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6" i="7"/>
  <c r="M76" s="1"/>
  <c r="K75"/>
  <c r="M75" s="1"/>
  <c r="L39"/>
  <c r="K39"/>
  <c r="M39" s="1"/>
  <c r="L36"/>
  <c r="K36"/>
  <c r="L15"/>
  <c r="K15"/>
  <c r="K258"/>
  <c r="L258" s="1"/>
  <c r="K238"/>
  <c r="L238" s="1"/>
  <c r="K67"/>
  <c r="K68"/>
  <c r="L34"/>
  <c r="K34"/>
  <c r="K73"/>
  <c r="M73" s="1"/>
  <c r="L37"/>
  <c r="K37"/>
  <c r="K72"/>
  <c r="M72" s="1"/>
  <c r="L57"/>
  <c r="K57"/>
  <c r="K53"/>
  <c r="L53"/>
  <c r="L52"/>
  <c r="K52"/>
  <c r="L29"/>
  <c r="K29"/>
  <c r="L12"/>
  <c r="L35"/>
  <c r="K35"/>
  <c r="L33"/>
  <c r="K33"/>
  <c r="L55"/>
  <c r="K55"/>
  <c r="K56"/>
  <c r="L56"/>
  <c r="L30"/>
  <c r="K30"/>
  <c r="L32"/>
  <c r="K32"/>
  <c r="L14"/>
  <c r="K14"/>
  <c r="L10"/>
  <c r="K10"/>
  <c r="K71"/>
  <c r="K70"/>
  <c r="M70" s="1"/>
  <c r="K54"/>
  <c r="L54"/>
  <c r="L31"/>
  <c r="K31"/>
  <c r="L51"/>
  <c r="K51"/>
  <c r="M71"/>
  <c r="K12"/>
  <c r="L28"/>
  <c r="K28"/>
  <c r="K69"/>
  <c r="M69" s="1"/>
  <c r="H11"/>
  <c r="K11" s="1"/>
  <c r="K263"/>
  <c r="L263" s="1"/>
  <c r="K262"/>
  <c r="L262" s="1"/>
  <c r="L11"/>
  <c r="K265"/>
  <c r="L265" s="1"/>
  <c r="K260"/>
  <c r="L260" s="1"/>
  <c r="M7"/>
  <c r="F248"/>
  <c r="K248" s="1"/>
  <c r="L248" s="1"/>
  <c r="K249"/>
  <c r="L249"/>
  <c r="K240"/>
  <c r="L240" s="1"/>
  <c r="K243"/>
  <c r="L243" s="1"/>
  <c r="K251"/>
  <c r="L251" s="1"/>
  <c r="F242"/>
  <c r="F241"/>
  <c r="K241" s="1"/>
  <c r="L241" s="1"/>
  <c r="F239"/>
  <c r="K239" s="1"/>
  <c r="L239" s="1"/>
  <c r="F219"/>
  <c r="K219" s="1"/>
  <c r="L219" s="1"/>
  <c r="F171"/>
  <c r="K171" s="1"/>
  <c r="L171" s="1"/>
  <c r="K250"/>
  <c r="L250" s="1"/>
  <c r="K254"/>
  <c r="L254" s="1"/>
  <c r="K255"/>
  <c r="L255" s="1"/>
  <c r="K247"/>
  <c r="L247" s="1"/>
  <c r="K257"/>
  <c r="L257" s="1"/>
  <c r="K253"/>
  <c r="L253" s="1"/>
  <c r="K246"/>
  <c r="L246" s="1"/>
  <c r="K235"/>
  <c r="L235" s="1"/>
  <c r="K237"/>
  <c r="L237" s="1"/>
  <c r="K234"/>
  <c r="L234" s="1"/>
  <c r="K236"/>
  <c r="L236" s="1"/>
  <c r="K165"/>
  <c r="L165" s="1"/>
  <c r="K218"/>
  <c r="L218" s="1"/>
  <c r="K232"/>
  <c r="L232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20"/>
  <c r="L220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89"/>
  <c r="L189" s="1"/>
  <c r="K187"/>
  <c r="L187" s="1"/>
  <c r="K186"/>
  <c r="L186" s="1"/>
  <c r="K185"/>
  <c r="L185" s="1"/>
  <c r="K183"/>
  <c r="L183" s="1"/>
  <c r="K182"/>
  <c r="L182" s="1"/>
  <c r="K181"/>
  <c r="L181" s="1"/>
  <c r="K180"/>
  <c r="K179"/>
  <c r="L179" s="1"/>
  <c r="K178"/>
  <c r="L178" s="1"/>
  <c r="K176"/>
  <c r="L176" s="1"/>
  <c r="K175"/>
  <c r="L175" s="1"/>
  <c r="K174"/>
  <c r="L174" s="1"/>
  <c r="K173"/>
  <c r="L173"/>
  <c r="K172"/>
  <c r="L172" s="1"/>
  <c r="H170"/>
  <c r="K170" s="1"/>
  <c r="L170" s="1"/>
  <c r="K167"/>
  <c r="L167" s="1"/>
  <c r="K166"/>
  <c r="L166" s="1"/>
  <c r="K164"/>
  <c r="L164" s="1"/>
  <c r="K163"/>
  <c r="L163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F135"/>
  <c r="K135" s="1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D7" i="6"/>
  <c r="K6" i="4"/>
  <c r="K6" i="3"/>
  <c r="L6" i="2"/>
  <c r="M36" i="7" l="1"/>
  <c r="M15"/>
  <c r="M30"/>
  <c r="M35"/>
  <c r="M52"/>
  <c r="M34"/>
  <c r="M56"/>
  <c r="M11"/>
  <c r="M31"/>
  <c r="M28"/>
  <c r="M37"/>
  <c r="M14"/>
  <c r="M10"/>
  <c r="M12"/>
  <c r="M32"/>
  <c r="M55"/>
  <c r="M33"/>
  <c r="M53"/>
  <c r="M57"/>
  <c r="M51"/>
  <c r="M54"/>
  <c r="M29"/>
</calcChain>
</file>

<file path=xl/sharedStrings.xml><?xml version="1.0" encoding="utf-8"?>
<sst xmlns="http://schemas.openxmlformats.org/spreadsheetml/2006/main" count="2471" uniqueCount="990">
  <si>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</si>
  <si>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</si>
  <si>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</si>
  <si>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</si>
  <si>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</si>
  <si>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</si>
  <si>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</si>
  <si>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</si>
  <si>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</si>
  <si>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</si>
  <si>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</si>
  <si>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</si>
  <si>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</si>
  <si>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</si>
  <si>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</si>
  <si>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</si>
  <si>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</si>
  <si>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</si>
  <si>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</si>
  <si>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</si>
  <si>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</si>
  <si>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</si>
  <si>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</si>
  <si>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</si>
  <si>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</si>
  <si>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</si>
  <si>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</si>
  <si>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</si>
  <si>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</si>
  <si>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</si>
  <si>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</si>
  <si>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</si>
  <si>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</si>
  <si>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</si>
  <si>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</si>
  <si>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</si>
  <si>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</si>
  <si>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</si>
  <si>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</si>
  <si>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</si>
  <si>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</si>
  <si>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</si>
  <si>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</si>
  <si>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</si>
  <si>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</si>
  <si>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</si>
  <si>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</si>
  <si>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</si>
  <si>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</si>
  <si>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</si>
  <si>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</si>
  <si>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</si>
  <si>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</si>
  <si>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</si>
  <si>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</si>
  <si>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</si>
  <si>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</si>
  <si>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</si>
  <si>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</si>
  <si>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</si>
  <si>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</si>
  <si>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</si>
  <si>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</si>
  <si>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</si>
  <si>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</si>
  <si>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</si>
  <si>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</si>
  <si>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</si>
  <si>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</si>
  <si>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</si>
  <si>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</si>
  <si>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</si>
  <si>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</si>
  <si>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</si>
  <si>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</si>
  <si>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</si>
  <si>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</si>
  <si>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</si>
  <si>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</si>
  <si>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</si>
  <si>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</si>
  <si>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</si>
  <si>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</si>
  <si>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</si>
  <si>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</si>
  <si>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</si>
  <si>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</si>
  <si>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</si>
  <si>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</si>
  <si>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</si>
  <si>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</si>
  <si>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</si>
  <si>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</si>
  <si>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</si>
  <si>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</si>
  <si>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</si>
  <si>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</si>
  <si>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</si>
  <si>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</si>
  <si>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</si>
  <si>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</si>
  <si>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</si>
  <si>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</si>
  <si>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</si>
  <si>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</si>
  <si>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</si>
  <si>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</si>
  <si>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</si>
  <si>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</si>
  <si>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</si>
  <si>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</si>
  <si>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</si>
  <si>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</si>
  <si>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</si>
  <si>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</si>
  <si>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</si>
  <si>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</si>
  <si>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</si>
  <si>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</si>
  <si>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</si>
  <si>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</si>
  <si>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</si>
  <si>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</si>
  <si>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</si>
  <si>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</si>
  <si>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</si>
  <si>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</si>
  <si>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</si>
  <si>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</si>
  <si>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</si>
  <si>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</si>
  <si>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</si>
  <si>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</si>
  <si>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</si>
  <si>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</si>
  <si>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</si>
  <si>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</si>
  <si>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</si>
  <si>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</si>
  <si>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</si>
  <si>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</si>
  <si>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</si>
  <si>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</si>
  <si>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</si>
  <si>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</si>
  <si>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</si>
  <si>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</si>
  <si>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</si>
  <si>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</si>
  <si>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</si>
  <si>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</si>
  <si>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</si>
  <si>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</si>
  <si>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</si>
  <si>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</si>
  <si>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</si>
  <si>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</si>
  <si>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</si>
  <si>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</si>
  <si>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</si>
  <si>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</si>
  <si>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</si>
  <si>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</si>
  <si>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</si>
  <si>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</si>
  <si>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</si>
  <si>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</si>
  <si>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</si>
  <si>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</si>
  <si>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</si>
  <si>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</si>
  <si>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</si>
  <si>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</si>
  <si>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</si>
  <si>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</si>
  <si>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</si>
  <si>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</si>
  <si>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</si>
  <si>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</si>
  <si>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</si>
  <si>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</si>
  <si>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</si>
  <si>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</si>
  <si>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</si>
  <si>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</si>
  <si>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</si>
  <si>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</si>
  <si>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</si>
  <si>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</si>
  <si>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</si>
  <si>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</si>
  <si>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</si>
  <si>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</si>
  <si>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</si>
  <si>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</si>
  <si>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</si>
  <si>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</si>
  <si>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</si>
  <si>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</si>
  <si>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</si>
  <si>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</si>
  <si>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</si>
  <si>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</si>
  <si>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</si>
  <si>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</si>
  <si>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</si>
  <si>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</si>
  <si>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</si>
  <si>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</si>
  <si>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</si>
  <si>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</si>
  <si>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</si>
  <si>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</si>
  <si>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</si>
  <si>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</si>
  <si>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</si>
  <si>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</si>
  <si>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</si>
  <si>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</si>
  <si>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</si>
  <si>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</si>
  <si>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</si>
  <si>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</si>
  <si>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</si>
  <si>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</si>
  <si>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</si>
  <si>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</si>
  <si>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</si>
  <si>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</si>
  <si>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</si>
  <si>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</si>
  <si>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</si>
  <si>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</si>
  <si>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</si>
  <si>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</si>
  <si>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</si>
  <si>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</si>
  <si>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</si>
  <si>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</si>
  <si>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</si>
  <si>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</si>
  <si>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</si>
  <si>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</si>
  <si>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</si>
  <si>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</si>
  <si>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</si>
  <si>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</si>
  <si>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</si>
  <si>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</si>
  <si>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</si>
  <si>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</si>
  <si>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</si>
  <si>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</si>
  <si>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</si>
  <si>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</si>
  <si>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</si>
  <si>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</si>
  <si>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</si>
  <si>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</si>
  <si>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</si>
  <si>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</si>
  <si>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</si>
  <si>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</si>
  <si>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</si>
  <si>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</si>
  <si>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</si>
  <si>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</si>
  <si>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</si>
  <si>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</si>
  <si>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</si>
  <si>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</si>
  <si>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</si>
  <si>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</si>
  <si>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</si>
  <si>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</si>
  <si>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</si>
  <si>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</si>
  <si>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</si>
  <si>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</si>
  <si>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</si>
  <si>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</si>
  <si>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</si>
  <si>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</si>
  <si>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</si>
  <si>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</si>
  <si>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</si>
  <si>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</si>
  <si>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</si>
  <si>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</si>
  <si>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</si>
  <si>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</si>
  <si>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</si>
  <si>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</si>
  <si>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</si>
  <si>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</si>
  <si>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</si>
  <si>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</si>
  <si>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</si>
  <si>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</si>
  <si>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</si>
  <si>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</si>
  <si>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</si>
  <si>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</si>
  <si>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</si>
  <si>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</si>
  <si>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</si>
  <si>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</si>
  <si>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</si>
  <si>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</si>
  <si>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</si>
  <si>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</si>
  <si>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</si>
  <si>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</si>
  <si>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</si>
  <si>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</si>
  <si>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</si>
  <si>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</si>
  <si>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</si>
  <si>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</si>
  <si>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</si>
  <si>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</si>
  <si>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</si>
  <si>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</si>
  <si>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</si>
  <si>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</si>
  <si>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</si>
  <si>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</si>
  <si>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</si>
  <si>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</si>
  <si>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</si>
  <si>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</si>
  <si>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</si>
  <si>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</si>
  <si>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</si>
  <si>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</si>
  <si>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</si>
  <si>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</si>
  <si>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</si>
  <si>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</si>
  <si>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</si>
  <si>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</si>
  <si>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</si>
  <si>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</si>
  <si>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</si>
  <si>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</si>
  <si>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</si>
  <si>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</si>
  <si>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</si>
  <si>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</si>
  <si>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</si>
  <si>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</si>
  <si>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</si>
  <si>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</si>
  <si>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</si>
  <si>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</si>
  <si>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</si>
  <si>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</si>
  <si>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</si>
  <si>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</si>
  <si>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</si>
  <si>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</si>
  <si>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</si>
  <si>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</si>
  <si>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</si>
  <si>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</si>
  <si>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</si>
  <si>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</si>
  <si>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</si>
  <si>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</si>
  <si>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</si>
  <si>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</si>
  <si>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</si>
  <si>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</si>
  <si>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</si>
  <si>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</si>
  <si>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</si>
  <si>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</si>
  <si>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</si>
  <si>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</si>
  <si>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</si>
  <si>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</si>
  <si>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</si>
  <si>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</si>
  <si>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</si>
  <si>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</si>
  <si>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</si>
  <si>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</si>
  <si>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</si>
  <si>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</si>
  <si>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</si>
  <si>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</si>
  <si>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</si>
  <si>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</si>
  <si>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</si>
  <si>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</si>
  <si>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</si>
  <si>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</si>
  <si>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</si>
  <si>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</si>
  <si>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</si>
  <si>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</si>
  <si>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</si>
  <si>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</si>
  <si>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</si>
  <si>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</si>
  <si>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</si>
  <si>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</si>
  <si>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</si>
  <si>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</si>
  <si>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</si>
  <si>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</si>
  <si>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</si>
  <si>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</si>
  <si>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</si>
  <si>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</si>
  <si>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</si>
  <si>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</si>
  <si>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</si>
  <si>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</si>
  <si>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</si>
  <si>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</si>
  <si>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</si>
  <si>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</si>
  <si>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</si>
  <si>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</si>
  <si>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</si>
  <si>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</si>
  <si>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</si>
  <si>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</si>
  <si>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</si>
  <si>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</si>
  <si>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</si>
  <si>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</si>
  <si>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</si>
  <si>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</si>
  <si>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</si>
  <si>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</si>
  <si>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</si>
  <si>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</si>
  <si>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</si>
  <si>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</si>
  <si>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</si>
  <si>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</si>
  <si>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</si>
  <si>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</si>
  <si>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</si>
  <si>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</si>
  <si>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</si>
  <si>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</si>
  <si>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</si>
  <si>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</si>
  <si>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</si>
  <si>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</si>
  <si>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</si>
  <si>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</si>
  <si>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</si>
  <si>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</si>
  <si>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</si>
  <si>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</si>
  <si>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</si>
  <si>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</si>
  <si>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</si>
  <si>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</si>
  <si>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</si>
  <si>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</si>
  <si>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</si>
  <si>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</si>
  <si>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</si>
  <si>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</si>
  <si>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</si>
  <si>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</si>
  <si>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</si>
  <si>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</si>
  <si>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</si>
  <si>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</si>
  <si>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</si>
  <si>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</si>
  <si>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</si>
  <si>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</si>
  <si>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</si>
  <si>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</si>
  <si>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</si>
  <si>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</si>
  <si>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</si>
  <si>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</si>
  <si>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</si>
  <si>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</si>
  <si>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</si>
  <si>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</si>
  <si>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</si>
  <si>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</si>
  <si>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</si>
  <si>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</si>
  <si>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</si>
  <si>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</si>
  <si>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</si>
  <si>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</si>
  <si>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</si>
  <si>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</si>
  <si>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</si>
  <si>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</si>
  <si>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</si>
  <si>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</si>
  <si>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</si>
  <si>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</si>
  <si>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</si>
  <si>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</si>
  <si>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</si>
  <si>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</si>
  <si>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</si>
  <si>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</si>
  <si>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</si>
  <si>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</si>
  <si>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</si>
  <si>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</si>
  <si>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</si>
  <si>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</si>
  <si>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</si>
  <si>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</si>
  <si>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</si>
  <si>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</si>
  <si>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</si>
  <si>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</si>
  <si>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</si>
  <si>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</si>
  <si>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</si>
  <si>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</si>
  <si>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</si>
  <si>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</si>
  <si>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</si>
  <si>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</si>
  <si>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</si>
  <si>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</si>
  <si>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</si>
  <si>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</si>
  <si>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</si>
  <si>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</si>
  <si>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</si>
  <si>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</si>
  <si>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</si>
  <si>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</si>
  <si>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</si>
  <si>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</si>
  <si>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</si>
  <si>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</si>
  <si>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</si>
  <si>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</si>
  <si>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</si>
  <si>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</si>
  <si>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</si>
  <si>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</si>
  <si>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</si>
  <si>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</si>
  <si>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</si>
  <si>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</si>
  <si>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</si>
  <si>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</si>
  <si>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</si>
  <si>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</si>
  <si>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</si>
  <si>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</si>
  <si>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</si>
  <si>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</si>
  <si>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</si>
  <si>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</si>
  <si>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</si>
  <si>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</si>
  <si>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</si>
  <si>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</si>
  <si>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</si>
  <si>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</si>
  <si>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</si>
  <si>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</si>
  <si>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</si>
  <si>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</si>
  <si>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</si>
  <si>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</si>
  <si>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</si>
  <si>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</si>
  <si>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</si>
  <si>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</si>
  <si>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</si>
  <si>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</si>
  <si>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</si>
  <si>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</si>
  <si>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</si>
  <si>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</si>
  <si>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</si>
  <si>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</si>
  <si>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</si>
  <si>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</si>
  <si>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</si>
  <si>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</si>
  <si>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</si>
  <si>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</si>
  <si>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</si>
  <si>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</si>
  <si>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</si>
  <si>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</si>
  <si>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</si>
  <si>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</si>
  <si>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</si>
  <si>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</si>
  <si>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</si>
  <si>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</si>
  <si>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</si>
  <si>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</si>
  <si>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</si>
  <si>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</si>
  <si>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</si>
  <si>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</si>
  <si>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</si>
  <si>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</si>
  <si>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</si>
  <si>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</si>
  <si>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</si>
  <si>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</si>
  <si>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</si>
  <si>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</si>
  <si>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</si>
  <si>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</si>
  <si>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</si>
  <si>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</si>
  <si>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</si>
  <si>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</si>
  <si>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</si>
  <si>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</si>
  <si>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</si>
  <si>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</si>
  <si>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</si>
  <si>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</si>
  <si>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</si>
  <si>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</si>
  <si>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</si>
  <si>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</si>
  <si>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</si>
  <si>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</si>
  <si>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</si>
  <si>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</si>
  <si>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</si>
  <si>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</si>
  <si>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</si>
  <si>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</si>
  <si>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</si>
  <si>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</si>
  <si>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</si>
  <si>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</si>
  <si>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</si>
  <si>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</si>
  <si>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</si>
  <si>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</si>
  <si>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</si>
  <si>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</si>
  <si>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</si>
  <si>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</si>
  <si>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</si>
  <si>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</si>
  <si>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</si>
  <si>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</si>
  <si>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</si>
  <si>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</si>
  <si>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</si>
  <si>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</si>
  <si>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</si>
  <si>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</si>
  <si>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</si>
  <si>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</si>
  <si>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</si>
  <si>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</si>
  <si>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</si>
  <si>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</si>
  <si>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</si>
  <si>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</si>
  <si>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</si>
  <si>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</si>
  <si>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</si>
  <si>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</si>
  <si>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</si>
  <si>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</si>
  <si>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</si>
  <si>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</si>
  <si>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</si>
  <si>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</si>
  <si>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</si>
  <si>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</si>
  <si>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</si>
  <si>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</si>
  <si>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</si>
  <si>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</si>
  <si>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</si>
  <si>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</si>
  <si>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</si>
  <si>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</si>
  <si>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</si>
  <si>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</si>
  <si>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</si>
  <si>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</si>
  <si>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</si>
  <si>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</si>
  <si>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</si>
  <si>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</si>
  <si>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</si>
  <si>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</si>
  <si>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</si>
  <si>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</si>
  <si>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</si>
  <si>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</si>
  <si>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</si>
  <si>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</si>
  <si>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</si>
  <si>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</si>
  <si>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</si>
  <si>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</si>
  <si>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</si>
  <si>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</si>
  <si>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</si>
  <si>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</si>
  <si>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</si>
  <si>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</si>
  <si>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</si>
  <si>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</si>
  <si>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</si>
  <si>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</si>
  <si>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</si>
  <si>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</si>
  <si>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</si>
  <si>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</si>
  <si>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</si>
  <si>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</si>
  <si>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</si>
  <si>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</si>
  <si>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</si>
  <si>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</si>
  <si>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</si>
  <si>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</si>
  <si>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</si>
  <si>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</si>
  <si>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</si>
  <si>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</si>
  <si>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</si>
  <si>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</si>
  <si>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</si>
  <si>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</si>
  <si>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</si>
  <si>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</si>
  <si>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</si>
  <si>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</si>
  <si>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</si>
  <si>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</si>
  <si>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</si>
  <si>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</si>
  <si>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</si>
  <si>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</si>
  <si>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</si>
  <si>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</si>
  <si>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</si>
  <si>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</si>
  <si>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</si>
  <si>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</si>
  <si>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</si>
  <si>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</si>
  <si>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</si>
  <si>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</si>
  <si>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</si>
  <si>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</si>
  <si>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</si>
  <si>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</si>
  <si>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</si>
  <si>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</si>
  <si>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</si>
  <si>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</si>
  <si>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</si>
  <si>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</si>
  <si>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</si>
  <si>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</si>
  <si>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</si>
  <si>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</si>
  <si>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</si>
  <si>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</si>
  <si>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</si>
  <si>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</si>
  <si>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</si>
  <si>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</si>
  <si>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</si>
  <si>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</si>
  <si>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</si>
  <si>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</si>
  <si>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</si>
  <si>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</si>
  <si>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</si>
  <si>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</si>
  <si>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</si>
  <si>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</si>
  <si>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</si>
  <si>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</si>
  <si>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</si>
  <si>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</si>
  <si>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</si>
  <si>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</si>
  <si>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</si>
  <si>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</si>
  <si>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</si>
  <si>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</si>
  <si>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</si>
  <si>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</si>
  <si>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</si>
  <si>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</si>
  <si>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</si>
  <si>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</si>
  <si>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</si>
  <si>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</si>
  <si>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</si>
  <si>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</si>
  <si>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</si>
  <si>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</si>
  <si>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</si>
  <si>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</si>
  <si>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</si>
  <si>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</si>
  <si>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</si>
  <si>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</si>
  <si>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</si>
  <si>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</si>
  <si>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</si>
  <si>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</si>
  <si>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</si>
  <si>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</si>
  <si>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</si>
  <si>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</si>
  <si>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</si>
  <si>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</si>
  <si>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</si>
  <si>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</si>
  <si>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</si>
  <si>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</si>
  <si>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</si>
  <si>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</si>
  <si>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</si>
  <si>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</si>
  <si>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</si>
  <si>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</si>
  <si>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</si>
  <si>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</si>
  <si>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</si>
  <si>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</si>
  <si>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</si>
  <si>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</si>
  <si>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</si>
  <si>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</si>
  <si>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</si>
  <si>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</si>
  <si>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</si>
  <si>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</si>
  <si>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</si>
  <si>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</si>
  <si>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</si>
  <si>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</si>
  <si>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</si>
  <si>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</si>
  <si>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</si>
  <si>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</si>
  <si>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</si>
  <si>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</si>
  <si>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</si>
  <si>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</si>
  <si>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</si>
  <si>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</si>
  <si>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</si>
  <si>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</si>
  <si>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</si>
  <si>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</si>
  <si>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</si>
  <si>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</si>
  <si>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</si>
  <si>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</si>
  <si>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</si>
  <si>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</si>
  <si>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</si>
  <si>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</si>
  <si>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</si>
  <si>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</si>
  <si>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</si>
  <si>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</si>
  <si>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AMJUMBO</t>
  </si>
  <si>
    <t>A and M Jumbo Bags Ltd</t>
  </si>
  <si>
    <t>JIGNESHKUMAR PARSOTTAMBHAI AMBALIA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</si>
  <si>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</si>
  <si>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</si>
  <si>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</si>
  <si>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</si>
  <si>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</si>
  <si>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</si>
  <si>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</si>
  <si>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>JANUSCORP</t>
  </si>
  <si>
    <t>DISHANT BHARATBHAI SHAH</t>
  </si>
  <si>
    <t>JUMPNET</t>
  </si>
  <si>
    <t>Jump Networks Limited</t>
  </si>
  <si>
    <t xml:space="preserve">NIFTY 15200 CE 25-FEB </t>
  </si>
  <si>
    <t>200-205</t>
  </si>
  <si>
    <t>ELLORATRAD</t>
  </si>
  <si>
    <t>SANCO</t>
  </si>
  <si>
    <t>Sanco Industries Ltd.</t>
  </si>
  <si>
    <t>Profit of Rs.13/-</t>
  </si>
  <si>
    <t>1500-1530</t>
  </si>
  <si>
    <t>1800-1850</t>
  </si>
  <si>
    <t>BANKNIFTY 36500 CE 25-FEB</t>
  </si>
  <si>
    <t>100-50</t>
  </si>
  <si>
    <t>Loss of Rs, 117.5/-</t>
  </si>
  <si>
    <t>MAUNESH HARGOVINDDAS DEVARA</t>
  </si>
  <si>
    <t>OSIAJEE</t>
  </si>
  <si>
    <t>ALPHA LEON ENTERPRISES LLP</t>
  </si>
  <si>
    <t>VANRAJ DADBHAI KAHOR</t>
  </si>
  <si>
    <t>QE SECURITIES</t>
  </si>
  <si>
    <t>Profit of Rs.65.5</t>
  </si>
  <si>
    <t>Profit of Rs.82.5</t>
  </si>
  <si>
    <t>Profit of Rs.105/-</t>
  </si>
  <si>
    <t>Loss of Rs.6.5/-</t>
  </si>
  <si>
    <t>212.5-213.5</t>
  </si>
  <si>
    <t>222-225</t>
  </si>
  <si>
    <t>Profit of Rs.3.25/-</t>
  </si>
  <si>
    <t>Profit of Rs, 52.5/-</t>
  </si>
  <si>
    <t>Profit of Rs, 95/-</t>
  </si>
  <si>
    <t>DECCAN</t>
  </si>
  <si>
    <t>BABULAL VADILAL SHAH</t>
  </si>
  <si>
    <t>JAYESHKUMAR KANTILAL PATEL HUF</t>
  </si>
  <si>
    <t>KDLL</t>
  </si>
  <si>
    <t>MAMTA RAJESHKUMAR SHAH</t>
  </si>
  <si>
    <t>SSPNFIN</t>
  </si>
  <si>
    <t>ASHOK KUMAR SINGH</t>
  </si>
  <si>
    <t>DEVJEET CHAKRABORTY</t>
  </si>
  <si>
    <t>Indiabulls Hsg Fin Ltd</t>
  </si>
  <si>
    <t>JUMP TRADING FINANCIAL INDIA PRIVATE LIMITED</t>
  </si>
  <si>
    <t>SRIKANTH  GONUGUNTLA</t>
  </si>
  <si>
    <t>TFCILTD</t>
  </si>
  <si>
    <t>Tourism Finance Corp</t>
  </si>
  <si>
    <t>17350-17450</t>
  </si>
  <si>
    <t>18000-18200</t>
  </si>
  <si>
    <t>BANKNIFTY 37400 CE 25-FEB</t>
  </si>
  <si>
    <t>Loss of Rs, 152/-</t>
  </si>
  <si>
    <t>701-702</t>
  </si>
  <si>
    <t>7NR</t>
  </si>
  <si>
    <t>AGRAWAL NIKUNJ</t>
  </si>
  <si>
    <t>PINAL KANCHANLAL SHAH HUF</t>
  </si>
  <si>
    <t>QUMIN PHARMA PRIVATE LIMITED</t>
  </si>
  <si>
    <t>KRESHA KAILASH GUPTA</t>
  </si>
  <si>
    <t>UMANG VIJAYKUMAR TRIVEDI</t>
  </si>
  <si>
    <t>KAPIL MAHESH KOTHARI</t>
  </si>
  <si>
    <t>MANISH RAMESHBHAI PATEL</t>
  </si>
  <si>
    <t>VIRALKUMAR RASIKBHAI PATEL</t>
  </si>
  <si>
    <t>JSWHL</t>
  </si>
  <si>
    <t>AQUARIUS INDIA OPPORTUNITIES FUND</t>
  </si>
  <si>
    <t>AMRIK SINGH KALRA</t>
  </si>
  <si>
    <t>BHUSHANPWANI</t>
  </si>
  <si>
    <t>ACVC FOREX PRIVATE LIMITED</t>
  </si>
  <si>
    <t>OZONEWORLD</t>
  </si>
  <si>
    <t>PATEL PRANAY KANTILAL</t>
  </si>
  <si>
    <t>PATEL DEEPAK MANILAL</t>
  </si>
  <si>
    <t>SAFARIND</t>
  </si>
  <si>
    <t>SUNDARAM MUTUAL FUND</t>
  </si>
  <si>
    <t>TANO INDIA PRIVATE EQUITY FUND II</t>
  </si>
  <si>
    <t>SHANGAR</t>
  </si>
  <si>
    <t>PADMAVATI INVESTMENT</t>
  </si>
  <si>
    <t>PARAMOUNT TRADING</t>
  </si>
  <si>
    <t>SHBAJRG</t>
  </si>
  <si>
    <t>SCAN STEEL LIMITED</t>
  </si>
  <si>
    <t>SUMEDHA</t>
  </si>
  <si>
    <t>SHOBHIT KUMAR GARG</t>
  </si>
  <si>
    <t>PARTH INFIN BROKERS PVT. LTD.</t>
  </si>
  <si>
    <t>SHEVANTIBHAI CHANDULAL MEHTA</t>
  </si>
  <si>
    <t>KOTARISUG</t>
  </si>
  <si>
    <t>Kothari Sugars And Chemic</t>
  </si>
  <si>
    <t>MAGMA</t>
  </si>
  <si>
    <t>Magma Fincorp Limited</t>
  </si>
  <si>
    <t>MARATHON</t>
  </si>
  <si>
    <t>Marathon Nxtgen Realt Ltd</t>
  </si>
  <si>
    <t>ANUPAM NARAIN GUPTA</t>
  </si>
  <si>
    <t>Mayur Uniquoters Ltd</t>
  </si>
  <si>
    <t>BAJRANG KARNANI</t>
  </si>
  <si>
    <t>SAFARI</t>
  </si>
  <si>
    <t>Safari Ind (India) Ltd</t>
  </si>
  <si>
    <t>MOTILAL OSWAL EQUITY OPPORTUNITIES FUND</t>
  </si>
  <si>
    <t>MOTILAL OSWAL ASSET MANAGEMENT COMPANY LIMITED</t>
  </si>
  <si>
    <t>RAJASEKARAN MALA</t>
  </si>
  <si>
    <t>NK SECURITIES RESEARCH PRIVATE LIMITED</t>
  </si>
  <si>
    <t>HASEENARAO APPAREL (OPC) PRIVATE LIMITED</t>
  </si>
  <si>
    <t>PINAKINI ARUNKUMAR SOLANKI</t>
  </si>
  <si>
    <t>PARAM CAPITAL</t>
  </si>
  <si>
    <t>OSWALSEEDS</t>
  </si>
  <si>
    <t>ShreeOswal S and Che Ltd</t>
  </si>
  <si>
    <t>ATULKUMAR VIMALKUMAR SHREEVASTAV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</si>
</sst>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" fontId="7" fillId="45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center" vertical="center"/>
    </xf>
    <xf numFmtId="16" fontId="49" fillId="58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6" fontId="7" fillId="58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7" xfId="160" applyFont="1" applyFill="1" applyBorder="1" applyAlignment="1">
      <alignment horizontal="center" vertical="center"/>
    </xf>
    <xf numFmtId="164" fontId="7" fillId="45" borderId="39" xfId="160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16" fontId="7" fillId="45" borderId="39" xfId="160" applyNumberFormat="1" applyFont="1" applyFill="1" applyBorder="1" applyAlignment="1">
      <alignment horizontal="center" vertical="center"/>
    </xf>
    <xf numFmtId="0" fontId="47" fillId="45" borderId="37" xfId="0" applyNumberFormat="1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7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0" fontId="7" fillId="45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10"/>
      <c r="B2" s="311"/>
      <c r="C2" s="310"/>
      <c r="D2" s="310"/>
      <c r="E2" s="310"/>
      <c r="F2" s="310"/>
      <c r="G2" s="310"/>
      <c r="H2" s="312"/>
      <c r="I2" s="326"/>
      <c r="J2" s="326"/>
      <c r="K2" s="326"/>
      <c r="L2" s="258"/>
    </row>
    <row r="3" spans="1:12">
      <c r="A3" s="310"/>
      <c r="B3" s="311"/>
      <c r="C3" s="310"/>
      <c r="D3" s="310"/>
      <c r="E3" s="310"/>
      <c r="F3" s="310"/>
      <c r="G3" s="310"/>
      <c r="H3" s="312"/>
      <c r="I3" s="326"/>
      <c r="J3" s="326"/>
      <c r="K3" s="326"/>
      <c r="L3" s="258"/>
    </row>
    <row r="4" spans="1:12">
      <c r="A4" s="310"/>
      <c r="B4" s="311"/>
      <c r="C4" s="310"/>
      <c r="D4" s="310"/>
      <c r="E4" s="310"/>
      <c r="F4" s="310"/>
      <c r="G4" s="310"/>
      <c r="H4" s="312"/>
      <c r="I4" s="326"/>
      <c r="J4" s="326"/>
      <c r="K4" s="326"/>
      <c r="L4" s="258"/>
    </row>
    <row r="5" spans="1:12" s="50" customFormat="1">
      <c r="A5" s="85"/>
      <c r="B5" s="313"/>
      <c r="C5" s="85"/>
      <c r="D5" s="85"/>
      <c r="E5" s="85"/>
      <c r="F5" s="85"/>
      <c r="G5" s="85"/>
      <c r="H5" s="313"/>
    </row>
    <row r="6" spans="1:12" s="50" customFormat="1">
      <c r="A6" s="85"/>
      <c r="B6" s="313"/>
      <c r="C6" s="85"/>
      <c r="D6" s="85"/>
      <c r="E6" s="85"/>
      <c r="F6" s="85"/>
      <c r="G6" s="85"/>
      <c r="H6" s="313"/>
    </row>
    <row r="7" spans="1:12" s="50" customFormat="1">
      <c r="A7" s="85"/>
      <c r="B7" s="313"/>
      <c r="C7" s="85"/>
      <c r="D7" s="85"/>
      <c r="E7" s="85"/>
      <c r="F7" s="85"/>
      <c r="G7" s="85"/>
      <c r="H7" s="313"/>
    </row>
    <row r="8" spans="1:12" s="50" customFormat="1">
      <c r="A8" s="85"/>
      <c r="B8" s="313"/>
      <c r="C8" s="85"/>
      <c r="D8" s="85"/>
      <c r="E8" s="85"/>
      <c r="F8" s="85"/>
      <c r="G8" s="85"/>
      <c r="H8" s="313"/>
    </row>
    <row r="10" spans="1:12" ht="15.75">
      <c r="B10" s="266">
        <v>44243</v>
      </c>
      <c r="C10" s="314"/>
      <c r="E10" s="315"/>
    </row>
    <row r="11" spans="1:12">
      <c r="B11" s="266"/>
      <c r="C11" s="316"/>
    </row>
    <row r="12" spans="1:12">
      <c r="B12" s="317" t="s">
        <v>1</v>
      </c>
      <c r="C12" s="262" t="s">
        <v>2</v>
      </c>
      <c r="D12" s="317" t="s">
        <v>3</v>
      </c>
    </row>
    <row r="13" spans="1:12">
      <c r="B13" s="318">
        <v>1</v>
      </c>
      <c r="C13" s="319" t="s">
        <v>4</v>
      </c>
      <c r="D13" s="320" t="s">
        <v>5</v>
      </c>
    </row>
    <row r="14" spans="1:12">
      <c r="B14" s="318">
        <v>2</v>
      </c>
      <c r="C14" s="319" t="s">
        <v>6</v>
      </c>
      <c r="D14" s="320" t="s">
        <v>7</v>
      </c>
    </row>
    <row r="15" spans="1:12">
      <c r="B15" s="321">
        <v>3</v>
      </c>
      <c r="C15" s="322" t="s">
        <v>8</v>
      </c>
      <c r="D15" s="320" t="s">
        <v>9</v>
      </c>
    </row>
    <row r="16" spans="1:12">
      <c r="B16" s="118">
        <v>4</v>
      </c>
      <c r="C16" s="323" t="s">
        <v>10</v>
      </c>
      <c r="D16" s="324" t="s">
        <v>11</v>
      </c>
    </row>
    <row r="17" spans="2:11">
      <c r="B17" s="118">
        <v>5</v>
      </c>
      <c r="C17" s="323" t="s">
        <v>12</v>
      </c>
      <c r="D17" s="325"/>
    </row>
    <row r="25" spans="2:11">
      <c r="E25" s="390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6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6" ht="6.75" customHeight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6" ht="24" customHeight="1">
      <c r="M5" s="246" t="s">
        <v>14</v>
      </c>
    </row>
    <row r="6" spans="1:16" ht="16.5" customHeight="1" thickBot="1">
      <c r="A6" s="286" t="s">
        <v>15</v>
      </c>
      <c r="B6" s="286"/>
      <c r="L6" s="266">
        <f>Main!B10</f>
        <v>44243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300"/>
      <c r="B8" s="300"/>
      <c r="K8" s="266"/>
      <c r="L8" s="266"/>
      <c r="M8" s="266"/>
    </row>
    <row r="9" spans="1:16" ht="27.75" customHeight="1" thickBot="1">
      <c r="A9" s="541" t="s">
        <v>16</v>
      </c>
      <c r="B9" s="543" t="s">
        <v>17</v>
      </c>
      <c r="C9" s="543" t="s">
        <v>18</v>
      </c>
      <c r="D9" s="543" t="s">
        <v>839</v>
      </c>
      <c r="E9" s="260" t="s">
        <v>19</v>
      </c>
      <c r="F9" s="260" t="s">
        <v>20</v>
      </c>
      <c r="G9" s="538" t="s">
        <v>21</v>
      </c>
      <c r="H9" s="539"/>
      <c r="I9" s="540"/>
      <c r="J9" s="538" t="s">
        <v>22</v>
      </c>
      <c r="K9" s="539"/>
      <c r="L9" s="540"/>
      <c r="M9" s="260"/>
      <c r="N9" s="267"/>
      <c r="O9" s="267"/>
      <c r="P9" s="267"/>
    </row>
    <row r="10" spans="1:16" ht="59.25" customHeight="1">
      <c r="A10" s="542"/>
      <c r="B10" s="544" t="s">
        <v>17</v>
      </c>
      <c r="C10" s="544"/>
      <c r="D10" s="54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4" t="s">
        <v>33</v>
      </c>
    </row>
    <row r="11" spans="1:16" ht="15">
      <c r="A11" s="263">
        <v>1</v>
      </c>
      <c r="B11" s="368" t="s">
        <v>34</v>
      </c>
      <c r="C11" s="486" t="s">
        <v>35</v>
      </c>
      <c r="D11" s="487">
        <v>44252</v>
      </c>
      <c r="E11" s="289">
        <v>37402.65</v>
      </c>
      <c r="F11" s="289">
        <v>37123.35</v>
      </c>
      <c r="G11" s="301">
        <v>36702.75</v>
      </c>
      <c r="H11" s="301">
        <v>36002.85</v>
      </c>
      <c r="I11" s="301">
        <v>35582.25</v>
      </c>
      <c r="J11" s="301">
        <v>37823.25</v>
      </c>
      <c r="K11" s="301">
        <v>38243.849999999991</v>
      </c>
      <c r="L11" s="301">
        <v>38943.75</v>
      </c>
      <c r="M11" s="288">
        <v>37543.949999999997</v>
      </c>
      <c r="N11" s="288">
        <v>36423.449999999997</v>
      </c>
      <c r="O11" s="484">
        <v>2211975</v>
      </c>
      <c r="P11" s="485">
        <v>0.13357590355271418</v>
      </c>
    </row>
    <row r="12" spans="1:16" ht="15">
      <c r="A12" s="263">
        <v>2</v>
      </c>
      <c r="B12" s="368" t="s">
        <v>34</v>
      </c>
      <c r="C12" s="486" t="s">
        <v>36</v>
      </c>
      <c r="D12" s="487">
        <v>44252</v>
      </c>
      <c r="E12" s="302">
        <v>15332.2</v>
      </c>
      <c r="F12" s="302">
        <v>15309.733333333332</v>
      </c>
      <c r="G12" s="303">
        <v>15262.466666666664</v>
      </c>
      <c r="H12" s="303">
        <v>15192.733333333332</v>
      </c>
      <c r="I12" s="303">
        <v>15145.466666666664</v>
      </c>
      <c r="J12" s="303">
        <v>15379.466666666664</v>
      </c>
      <c r="K12" s="303">
        <v>15426.73333333333</v>
      </c>
      <c r="L12" s="303">
        <v>15496.466666666664</v>
      </c>
      <c r="M12" s="290">
        <v>15357</v>
      </c>
      <c r="N12" s="290">
        <v>15240</v>
      </c>
      <c r="O12" s="305">
        <v>12710025</v>
      </c>
      <c r="P12" s="306">
        <v>8.3540101033540998E-3</v>
      </c>
    </row>
    <row r="13" spans="1:16" ht="15">
      <c r="A13" s="263">
        <v>3</v>
      </c>
      <c r="B13" s="368" t="s">
        <v>34</v>
      </c>
      <c r="C13" s="486" t="s">
        <v>837</v>
      </c>
      <c r="D13" s="487">
        <v>44252</v>
      </c>
      <c r="E13" s="431">
        <v>17557.3</v>
      </c>
      <c r="F13" s="431">
        <v>17386.183333333334</v>
      </c>
      <c r="G13" s="432">
        <v>17172.366666666669</v>
      </c>
      <c r="H13" s="432">
        <v>16787.433333333334</v>
      </c>
      <c r="I13" s="432">
        <v>16573.616666666669</v>
      </c>
      <c r="J13" s="432">
        <v>17771.116666666669</v>
      </c>
      <c r="K13" s="432">
        <v>17984.933333333334</v>
      </c>
      <c r="L13" s="432">
        <v>18369.866666666669</v>
      </c>
      <c r="M13" s="433">
        <v>17600</v>
      </c>
      <c r="N13" s="433">
        <v>17001.25</v>
      </c>
      <c r="O13" s="434">
        <v>31640</v>
      </c>
      <c r="P13" s="435">
        <v>0.18768768768768768</v>
      </c>
    </row>
    <row r="14" spans="1:16" ht="15">
      <c r="A14" s="263">
        <v>4</v>
      </c>
      <c r="B14" s="388" t="s">
        <v>39</v>
      </c>
      <c r="C14" s="486" t="s">
        <v>736</v>
      </c>
      <c r="D14" s="487">
        <v>44252</v>
      </c>
      <c r="E14" s="302">
        <v>1216.9000000000001</v>
      </c>
      <c r="F14" s="302">
        <v>1221.3</v>
      </c>
      <c r="G14" s="303">
        <v>1207.5999999999999</v>
      </c>
      <c r="H14" s="303">
        <v>1198.3</v>
      </c>
      <c r="I14" s="303">
        <v>1184.5999999999999</v>
      </c>
      <c r="J14" s="303">
        <v>1230.5999999999999</v>
      </c>
      <c r="K14" s="303">
        <v>1244.3000000000002</v>
      </c>
      <c r="L14" s="303">
        <v>1253.5999999999999</v>
      </c>
      <c r="M14" s="290">
        <v>1235</v>
      </c>
      <c r="N14" s="290">
        <v>1212</v>
      </c>
      <c r="O14" s="305">
        <v>582675</v>
      </c>
      <c r="P14" s="306">
        <v>-4.1258741258741259E-2</v>
      </c>
    </row>
    <row r="15" spans="1:16" ht="15">
      <c r="A15" s="263">
        <v>5</v>
      </c>
      <c r="B15" s="368" t="s">
        <v>37</v>
      </c>
      <c r="C15" s="486" t="s">
        <v>38</v>
      </c>
      <c r="D15" s="487">
        <v>44252</v>
      </c>
      <c r="E15" s="302">
        <v>1794.8</v>
      </c>
      <c r="F15" s="302">
        <v>1789.55</v>
      </c>
      <c r="G15" s="303">
        <v>1775.25</v>
      </c>
      <c r="H15" s="303">
        <v>1755.7</v>
      </c>
      <c r="I15" s="303">
        <v>1741.4</v>
      </c>
      <c r="J15" s="303">
        <v>1809.1</v>
      </c>
      <c r="K15" s="303">
        <v>1823.3999999999996</v>
      </c>
      <c r="L15" s="303">
        <v>1842.9499999999998</v>
      </c>
      <c r="M15" s="290">
        <v>1803.85</v>
      </c>
      <c r="N15" s="290">
        <v>1770</v>
      </c>
      <c r="O15" s="305">
        <v>3471000</v>
      </c>
      <c r="P15" s="306">
        <v>1.2248468941382326E-2</v>
      </c>
    </row>
    <row r="16" spans="1:16" ht="15">
      <c r="A16" s="263">
        <v>6</v>
      </c>
      <c r="B16" s="368" t="s">
        <v>39</v>
      </c>
      <c r="C16" s="486" t="s">
        <v>40</v>
      </c>
      <c r="D16" s="487">
        <v>44252</v>
      </c>
      <c r="E16" s="302">
        <v>763.5</v>
      </c>
      <c r="F16" s="302">
        <v>753.0333333333333</v>
      </c>
      <c r="G16" s="303">
        <v>718.56666666666661</v>
      </c>
      <c r="H16" s="303">
        <v>673.63333333333333</v>
      </c>
      <c r="I16" s="303">
        <v>639.16666666666663</v>
      </c>
      <c r="J16" s="303">
        <v>797.96666666666658</v>
      </c>
      <c r="K16" s="303">
        <v>832.43333333333328</v>
      </c>
      <c r="L16" s="303">
        <v>877.36666666666656</v>
      </c>
      <c r="M16" s="290">
        <v>787.5</v>
      </c>
      <c r="N16" s="290">
        <v>708.1</v>
      </c>
      <c r="O16" s="305">
        <v>16382000</v>
      </c>
      <c r="P16" s="306">
        <v>-4.2100339141620861E-2</v>
      </c>
    </row>
    <row r="17" spans="1:16" ht="15">
      <c r="A17" s="263">
        <v>7</v>
      </c>
      <c r="B17" s="368" t="s">
        <v>39</v>
      </c>
      <c r="C17" s="486" t="s">
        <v>41</v>
      </c>
      <c r="D17" s="487">
        <v>44252</v>
      </c>
      <c r="E17" s="302">
        <v>630</v>
      </c>
      <c r="F17" s="302">
        <v>628.0333333333333</v>
      </c>
      <c r="G17" s="303">
        <v>614.56666666666661</v>
      </c>
      <c r="H17" s="303">
        <v>599.13333333333333</v>
      </c>
      <c r="I17" s="303">
        <v>585.66666666666663</v>
      </c>
      <c r="J17" s="303">
        <v>643.46666666666658</v>
      </c>
      <c r="K17" s="303">
        <v>656.93333333333328</v>
      </c>
      <c r="L17" s="303">
        <v>672.36666666666656</v>
      </c>
      <c r="M17" s="290">
        <v>641.5</v>
      </c>
      <c r="N17" s="290">
        <v>612.6</v>
      </c>
      <c r="O17" s="305">
        <v>51975000</v>
      </c>
      <c r="P17" s="306">
        <v>3.1812993200655122E-2</v>
      </c>
    </row>
    <row r="18" spans="1:16" ht="15">
      <c r="A18" s="263">
        <v>8</v>
      </c>
      <c r="B18" s="368" t="s">
        <v>43</v>
      </c>
      <c r="C18" s="486" t="s">
        <v>44</v>
      </c>
      <c r="D18" s="487">
        <v>44252</v>
      </c>
      <c r="E18" s="302">
        <v>917.9</v>
      </c>
      <c r="F18" s="302">
        <v>926.83333333333337</v>
      </c>
      <c r="G18" s="303">
        <v>895.66666666666674</v>
      </c>
      <c r="H18" s="303">
        <v>873.43333333333339</v>
      </c>
      <c r="I18" s="303">
        <v>842.26666666666677</v>
      </c>
      <c r="J18" s="303">
        <v>949.06666666666672</v>
      </c>
      <c r="K18" s="303">
        <v>980.23333333333346</v>
      </c>
      <c r="L18" s="303">
        <v>1002.4666666666667</v>
      </c>
      <c r="M18" s="290">
        <v>958</v>
      </c>
      <c r="N18" s="290">
        <v>904.6</v>
      </c>
      <c r="O18" s="305">
        <v>3140000</v>
      </c>
      <c r="P18" s="306">
        <v>0.29644921552436004</v>
      </c>
    </row>
    <row r="19" spans="1:16" ht="15">
      <c r="A19" s="263">
        <v>9</v>
      </c>
      <c r="B19" s="368" t="s">
        <v>37</v>
      </c>
      <c r="C19" s="486" t="s">
        <v>45</v>
      </c>
      <c r="D19" s="487">
        <v>44252</v>
      </c>
      <c r="E19" s="302">
        <v>283.85000000000002</v>
      </c>
      <c r="F19" s="302">
        <v>282.88333333333333</v>
      </c>
      <c r="G19" s="303">
        <v>279.86666666666667</v>
      </c>
      <c r="H19" s="303">
        <v>275.88333333333333</v>
      </c>
      <c r="I19" s="303">
        <v>272.86666666666667</v>
      </c>
      <c r="J19" s="303">
        <v>286.86666666666667</v>
      </c>
      <c r="K19" s="303">
        <v>289.88333333333333</v>
      </c>
      <c r="L19" s="303">
        <v>293.86666666666667</v>
      </c>
      <c r="M19" s="290">
        <v>285.89999999999998</v>
      </c>
      <c r="N19" s="290">
        <v>278.89999999999998</v>
      </c>
      <c r="O19" s="305">
        <v>18813000</v>
      </c>
      <c r="P19" s="306">
        <v>-1.5696123057604771E-2</v>
      </c>
    </row>
    <row r="20" spans="1:16" ht="15">
      <c r="A20" s="263">
        <v>10</v>
      </c>
      <c r="B20" s="368" t="s">
        <v>39</v>
      </c>
      <c r="C20" s="486" t="s">
        <v>46</v>
      </c>
      <c r="D20" s="487">
        <v>44252</v>
      </c>
      <c r="E20" s="302">
        <v>3103.3</v>
      </c>
      <c r="F20" s="302">
        <v>3000.6000000000004</v>
      </c>
      <c r="G20" s="303">
        <v>2867.8000000000006</v>
      </c>
      <c r="H20" s="303">
        <v>2632.3</v>
      </c>
      <c r="I20" s="303">
        <v>2499.5000000000005</v>
      </c>
      <c r="J20" s="303">
        <v>3236.1000000000008</v>
      </c>
      <c r="K20" s="303">
        <v>3368.9</v>
      </c>
      <c r="L20" s="303">
        <v>3604.400000000001</v>
      </c>
      <c r="M20" s="290">
        <v>3133.4</v>
      </c>
      <c r="N20" s="290">
        <v>2765.1</v>
      </c>
      <c r="O20" s="305">
        <v>2043000</v>
      </c>
      <c r="P20" s="306">
        <v>0.40702479338842973</v>
      </c>
    </row>
    <row r="21" spans="1:16" ht="15">
      <c r="A21" s="263">
        <v>11</v>
      </c>
      <c r="B21" s="368" t="s">
        <v>43</v>
      </c>
      <c r="C21" s="486" t="s">
        <v>47</v>
      </c>
      <c r="D21" s="487">
        <v>44252</v>
      </c>
      <c r="E21" s="302">
        <v>238.95</v>
      </c>
      <c r="F21" s="302">
        <v>240.55000000000004</v>
      </c>
      <c r="G21" s="303">
        <v>236.20000000000007</v>
      </c>
      <c r="H21" s="303">
        <v>233.45000000000005</v>
      </c>
      <c r="I21" s="303">
        <v>229.10000000000008</v>
      </c>
      <c r="J21" s="303">
        <v>243.30000000000007</v>
      </c>
      <c r="K21" s="303">
        <v>247.65000000000003</v>
      </c>
      <c r="L21" s="303">
        <v>250.40000000000006</v>
      </c>
      <c r="M21" s="290">
        <v>244.9</v>
      </c>
      <c r="N21" s="290">
        <v>237.8</v>
      </c>
      <c r="O21" s="305">
        <v>18690000</v>
      </c>
      <c r="P21" s="306">
        <v>1.1637347767253045E-2</v>
      </c>
    </row>
    <row r="22" spans="1:16" ht="15">
      <c r="A22" s="263">
        <v>12</v>
      </c>
      <c r="B22" s="368" t="s">
        <v>43</v>
      </c>
      <c r="C22" s="486" t="s">
        <v>48</v>
      </c>
      <c r="D22" s="487">
        <v>44252</v>
      </c>
      <c r="E22" s="302">
        <v>130.6</v>
      </c>
      <c r="F22" s="302">
        <v>130.01666666666668</v>
      </c>
      <c r="G22" s="303">
        <v>128.53333333333336</v>
      </c>
      <c r="H22" s="303">
        <v>126.46666666666668</v>
      </c>
      <c r="I22" s="303">
        <v>124.98333333333336</v>
      </c>
      <c r="J22" s="303">
        <v>132.08333333333337</v>
      </c>
      <c r="K22" s="303">
        <v>133.56666666666666</v>
      </c>
      <c r="L22" s="303">
        <v>135.63333333333335</v>
      </c>
      <c r="M22" s="290">
        <v>131.5</v>
      </c>
      <c r="N22" s="290">
        <v>127.95</v>
      </c>
      <c r="O22" s="305">
        <v>42552000</v>
      </c>
      <c r="P22" s="306">
        <v>-6.3020214030915581E-2</v>
      </c>
    </row>
    <row r="23" spans="1:16" ht="15">
      <c r="A23" s="263">
        <v>13</v>
      </c>
      <c r="B23" s="368" t="s">
        <v>49</v>
      </c>
      <c r="C23" s="486" t="s">
        <v>50</v>
      </c>
      <c r="D23" s="487">
        <v>44252</v>
      </c>
      <c r="E23" s="302">
        <v>2460.4499999999998</v>
      </c>
      <c r="F23" s="302">
        <v>2476.2666666666664</v>
      </c>
      <c r="G23" s="303">
        <v>2435.1833333333329</v>
      </c>
      <c r="H23" s="303">
        <v>2409.9166666666665</v>
      </c>
      <c r="I23" s="303">
        <v>2368.833333333333</v>
      </c>
      <c r="J23" s="303">
        <v>2501.5333333333328</v>
      </c>
      <c r="K23" s="303">
        <v>2542.6166666666668</v>
      </c>
      <c r="L23" s="303">
        <v>2567.8833333333328</v>
      </c>
      <c r="M23" s="290">
        <v>2517.35</v>
      </c>
      <c r="N23" s="290">
        <v>2451</v>
      </c>
      <c r="O23" s="305">
        <v>6207000</v>
      </c>
      <c r="P23" s="306">
        <v>-1.2975861081957828E-2</v>
      </c>
    </row>
    <row r="24" spans="1:16" ht="15">
      <c r="A24" s="263">
        <v>14</v>
      </c>
      <c r="B24" s="368" t="s">
        <v>51</v>
      </c>
      <c r="C24" s="486" t="s">
        <v>52</v>
      </c>
      <c r="D24" s="487">
        <v>44252</v>
      </c>
      <c r="E24" s="302">
        <v>933.45</v>
      </c>
      <c r="F24" s="302">
        <v>934.88333333333321</v>
      </c>
      <c r="G24" s="303">
        <v>926.86666666666645</v>
      </c>
      <c r="H24" s="303">
        <v>920.28333333333319</v>
      </c>
      <c r="I24" s="303">
        <v>912.26666666666642</v>
      </c>
      <c r="J24" s="303">
        <v>941.46666666666647</v>
      </c>
      <c r="K24" s="303">
        <v>949.48333333333335</v>
      </c>
      <c r="L24" s="303">
        <v>956.06666666666649</v>
      </c>
      <c r="M24" s="290">
        <v>942.9</v>
      </c>
      <c r="N24" s="290">
        <v>928.3</v>
      </c>
      <c r="O24" s="305">
        <v>9159800</v>
      </c>
      <c r="P24" s="306">
        <v>-2.0912943792121171E-2</v>
      </c>
    </row>
    <row r="25" spans="1:16" ht="15">
      <c r="A25" s="263">
        <v>15</v>
      </c>
      <c r="B25" s="368" t="s">
        <v>53</v>
      </c>
      <c r="C25" s="486" t="s">
        <v>54</v>
      </c>
      <c r="D25" s="487">
        <v>44252</v>
      </c>
      <c r="E25" s="302">
        <v>794.9</v>
      </c>
      <c r="F25" s="302">
        <v>782.86666666666667</v>
      </c>
      <c r="G25" s="303">
        <v>766.58333333333337</v>
      </c>
      <c r="H25" s="303">
        <v>738.26666666666665</v>
      </c>
      <c r="I25" s="303">
        <v>721.98333333333335</v>
      </c>
      <c r="J25" s="303">
        <v>811.18333333333339</v>
      </c>
      <c r="K25" s="303">
        <v>827.4666666666667</v>
      </c>
      <c r="L25" s="303">
        <v>855.78333333333342</v>
      </c>
      <c r="M25" s="290">
        <v>799.15</v>
      </c>
      <c r="N25" s="290">
        <v>754.55</v>
      </c>
      <c r="O25" s="305">
        <v>48088800</v>
      </c>
      <c r="P25" s="306">
        <v>3.4947578632051925E-4</v>
      </c>
    </row>
    <row r="26" spans="1:16" ht="15">
      <c r="A26" s="263">
        <v>16</v>
      </c>
      <c r="B26" s="368" t="s">
        <v>43</v>
      </c>
      <c r="C26" s="486" t="s">
        <v>55</v>
      </c>
      <c r="D26" s="487">
        <v>44252</v>
      </c>
      <c r="E26" s="302">
        <v>4138.7</v>
      </c>
      <c r="F26" s="302">
        <v>4159.2166666666662</v>
      </c>
      <c r="G26" s="303">
        <v>4109.4833333333327</v>
      </c>
      <c r="H26" s="303">
        <v>4080.2666666666664</v>
      </c>
      <c r="I26" s="303">
        <v>4030.5333333333328</v>
      </c>
      <c r="J26" s="303">
        <v>4188.4333333333325</v>
      </c>
      <c r="K26" s="303">
        <v>4238.1666666666661</v>
      </c>
      <c r="L26" s="303">
        <v>4267.3833333333323</v>
      </c>
      <c r="M26" s="290">
        <v>4208.95</v>
      </c>
      <c r="N26" s="290">
        <v>4130</v>
      </c>
      <c r="O26" s="305">
        <v>1772500</v>
      </c>
      <c r="P26" s="306">
        <v>-2.11118930330753E-3</v>
      </c>
    </row>
    <row r="27" spans="1:16" ht="15">
      <c r="A27" s="263">
        <v>17</v>
      </c>
      <c r="B27" s="368" t="s">
        <v>56</v>
      </c>
      <c r="C27" s="486" t="s">
        <v>57</v>
      </c>
      <c r="D27" s="487">
        <v>44252</v>
      </c>
      <c r="E27" s="302">
        <v>10568</v>
      </c>
      <c r="F27" s="302">
        <v>10495.666666666666</v>
      </c>
      <c r="G27" s="303">
        <v>10372.333333333332</v>
      </c>
      <c r="H27" s="303">
        <v>10176.666666666666</v>
      </c>
      <c r="I27" s="303">
        <v>10053.333333333332</v>
      </c>
      <c r="J27" s="303">
        <v>10691.333333333332</v>
      </c>
      <c r="K27" s="303">
        <v>10814.666666666664</v>
      </c>
      <c r="L27" s="303">
        <v>11010.333333333332</v>
      </c>
      <c r="M27" s="290">
        <v>10619</v>
      </c>
      <c r="N27" s="290">
        <v>10300</v>
      </c>
      <c r="O27" s="305">
        <v>759750</v>
      </c>
      <c r="P27" s="306">
        <v>1.4183213749374269E-2</v>
      </c>
    </row>
    <row r="28" spans="1:16" ht="15">
      <c r="A28" s="263">
        <v>18</v>
      </c>
      <c r="B28" s="368" t="s">
        <v>56</v>
      </c>
      <c r="C28" s="486" t="s">
        <v>58</v>
      </c>
      <c r="D28" s="487">
        <v>44252</v>
      </c>
      <c r="E28" s="302">
        <v>5799.05</v>
      </c>
      <c r="F28" s="302">
        <v>5742.4833333333336</v>
      </c>
      <c r="G28" s="303">
        <v>5663.666666666667</v>
      </c>
      <c r="H28" s="303">
        <v>5528.2833333333338</v>
      </c>
      <c r="I28" s="303">
        <v>5449.4666666666672</v>
      </c>
      <c r="J28" s="303">
        <v>5877.8666666666668</v>
      </c>
      <c r="K28" s="303">
        <v>5956.6833333333325</v>
      </c>
      <c r="L28" s="303">
        <v>6092.0666666666666</v>
      </c>
      <c r="M28" s="290">
        <v>5821.3</v>
      </c>
      <c r="N28" s="290">
        <v>5607.1</v>
      </c>
      <c r="O28" s="305">
        <v>4466750</v>
      </c>
      <c r="P28" s="306">
        <v>8.3176720218247957E-2</v>
      </c>
    </row>
    <row r="29" spans="1:16" ht="15">
      <c r="A29" s="263">
        <v>19</v>
      </c>
      <c r="B29" s="368" t="s">
        <v>43</v>
      </c>
      <c r="C29" s="486" t="s">
        <v>59</v>
      </c>
      <c r="D29" s="487">
        <v>44252</v>
      </c>
      <c r="E29" s="302">
        <v>1651.15</v>
      </c>
      <c r="F29" s="302">
        <v>1651.0500000000002</v>
      </c>
      <c r="G29" s="303">
        <v>1631.1500000000003</v>
      </c>
      <c r="H29" s="303">
        <v>1611.15</v>
      </c>
      <c r="I29" s="303">
        <v>1591.2500000000002</v>
      </c>
      <c r="J29" s="303">
        <v>1671.0500000000004</v>
      </c>
      <c r="K29" s="303">
        <v>1690.95</v>
      </c>
      <c r="L29" s="303">
        <v>1710.9500000000005</v>
      </c>
      <c r="M29" s="290">
        <v>1670.95</v>
      </c>
      <c r="N29" s="290">
        <v>1631.05</v>
      </c>
      <c r="O29" s="305">
        <v>3010000</v>
      </c>
      <c r="P29" s="306">
        <v>8.4427767354596627E-3</v>
      </c>
    </row>
    <row r="30" spans="1:16" ht="15">
      <c r="A30" s="263">
        <v>20</v>
      </c>
      <c r="B30" s="368" t="s">
        <v>53</v>
      </c>
      <c r="C30" s="486" t="s">
        <v>230</v>
      </c>
      <c r="D30" s="487">
        <v>44252</v>
      </c>
      <c r="E30" s="302">
        <v>340.7</v>
      </c>
      <c r="F30" s="302">
        <v>341.03333333333336</v>
      </c>
      <c r="G30" s="303">
        <v>337.56666666666672</v>
      </c>
      <c r="H30" s="303">
        <v>334.43333333333334</v>
      </c>
      <c r="I30" s="303">
        <v>330.9666666666667</v>
      </c>
      <c r="J30" s="303">
        <v>344.16666666666674</v>
      </c>
      <c r="K30" s="303">
        <v>347.63333333333333</v>
      </c>
      <c r="L30" s="303">
        <v>350.76666666666677</v>
      </c>
      <c r="M30" s="290">
        <v>344.5</v>
      </c>
      <c r="N30" s="290">
        <v>337.9</v>
      </c>
      <c r="O30" s="305">
        <v>26919000</v>
      </c>
      <c r="P30" s="306">
        <v>4.163029611226751E-3</v>
      </c>
    </row>
    <row r="31" spans="1:16" ht="15">
      <c r="A31" s="263">
        <v>21</v>
      </c>
      <c r="B31" s="368" t="s">
        <v>53</v>
      </c>
      <c r="C31" s="486" t="s">
        <v>60</v>
      </c>
      <c r="D31" s="487">
        <v>44252</v>
      </c>
      <c r="E31" s="302">
        <v>79.650000000000006</v>
      </c>
      <c r="F31" s="302">
        <v>79.583333333333329</v>
      </c>
      <c r="G31" s="303">
        <v>78.266666666666652</v>
      </c>
      <c r="H31" s="303">
        <v>76.883333333333326</v>
      </c>
      <c r="I31" s="303">
        <v>75.566666666666649</v>
      </c>
      <c r="J31" s="303">
        <v>80.966666666666654</v>
      </c>
      <c r="K31" s="303">
        <v>82.283333333333346</v>
      </c>
      <c r="L31" s="303">
        <v>83.666666666666657</v>
      </c>
      <c r="M31" s="290">
        <v>80.900000000000006</v>
      </c>
      <c r="N31" s="290">
        <v>78.2</v>
      </c>
      <c r="O31" s="305">
        <v>98186400</v>
      </c>
      <c r="P31" s="306">
        <v>2.4914509037616023E-2</v>
      </c>
    </row>
    <row r="32" spans="1:16" ht="15">
      <c r="A32" s="263">
        <v>22</v>
      </c>
      <c r="B32" s="368" t="s">
        <v>49</v>
      </c>
      <c r="C32" s="486" t="s">
        <v>62</v>
      </c>
      <c r="D32" s="487">
        <v>44252</v>
      </c>
      <c r="E32" s="302">
        <v>1554.65</v>
      </c>
      <c r="F32" s="302">
        <v>1549.8166666666666</v>
      </c>
      <c r="G32" s="303">
        <v>1532.5333333333333</v>
      </c>
      <c r="H32" s="303">
        <v>1510.4166666666667</v>
      </c>
      <c r="I32" s="303">
        <v>1493.1333333333334</v>
      </c>
      <c r="J32" s="303">
        <v>1571.9333333333332</v>
      </c>
      <c r="K32" s="303">
        <v>1589.2166666666665</v>
      </c>
      <c r="L32" s="303">
        <v>1611.333333333333</v>
      </c>
      <c r="M32" s="290">
        <v>1567.1</v>
      </c>
      <c r="N32" s="290">
        <v>1527.7</v>
      </c>
      <c r="O32" s="305">
        <v>1726450</v>
      </c>
      <c r="P32" s="306">
        <v>-3.3856571252693139E-2</v>
      </c>
    </row>
    <row r="33" spans="1:16" ht="15">
      <c r="A33" s="263">
        <v>23</v>
      </c>
      <c r="B33" s="368" t="s">
        <v>63</v>
      </c>
      <c r="C33" s="486" t="s">
        <v>64</v>
      </c>
      <c r="D33" s="487">
        <v>44252</v>
      </c>
      <c r="E33" s="302">
        <v>136.65</v>
      </c>
      <c r="F33" s="302">
        <v>136.69999999999999</v>
      </c>
      <c r="G33" s="303">
        <v>135.14999999999998</v>
      </c>
      <c r="H33" s="303">
        <v>133.64999999999998</v>
      </c>
      <c r="I33" s="303">
        <v>132.09999999999997</v>
      </c>
      <c r="J33" s="303">
        <v>138.19999999999999</v>
      </c>
      <c r="K33" s="303">
        <v>139.75</v>
      </c>
      <c r="L33" s="303">
        <v>141.25</v>
      </c>
      <c r="M33" s="290">
        <v>138.25</v>
      </c>
      <c r="N33" s="290">
        <v>135.19999999999999</v>
      </c>
      <c r="O33" s="305">
        <v>31334800</v>
      </c>
      <c r="P33" s="306">
        <v>-3.6249395843402608E-3</v>
      </c>
    </row>
    <row r="34" spans="1:16" ht="15">
      <c r="A34" s="263">
        <v>24</v>
      </c>
      <c r="B34" s="368" t="s">
        <v>49</v>
      </c>
      <c r="C34" s="486" t="s">
        <v>65</v>
      </c>
      <c r="D34" s="487">
        <v>44252</v>
      </c>
      <c r="E34" s="302">
        <v>764.25</v>
      </c>
      <c r="F34" s="302">
        <v>766.4666666666667</v>
      </c>
      <c r="G34" s="303">
        <v>758.43333333333339</v>
      </c>
      <c r="H34" s="303">
        <v>752.61666666666667</v>
      </c>
      <c r="I34" s="303">
        <v>744.58333333333337</v>
      </c>
      <c r="J34" s="303">
        <v>772.28333333333342</v>
      </c>
      <c r="K34" s="303">
        <v>780.31666666666672</v>
      </c>
      <c r="L34" s="303">
        <v>786.13333333333344</v>
      </c>
      <c r="M34" s="290">
        <v>774.5</v>
      </c>
      <c r="N34" s="290">
        <v>760.65</v>
      </c>
      <c r="O34" s="305">
        <v>3636600</v>
      </c>
      <c r="P34" s="306">
        <v>2.4798512089274645E-2</v>
      </c>
    </row>
    <row r="35" spans="1:16" ht="15">
      <c r="A35" s="263">
        <v>25</v>
      </c>
      <c r="B35" s="368" t="s">
        <v>43</v>
      </c>
      <c r="C35" s="486" t="s">
        <v>66</v>
      </c>
      <c r="D35" s="487">
        <v>44252</v>
      </c>
      <c r="E35" s="302">
        <v>630.75</v>
      </c>
      <c r="F35" s="302">
        <v>634.23333333333323</v>
      </c>
      <c r="G35" s="303">
        <v>614.16666666666652</v>
      </c>
      <c r="H35" s="303">
        <v>597.58333333333326</v>
      </c>
      <c r="I35" s="303">
        <v>577.51666666666654</v>
      </c>
      <c r="J35" s="303">
        <v>650.81666666666649</v>
      </c>
      <c r="K35" s="303">
        <v>670.88333333333333</v>
      </c>
      <c r="L35" s="303">
        <v>687.46666666666647</v>
      </c>
      <c r="M35" s="290">
        <v>654.29999999999995</v>
      </c>
      <c r="N35" s="290">
        <v>617.65</v>
      </c>
      <c r="O35" s="305">
        <v>6870000</v>
      </c>
      <c r="P35" s="306">
        <v>9.3078758949880672E-2</v>
      </c>
    </row>
    <row r="36" spans="1:16" ht="15">
      <c r="A36" s="263">
        <v>26</v>
      </c>
      <c r="B36" s="368" t="s">
        <v>67</v>
      </c>
      <c r="C36" s="486" t="s">
        <v>68</v>
      </c>
      <c r="D36" s="487">
        <v>44252</v>
      </c>
      <c r="E36" s="302">
        <v>594.4</v>
      </c>
      <c r="F36" s="302">
        <v>596.4</v>
      </c>
      <c r="G36" s="303">
        <v>588.4</v>
      </c>
      <c r="H36" s="303">
        <v>582.4</v>
      </c>
      <c r="I36" s="303">
        <v>574.4</v>
      </c>
      <c r="J36" s="303">
        <v>602.4</v>
      </c>
      <c r="K36" s="303">
        <v>610.4</v>
      </c>
      <c r="L36" s="303">
        <v>616.4</v>
      </c>
      <c r="M36" s="290">
        <v>604.4</v>
      </c>
      <c r="N36" s="290">
        <v>590.4</v>
      </c>
      <c r="O36" s="305">
        <v>92690676</v>
      </c>
      <c r="P36" s="306">
        <v>-2.5739800385221501E-2</v>
      </c>
    </row>
    <row r="37" spans="1:16" ht="15">
      <c r="A37" s="263">
        <v>27</v>
      </c>
      <c r="B37" s="368" t="s">
        <v>63</v>
      </c>
      <c r="C37" s="486" t="s">
        <v>69</v>
      </c>
      <c r="D37" s="487">
        <v>44252</v>
      </c>
      <c r="E37" s="302">
        <v>38.9</v>
      </c>
      <c r="F37" s="302">
        <v>38.93333333333333</v>
      </c>
      <c r="G37" s="303">
        <v>38.566666666666663</v>
      </c>
      <c r="H37" s="303">
        <v>38.233333333333334</v>
      </c>
      <c r="I37" s="303">
        <v>37.866666666666667</v>
      </c>
      <c r="J37" s="303">
        <v>39.266666666666659</v>
      </c>
      <c r="K37" s="303">
        <v>39.633333333333319</v>
      </c>
      <c r="L37" s="303">
        <v>39.966666666666654</v>
      </c>
      <c r="M37" s="290">
        <v>39.299999999999997</v>
      </c>
      <c r="N37" s="290">
        <v>38.6</v>
      </c>
      <c r="O37" s="305">
        <v>117663000</v>
      </c>
      <c r="P37" s="306">
        <v>-1.3729977116704805E-2</v>
      </c>
    </row>
    <row r="38" spans="1:16" ht="15">
      <c r="A38" s="263">
        <v>28</v>
      </c>
      <c r="B38" s="368" t="s">
        <v>51</v>
      </c>
      <c r="C38" s="486" t="s">
        <v>70</v>
      </c>
      <c r="D38" s="487">
        <v>44252</v>
      </c>
      <c r="E38" s="302">
        <v>409.1</v>
      </c>
      <c r="F38" s="302">
        <v>408.98333333333335</v>
      </c>
      <c r="G38" s="303">
        <v>406.41666666666669</v>
      </c>
      <c r="H38" s="303">
        <v>403.73333333333335</v>
      </c>
      <c r="I38" s="303">
        <v>401.16666666666669</v>
      </c>
      <c r="J38" s="303">
        <v>411.66666666666669</v>
      </c>
      <c r="K38" s="303">
        <v>414.23333333333329</v>
      </c>
      <c r="L38" s="303">
        <v>416.91666666666669</v>
      </c>
      <c r="M38" s="290">
        <v>411.55</v>
      </c>
      <c r="N38" s="290">
        <v>406.3</v>
      </c>
      <c r="O38" s="305">
        <v>15902200</v>
      </c>
      <c r="P38" s="306">
        <v>2.6102088167053363E-3</v>
      </c>
    </row>
    <row r="39" spans="1:16" ht="15">
      <c r="A39" s="263">
        <v>29</v>
      </c>
      <c r="B39" s="368" t="s">
        <v>43</v>
      </c>
      <c r="C39" s="486" t="s">
        <v>71</v>
      </c>
      <c r="D39" s="487">
        <v>44252</v>
      </c>
      <c r="E39" s="302">
        <v>15758.8</v>
      </c>
      <c r="F39" s="302">
        <v>15850.116666666667</v>
      </c>
      <c r="G39" s="303">
        <v>15618.783333333333</v>
      </c>
      <c r="H39" s="303">
        <v>15478.766666666666</v>
      </c>
      <c r="I39" s="303">
        <v>15247.433333333332</v>
      </c>
      <c r="J39" s="303">
        <v>15990.133333333333</v>
      </c>
      <c r="K39" s="303">
        <v>16221.466666666665</v>
      </c>
      <c r="L39" s="303">
        <v>16361.483333333334</v>
      </c>
      <c r="M39" s="290">
        <v>16081.45</v>
      </c>
      <c r="N39" s="290">
        <v>15710.1</v>
      </c>
      <c r="O39" s="305">
        <v>95450</v>
      </c>
      <c r="P39" s="306">
        <v>0</v>
      </c>
    </row>
    <row r="40" spans="1:16" ht="15">
      <c r="A40" s="263">
        <v>30</v>
      </c>
      <c r="B40" s="368" t="s">
        <v>72</v>
      </c>
      <c r="C40" s="486" t="s">
        <v>73</v>
      </c>
      <c r="D40" s="487">
        <v>44252</v>
      </c>
      <c r="E40" s="302">
        <v>404.55</v>
      </c>
      <c r="F40" s="302">
        <v>405.86666666666673</v>
      </c>
      <c r="G40" s="303">
        <v>401.13333333333344</v>
      </c>
      <c r="H40" s="303">
        <v>397.7166666666667</v>
      </c>
      <c r="I40" s="303">
        <v>392.98333333333341</v>
      </c>
      <c r="J40" s="303">
        <v>409.28333333333347</v>
      </c>
      <c r="K40" s="303">
        <v>414.01666666666671</v>
      </c>
      <c r="L40" s="303">
        <v>417.43333333333351</v>
      </c>
      <c r="M40" s="290">
        <v>410.6</v>
      </c>
      <c r="N40" s="290">
        <v>402.45</v>
      </c>
      <c r="O40" s="305">
        <v>24201000</v>
      </c>
      <c r="P40" s="306">
        <v>-2.4168965016693279E-2</v>
      </c>
    </row>
    <row r="41" spans="1:16" ht="15">
      <c r="A41" s="263">
        <v>31</v>
      </c>
      <c r="B41" s="368" t="s">
        <v>49</v>
      </c>
      <c r="C41" s="486" t="s">
        <v>74</v>
      </c>
      <c r="D41" s="487">
        <v>44252</v>
      </c>
      <c r="E41" s="302">
        <v>3427.45</v>
      </c>
      <c r="F41" s="302">
        <v>3432.4</v>
      </c>
      <c r="G41" s="303">
        <v>3408.1000000000004</v>
      </c>
      <c r="H41" s="303">
        <v>3388.7500000000005</v>
      </c>
      <c r="I41" s="303">
        <v>3364.4500000000007</v>
      </c>
      <c r="J41" s="303">
        <v>3451.75</v>
      </c>
      <c r="K41" s="303">
        <v>3476.05</v>
      </c>
      <c r="L41" s="303">
        <v>3495.3999999999996</v>
      </c>
      <c r="M41" s="290">
        <v>3456.7</v>
      </c>
      <c r="N41" s="290">
        <v>3413.05</v>
      </c>
      <c r="O41" s="305">
        <v>2874600</v>
      </c>
      <c r="P41" s="306">
        <v>-5.5628954871010357E-4</v>
      </c>
    </row>
    <row r="42" spans="1:16" ht="15">
      <c r="A42" s="263">
        <v>32</v>
      </c>
      <c r="B42" s="368" t="s">
        <v>51</v>
      </c>
      <c r="C42" s="486" t="s">
        <v>75</v>
      </c>
      <c r="D42" s="487">
        <v>44252</v>
      </c>
      <c r="E42" s="302">
        <v>467.95</v>
      </c>
      <c r="F42" s="302">
        <v>468.8</v>
      </c>
      <c r="G42" s="303">
        <v>464.15000000000003</v>
      </c>
      <c r="H42" s="303">
        <v>460.35</v>
      </c>
      <c r="I42" s="303">
        <v>455.70000000000005</v>
      </c>
      <c r="J42" s="303">
        <v>472.6</v>
      </c>
      <c r="K42" s="303">
        <v>477.25</v>
      </c>
      <c r="L42" s="303">
        <v>481.05</v>
      </c>
      <c r="M42" s="290">
        <v>473.45</v>
      </c>
      <c r="N42" s="290">
        <v>465</v>
      </c>
      <c r="O42" s="305">
        <v>10951600</v>
      </c>
      <c r="P42" s="306">
        <v>1.2067578439259854E-3</v>
      </c>
    </row>
    <row r="43" spans="1:16" ht="15">
      <c r="A43" s="263">
        <v>33</v>
      </c>
      <c r="B43" s="368" t="s">
        <v>53</v>
      </c>
      <c r="C43" s="486" t="s">
        <v>76</v>
      </c>
      <c r="D43" s="487">
        <v>44252</v>
      </c>
      <c r="E43" s="302">
        <v>163.15</v>
      </c>
      <c r="F43" s="302">
        <v>162.03333333333333</v>
      </c>
      <c r="G43" s="303">
        <v>159.11666666666667</v>
      </c>
      <c r="H43" s="303">
        <v>155.08333333333334</v>
      </c>
      <c r="I43" s="303">
        <v>152.16666666666669</v>
      </c>
      <c r="J43" s="303">
        <v>166.06666666666666</v>
      </c>
      <c r="K43" s="303">
        <v>168.98333333333335</v>
      </c>
      <c r="L43" s="303">
        <v>173.01666666666665</v>
      </c>
      <c r="M43" s="290">
        <v>164.95</v>
      </c>
      <c r="N43" s="290">
        <v>158</v>
      </c>
      <c r="O43" s="305">
        <v>60760800</v>
      </c>
      <c r="P43" s="306">
        <v>5.3163609135155374E-2</v>
      </c>
    </row>
    <row r="44" spans="1:16" ht="15">
      <c r="A44" s="263">
        <v>34</v>
      </c>
      <c r="B44" s="368" t="s">
        <v>56</v>
      </c>
      <c r="C44" s="486" t="s">
        <v>81</v>
      </c>
      <c r="D44" s="487">
        <v>44252</v>
      </c>
      <c r="E44" s="302">
        <v>532.04999999999995</v>
      </c>
      <c r="F44" s="302">
        <v>514.69999999999993</v>
      </c>
      <c r="G44" s="303">
        <v>492.34999999999991</v>
      </c>
      <c r="H44" s="303">
        <v>452.65</v>
      </c>
      <c r="I44" s="303">
        <v>430.29999999999995</v>
      </c>
      <c r="J44" s="303">
        <v>554.39999999999986</v>
      </c>
      <c r="K44" s="303">
        <v>576.75</v>
      </c>
      <c r="L44" s="303">
        <v>616.44999999999982</v>
      </c>
      <c r="M44" s="290">
        <v>537.04999999999995</v>
      </c>
      <c r="N44" s="290">
        <v>475</v>
      </c>
      <c r="O44" s="305">
        <v>5637500</v>
      </c>
      <c r="P44" s="306">
        <v>0.14699898270600203</v>
      </c>
    </row>
    <row r="45" spans="1:16" ht="15">
      <c r="A45" s="263">
        <v>35</v>
      </c>
      <c r="B45" s="368" t="s">
        <v>51</v>
      </c>
      <c r="C45" s="486" t="s">
        <v>82</v>
      </c>
      <c r="D45" s="487">
        <v>44252</v>
      </c>
      <c r="E45" s="302">
        <v>846.85</v>
      </c>
      <c r="F45" s="302">
        <v>849.9666666666667</v>
      </c>
      <c r="G45" s="303">
        <v>842.33333333333337</v>
      </c>
      <c r="H45" s="303">
        <v>837.81666666666672</v>
      </c>
      <c r="I45" s="303">
        <v>830.18333333333339</v>
      </c>
      <c r="J45" s="303">
        <v>854.48333333333335</v>
      </c>
      <c r="K45" s="303">
        <v>862.11666666666656</v>
      </c>
      <c r="L45" s="303">
        <v>866.63333333333333</v>
      </c>
      <c r="M45" s="290">
        <v>857.6</v>
      </c>
      <c r="N45" s="290">
        <v>845.45</v>
      </c>
      <c r="O45" s="305">
        <v>12715300</v>
      </c>
      <c r="P45" s="306">
        <v>-5.3894651210087451E-3</v>
      </c>
    </row>
    <row r="46" spans="1:16" ht="15">
      <c r="A46" s="263">
        <v>36</v>
      </c>
      <c r="B46" s="368" t="s">
        <v>39</v>
      </c>
      <c r="C46" s="486" t="s">
        <v>83</v>
      </c>
      <c r="D46" s="487">
        <v>44252</v>
      </c>
      <c r="E46" s="302">
        <v>132.25</v>
      </c>
      <c r="F46" s="302">
        <v>133.28333333333333</v>
      </c>
      <c r="G46" s="303">
        <v>130.96666666666667</v>
      </c>
      <c r="H46" s="303">
        <v>129.68333333333334</v>
      </c>
      <c r="I46" s="303">
        <v>127.36666666666667</v>
      </c>
      <c r="J46" s="303">
        <v>134.56666666666666</v>
      </c>
      <c r="K46" s="303">
        <v>136.88333333333333</v>
      </c>
      <c r="L46" s="303">
        <v>138.16666666666666</v>
      </c>
      <c r="M46" s="290">
        <v>135.6</v>
      </c>
      <c r="N46" s="290">
        <v>132</v>
      </c>
      <c r="O46" s="305">
        <v>39072600</v>
      </c>
      <c r="P46" s="306">
        <v>9.9125708884688093E-2</v>
      </c>
    </row>
    <row r="47" spans="1:16" ht="15">
      <c r="A47" s="263">
        <v>37</v>
      </c>
      <c r="B47" s="388" t="s">
        <v>106</v>
      </c>
      <c r="C47" s="486" t="s">
        <v>825</v>
      </c>
      <c r="D47" s="487">
        <v>44252</v>
      </c>
      <c r="E47" s="302">
        <v>2604.75</v>
      </c>
      <c r="F47" s="302">
        <v>2616.6333333333337</v>
      </c>
      <c r="G47" s="303">
        <v>2575.9166666666674</v>
      </c>
      <c r="H47" s="303">
        <v>2547.0833333333339</v>
      </c>
      <c r="I47" s="303">
        <v>2506.3666666666677</v>
      </c>
      <c r="J47" s="303">
        <v>2645.4666666666672</v>
      </c>
      <c r="K47" s="303">
        <v>2686.1833333333334</v>
      </c>
      <c r="L47" s="303">
        <v>2715.0166666666669</v>
      </c>
      <c r="M47" s="290">
        <v>2657.35</v>
      </c>
      <c r="N47" s="290">
        <v>2587.8000000000002</v>
      </c>
      <c r="O47" s="305">
        <v>425625</v>
      </c>
      <c r="P47" s="306">
        <v>-3.4042553191489362E-2</v>
      </c>
    </row>
    <row r="48" spans="1:16" ht="15">
      <c r="A48" s="263">
        <v>38</v>
      </c>
      <c r="B48" s="368" t="s">
        <v>49</v>
      </c>
      <c r="C48" s="486" t="s">
        <v>84</v>
      </c>
      <c r="D48" s="487">
        <v>44252</v>
      </c>
      <c r="E48" s="302">
        <v>1600.55</v>
      </c>
      <c r="F48" s="302">
        <v>1606.7666666666667</v>
      </c>
      <c r="G48" s="303">
        <v>1590.5333333333333</v>
      </c>
      <c r="H48" s="303">
        <v>1580.5166666666667</v>
      </c>
      <c r="I48" s="303">
        <v>1564.2833333333333</v>
      </c>
      <c r="J48" s="303">
        <v>1616.7833333333333</v>
      </c>
      <c r="K48" s="303">
        <v>1633.0166666666664</v>
      </c>
      <c r="L48" s="303">
        <v>1643.0333333333333</v>
      </c>
      <c r="M48" s="290">
        <v>1623</v>
      </c>
      <c r="N48" s="290">
        <v>1596.75</v>
      </c>
      <c r="O48" s="305">
        <v>3287900</v>
      </c>
      <c r="P48" s="306">
        <v>-2.4709302325581394E-2</v>
      </c>
    </row>
    <row r="49" spans="1:16" ht="15">
      <c r="A49" s="263">
        <v>39</v>
      </c>
      <c r="B49" s="368" t="s">
        <v>39</v>
      </c>
      <c r="C49" s="486" t="s">
        <v>85</v>
      </c>
      <c r="D49" s="487">
        <v>44252</v>
      </c>
      <c r="E49" s="302">
        <v>544.35</v>
      </c>
      <c r="F49" s="302">
        <v>542.93333333333339</v>
      </c>
      <c r="G49" s="303">
        <v>536.41666666666674</v>
      </c>
      <c r="H49" s="303">
        <v>528.48333333333335</v>
      </c>
      <c r="I49" s="303">
        <v>521.9666666666667</v>
      </c>
      <c r="J49" s="303">
        <v>550.86666666666679</v>
      </c>
      <c r="K49" s="303">
        <v>557.38333333333344</v>
      </c>
      <c r="L49" s="303">
        <v>565.31666666666683</v>
      </c>
      <c r="M49" s="290">
        <v>549.45000000000005</v>
      </c>
      <c r="N49" s="290">
        <v>535</v>
      </c>
      <c r="O49" s="305">
        <v>7160103</v>
      </c>
      <c r="P49" s="306">
        <v>-3.47661188369153E-2</v>
      </c>
    </row>
    <row r="50" spans="1:16" ht="15">
      <c r="A50" s="263">
        <v>40</v>
      </c>
      <c r="B50" s="368" t="s">
        <v>63</v>
      </c>
      <c r="C50" s="486" t="s">
        <v>86</v>
      </c>
      <c r="D50" s="487">
        <v>44252</v>
      </c>
      <c r="E50" s="302">
        <v>763.3</v>
      </c>
      <c r="F50" s="302">
        <v>759.25</v>
      </c>
      <c r="G50" s="303">
        <v>752.5</v>
      </c>
      <c r="H50" s="303">
        <v>741.7</v>
      </c>
      <c r="I50" s="303">
        <v>734.95</v>
      </c>
      <c r="J50" s="303">
        <v>770.05</v>
      </c>
      <c r="K50" s="303">
        <v>776.8</v>
      </c>
      <c r="L50" s="303">
        <v>787.59999999999991</v>
      </c>
      <c r="M50" s="290">
        <v>766</v>
      </c>
      <c r="N50" s="290">
        <v>748.45</v>
      </c>
      <c r="O50" s="305">
        <v>1491600</v>
      </c>
      <c r="P50" s="306">
        <v>0.12386980108499096</v>
      </c>
    </row>
    <row r="51" spans="1:16" ht="15">
      <c r="A51" s="263">
        <v>41</v>
      </c>
      <c r="B51" s="368" t="s">
        <v>49</v>
      </c>
      <c r="C51" s="486" t="s">
        <v>87</v>
      </c>
      <c r="D51" s="487">
        <v>44252</v>
      </c>
      <c r="E51" s="302">
        <v>529.1</v>
      </c>
      <c r="F51" s="302">
        <v>532.7166666666667</v>
      </c>
      <c r="G51" s="303">
        <v>524.98333333333335</v>
      </c>
      <c r="H51" s="303">
        <v>520.86666666666667</v>
      </c>
      <c r="I51" s="303">
        <v>513.13333333333333</v>
      </c>
      <c r="J51" s="303">
        <v>536.83333333333337</v>
      </c>
      <c r="K51" s="303">
        <v>544.56666666666672</v>
      </c>
      <c r="L51" s="303">
        <v>548.68333333333339</v>
      </c>
      <c r="M51" s="290">
        <v>540.45000000000005</v>
      </c>
      <c r="N51" s="290">
        <v>528.6</v>
      </c>
      <c r="O51" s="305">
        <v>11715000</v>
      </c>
      <c r="P51" s="306">
        <v>-1.3265950726468731E-2</v>
      </c>
    </row>
    <row r="52" spans="1:16" ht="15">
      <c r="A52" s="263">
        <v>42</v>
      </c>
      <c r="B52" s="368" t="s">
        <v>51</v>
      </c>
      <c r="C52" s="486" t="s">
        <v>90</v>
      </c>
      <c r="D52" s="487">
        <v>44252</v>
      </c>
      <c r="E52" s="302">
        <v>3714.55</v>
      </c>
      <c r="F52" s="302">
        <v>3724.7000000000003</v>
      </c>
      <c r="G52" s="303">
        <v>3695.4000000000005</v>
      </c>
      <c r="H52" s="303">
        <v>3676.2500000000005</v>
      </c>
      <c r="I52" s="303">
        <v>3646.9500000000007</v>
      </c>
      <c r="J52" s="303">
        <v>3743.8500000000004</v>
      </c>
      <c r="K52" s="303">
        <v>3773.1500000000005</v>
      </c>
      <c r="L52" s="303">
        <v>3792.3</v>
      </c>
      <c r="M52" s="290">
        <v>3754</v>
      </c>
      <c r="N52" s="290">
        <v>3705.55</v>
      </c>
      <c r="O52" s="305">
        <v>2970400</v>
      </c>
      <c r="P52" s="306">
        <v>-1.5967667130457826E-2</v>
      </c>
    </row>
    <row r="53" spans="1:16" ht="15">
      <c r="A53" s="263">
        <v>43</v>
      </c>
      <c r="B53" s="368" t="s">
        <v>91</v>
      </c>
      <c r="C53" s="486" t="s">
        <v>92</v>
      </c>
      <c r="D53" s="487">
        <v>44252</v>
      </c>
      <c r="E53" s="302">
        <v>318.5</v>
      </c>
      <c r="F53" s="302">
        <v>319.36666666666662</v>
      </c>
      <c r="G53" s="303">
        <v>311.68333333333322</v>
      </c>
      <c r="H53" s="303">
        <v>304.86666666666662</v>
      </c>
      <c r="I53" s="303">
        <v>297.18333333333322</v>
      </c>
      <c r="J53" s="303">
        <v>326.18333333333322</v>
      </c>
      <c r="K53" s="303">
        <v>333.86666666666662</v>
      </c>
      <c r="L53" s="303">
        <v>340.68333333333322</v>
      </c>
      <c r="M53" s="290">
        <v>327.05</v>
      </c>
      <c r="N53" s="290">
        <v>312.55</v>
      </c>
      <c r="O53" s="305">
        <v>31267500</v>
      </c>
      <c r="P53" s="306">
        <v>4.2927903137039078E-2</v>
      </c>
    </row>
    <row r="54" spans="1:16" ht="15">
      <c r="A54" s="263">
        <v>44</v>
      </c>
      <c r="B54" s="368" t="s">
        <v>51</v>
      </c>
      <c r="C54" s="486" t="s">
        <v>93</v>
      </c>
      <c r="D54" s="487">
        <v>44252</v>
      </c>
      <c r="E54" s="302">
        <v>4728.8999999999996</v>
      </c>
      <c r="F54" s="302">
        <v>4760.2166666666672</v>
      </c>
      <c r="G54" s="303">
        <v>4690.3833333333341</v>
      </c>
      <c r="H54" s="303">
        <v>4651.8666666666668</v>
      </c>
      <c r="I54" s="303">
        <v>4582.0333333333338</v>
      </c>
      <c r="J54" s="303">
        <v>4798.7333333333345</v>
      </c>
      <c r="K54" s="303">
        <v>4868.5666666666666</v>
      </c>
      <c r="L54" s="303">
        <v>4907.0833333333348</v>
      </c>
      <c r="M54" s="290">
        <v>4830.05</v>
      </c>
      <c r="N54" s="290">
        <v>4721.7</v>
      </c>
      <c r="O54" s="305">
        <v>2911125</v>
      </c>
      <c r="P54" s="306">
        <v>1.7697954902988988E-2</v>
      </c>
    </row>
    <row r="55" spans="1:16" ht="15">
      <c r="A55" s="263">
        <v>45</v>
      </c>
      <c r="B55" s="368" t="s">
        <v>43</v>
      </c>
      <c r="C55" s="486" t="s">
        <v>94</v>
      </c>
      <c r="D55" s="487">
        <v>44252</v>
      </c>
      <c r="E55" s="302">
        <v>2775.35</v>
      </c>
      <c r="F55" s="302">
        <v>2781.25</v>
      </c>
      <c r="G55" s="303">
        <v>2753.45</v>
      </c>
      <c r="H55" s="303">
        <v>2731.5499999999997</v>
      </c>
      <c r="I55" s="303">
        <v>2703.7499999999995</v>
      </c>
      <c r="J55" s="303">
        <v>2803.15</v>
      </c>
      <c r="K55" s="303">
        <v>2830.9500000000003</v>
      </c>
      <c r="L55" s="303">
        <v>2852.8500000000004</v>
      </c>
      <c r="M55" s="290">
        <v>2809.05</v>
      </c>
      <c r="N55" s="290">
        <v>2759.35</v>
      </c>
      <c r="O55" s="305">
        <v>2436350</v>
      </c>
      <c r="P55" s="306">
        <v>-1.2063582174283282E-2</v>
      </c>
    </row>
    <row r="56" spans="1:16" ht="15">
      <c r="A56" s="263">
        <v>46</v>
      </c>
      <c r="B56" s="368" t="s">
        <v>43</v>
      </c>
      <c r="C56" s="486" t="s">
        <v>96</v>
      </c>
      <c r="D56" s="487">
        <v>44252</v>
      </c>
      <c r="E56" s="302">
        <v>1398.9</v>
      </c>
      <c r="F56" s="302">
        <v>1409.0500000000002</v>
      </c>
      <c r="G56" s="303">
        <v>1380.4000000000003</v>
      </c>
      <c r="H56" s="303">
        <v>1361.9</v>
      </c>
      <c r="I56" s="303">
        <v>1333.2500000000002</v>
      </c>
      <c r="J56" s="303">
        <v>1427.5500000000004</v>
      </c>
      <c r="K56" s="303">
        <v>1456.2</v>
      </c>
      <c r="L56" s="303">
        <v>1474.7000000000005</v>
      </c>
      <c r="M56" s="290">
        <v>1437.7</v>
      </c>
      <c r="N56" s="290">
        <v>1390.55</v>
      </c>
      <c r="O56" s="305">
        <v>3203200</v>
      </c>
      <c r="P56" s="306">
        <v>7.7868143277383629E-3</v>
      </c>
    </row>
    <row r="57" spans="1:16" ht="15">
      <c r="A57" s="263">
        <v>47</v>
      </c>
      <c r="B57" s="368" t="s">
        <v>43</v>
      </c>
      <c r="C57" s="486" t="s">
        <v>97</v>
      </c>
      <c r="D57" s="487">
        <v>44252</v>
      </c>
      <c r="E57" s="302">
        <v>213</v>
      </c>
      <c r="F57" s="302">
        <v>213.61666666666667</v>
      </c>
      <c r="G57" s="303">
        <v>211.48333333333335</v>
      </c>
      <c r="H57" s="303">
        <v>209.96666666666667</v>
      </c>
      <c r="I57" s="303">
        <v>207.83333333333334</v>
      </c>
      <c r="J57" s="303">
        <v>215.13333333333335</v>
      </c>
      <c r="K57" s="303">
        <v>217.26666666666668</v>
      </c>
      <c r="L57" s="303">
        <v>218.78333333333336</v>
      </c>
      <c r="M57" s="290">
        <v>215.75</v>
      </c>
      <c r="N57" s="290">
        <v>212.1</v>
      </c>
      <c r="O57" s="305">
        <v>11937600</v>
      </c>
      <c r="P57" s="306">
        <v>7.2904009720534627E-3</v>
      </c>
    </row>
    <row r="58" spans="1:16" ht="15">
      <c r="A58" s="263">
        <v>48</v>
      </c>
      <c r="B58" s="368" t="s">
        <v>53</v>
      </c>
      <c r="C58" s="486" t="s">
        <v>98</v>
      </c>
      <c r="D58" s="487">
        <v>44252</v>
      </c>
      <c r="E58" s="302">
        <v>85.55</v>
      </c>
      <c r="F58" s="302">
        <v>85.066666666666663</v>
      </c>
      <c r="G58" s="303">
        <v>84.183333333333323</v>
      </c>
      <c r="H58" s="303">
        <v>82.816666666666663</v>
      </c>
      <c r="I58" s="303">
        <v>81.933333333333323</v>
      </c>
      <c r="J58" s="303">
        <v>86.433333333333323</v>
      </c>
      <c r="K58" s="303">
        <v>87.316666666666649</v>
      </c>
      <c r="L58" s="303">
        <v>88.683333333333323</v>
      </c>
      <c r="M58" s="290">
        <v>85.95</v>
      </c>
      <c r="N58" s="290">
        <v>83.7</v>
      </c>
      <c r="O58" s="305">
        <v>84790000</v>
      </c>
      <c r="P58" s="306">
        <v>-1.6927536231884057E-2</v>
      </c>
    </row>
    <row r="59" spans="1:16" ht="15">
      <c r="A59" s="263">
        <v>49</v>
      </c>
      <c r="B59" s="368" t="s">
        <v>72</v>
      </c>
      <c r="C59" s="486" t="s">
        <v>99</v>
      </c>
      <c r="D59" s="487">
        <v>44252</v>
      </c>
      <c r="E59" s="302">
        <v>133.85</v>
      </c>
      <c r="F59" s="302">
        <v>133.80000000000001</v>
      </c>
      <c r="G59" s="303">
        <v>132.10000000000002</v>
      </c>
      <c r="H59" s="303">
        <v>130.35000000000002</v>
      </c>
      <c r="I59" s="303">
        <v>128.65000000000003</v>
      </c>
      <c r="J59" s="303">
        <v>135.55000000000001</v>
      </c>
      <c r="K59" s="303">
        <v>137.25</v>
      </c>
      <c r="L59" s="303">
        <v>139</v>
      </c>
      <c r="M59" s="290">
        <v>135.5</v>
      </c>
      <c r="N59" s="290">
        <v>132.05000000000001</v>
      </c>
      <c r="O59" s="305">
        <v>35349500</v>
      </c>
      <c r="P59" s="306">
        <v>-1.579483695652174E-2</v>
      </c>
    </row>
    <row r="60" spans="1:16" ht="15">
      <c r="A60" s="263">
        <v>50</v>
      </c>
      <c r="B60" s="368" t="s">
        <v>51</v>
      </c>
      <c r="C60" s="486" t="s">
        <v>100</v>
      </c>
      <c r="D60" s="487">
        <v>44252</v>
      </c>
      <c r="E60" s="302">
        <v>491</v>
      </c>
      <c r="F60" s="302">
        <v>497.9666666666667</v>
      </c>
      <c r="G60" s="303">
        <v>481.63333333333344</v>
      </c>
      <c r="H60" s="303">
        <v>472.26666666666677</v>
      </c>
      <c r="I60" s="303">
        <v>455.93333333333351</v>
      </c>
      <c r="J60" s="303">
        <v>507.33333333333337</v>
      </c>
      <c r="K60" s="303">
        <v>523.66666666666663</v>
      </c>
      <c r="L60" s="303">
        <v>533.0333333333333</v>
      </c>
      <c r="M60" s="290">
        <v>514.29999999999995</v>
      </c>
      <c r="N60" s="290">
        <v>488.6</v>
      </c>
      <c r="O60" s="305">
        <v>5179600</v>
      </c>
      <c r="P60" s="306">
        <v>7.1615512729003086E-2</v>
      </c>
    </row>
    <row r="61" spans="1:16" ht="15">
      <c r="A61" s="263">
        <v>51</v>
      </c>
      <c r="B61" s="368" t="s">
        <v>101</v>
      </c>
      <c r="C61" s="486" t="s">
        <v>102</v>
      </c>
      <c r="D61" s="487">
        <v>44252</v>
      </c>
      <c r="E61" s="302">
        <v>25.55</v>
      </c>
      <c r="F61" s="302">
        <v>25.633333333333336</v>
      </c>
      <c r="G61" s="303">
        <v>25.266666666666673</v>
      </c>
      <c r="H61" s="303">
        <v>24.983333333333338</v>
      </c>
      <c r="I61" s="303">
        <v>24.616666666666674</v>
      </c>
      <c r="J61" s="303">
        <v>25.916666666666671</v>
      </c>
      <c r="K61" s="303">
        <v>26.283333333333339</v>
      </c>
      <c r="L61" s="303">
        <v>26.56666666666667</v>
      </c>
      <c r="M61" s="290">
        <v>26</v>
      </c>
      <c r="N61" s="290">
        <v>25.35</v>
      </c>
      <c r="O61" s="305">
        <v>149017500</v>
      </c>
      <c r="P61" s="306">
        <v>1.4241960183767229E-2</v>
      </c>
    </row>
    <row r="62" spans="1:16" ht="15">
      <c r="A62" s="263">
        <v>52</v>
      </c>
      <c r="B62" s="368" t="s">
        <v>49</v>
      </c>
      <c r="C62" s="486" t="s">
        <v>103</v>
      </c>
      <c r="D62" s="487">
        <v>44252</v>
      </c>
      <c r="E62" s="302">
        <v>746.25</v>
      </c>
      <c r="F62" s="302">
        <v>750.33333333333337</v>
      </c>
      <c r="G62" s="303">
        <v>740.51666666666677</v>
      </c>
      <c r="H62" s="303">
        <v>734.78333333333342</v>
      </c>
      <c r="I62" s="303">
        <v>724.96666666666681</v>
      </c>
      <c r="J62" s="303">
        <v>756.06666666666672</v>
      </c>
      <c r="K62" s="303">
        <v>765.88333333333333</v>
      </c>
      <c r="L62" s="303">
        <v>771.61666666666667</v>
      </c>
      <c r="M62" s="290">
        <v>760.15</v>
      </c>
      <c r="N62" s="290">
        <v>744.6</v>
      </c>
      <c r="O62" s="305">
        <v>3626000</v>
      </c>
      <c r="P62" s="306">
        <v>1.4833473271760425E-2</v>
      </c>
    </row>
    <row r="63" spans="1:16" ht="15">
      <c r="A63" s="263">
        <v>53</v>
      </c>
      <c r="B63" s="388" t="s">
        <v>39</v>
      </c>
      <c r="C63" s="486" t="s">
        <v>245</v>
      </c>
      <c r="D63" s="487">
        <v>44252</v>
      </c>
      <c r="E63" s="302">
        <v>1514.35</v>
      </c>
      <c r="F63" s="302">
        <v>1518.1166666666668</v>
      </c>
      <c r="G63" s="303">
        <v>1487.3333333333335</v>
      </c>
      <c r="H63" s="303">
        <v>1460.3166666666666</v>
      </c>
      <c r="I63" s="303">
        <v>1429.5333333333333</v>
      </c>
      <c r="J63" s="303">
        <v>1545.1333333333337</v>
      </c>
      <c r="K63" s="303">
        <v>1575.916666666667</v>
      </c>
      <c r="L63" s="303">
        <v>1602.9333333333338</v>
      </c>
      <c r="M63" s="290">
        <v>1548.9</v>
      </c>
      <c r="N63" s="290">
        <v>1491.1</v>
      </c>
      <c r="O63" s="305">
        <v>2031250</v>
      </c>
      <c r="P63" s="306">
        <v>3.5453943008614978E-2</v>
      </c>
    </row>
    <row r="64" spans="1:16" ht="15">
      <c r="A64" s="263">
        <v>54</v>
      </c>
      <c r="B64" s="368" t="s">
        <v>37</v>
      </c>
      <c r="C64" s="486" t="s">
        <v>104</v>
      </c>
      <c r="D64" s="487">
        <v>44252</v>
      </c>
      <c r="E64" s="302">
        <v>1229.45</v>
      </c>
      <c r="F64" s="302">
        <v>1235.8833333333332</v>
      </c>
      <c r="G64" s="303">
        <v>1211.7666666666664</v>
      </c>
      <c r="H64" s="303">
        <v>1194.0833333333333</v>
      </c>
      <c r="I64" s="303">
        <v>1169.9666666666665</v>
      </c>
      <c r="J64" s="303">
        <v>1253.5666666666664</v>
      </c>
      <c r="K64" s="303">
        <v>1277.6833333333332</v>
      </c>
      <c r="L64" s="303">
        <v>1295.3666666666663</v>
      </c>
      <c r="M64" s="290">
        <v>1260</v>
      </c>
      <c r="N64" s="290">
        <v>1218.2</v>
      </c>
      <c r="O64" s="305">
        <v>17166500</v>
      </c>
      <c r="P64" s="306">
        <v>-1.2082444918265814E-2</v>
      </c>
    </row>
    <row r="65" spans="1:16" ht="15">
      <c r="A65" s="263">
        <v>55</v>
      </c>
      <c r="B65" s="368" t="s">
        <v>39</v>
      </c>
      <c r="C65" s="486" t="s">
        <v>105</v>
      </c>
      <c r="D65" s="487">
        <v>44252</v>
      </c>
      <c r="E65" s="302">
        <v>1173.8</v>
      </c>
      <c r="F65" s="302">
        <v>1164.8333333333333</v>
      </c>
      <c r="G65" s="303">
        <v>1147.6666666666665</v>
      </c>
      <c r="H65" s="303">
        <v>1121.5333333333333</v>
      </c>
      <c r="I65" s="303">
        <v>1104.3666666666666</v>
      </c>
      <c r="J65" s="303">
        <v>1190.9666666666665</v>
      </c>
      <c r="K65" s="303">
        <v>1208.133333333333</v>
      </c>
      <c r="L65" s="303">
        <v>1234.2666666666664</v>
      </c>
      <c r="M65" s="290">
        <v>1182</v>
      </c>
      <c r="N65" s="290">
        <v>1138.7</v>
      </c>
      <c r="O65" s="305">
        <v>3808000</v>
      </c>
      <c r="P65" s="306">
        <v>-2.7330779054916987E-2</v>
      </c>
    </row>
    <row r="66" spans="1:16" ht="15">
      <c r="A66" s="263">
        <v>56</v>
      </c>
      <c r="B66" s="368" t="s">
        <v>106</v>
      </c>
      <c r="C66" s="486" t="s">
        <v>107</v>
      </c>
      <c r="D66" s="487">
        <v>44252</v>
      </c>
      <c r="E66" s="302">
        <v>956.9</v>
      </c>
      <c r="F66" s="302">
        <v>960.55000000000007</v>
      </c>
      <c r="G66" s="303">
        <v>949.25000000000011</v>
      </c>
      <c r="H66" s="303">
        <v>941.6</v>
      </c>
      <c r="I66" s="303">
        <v>930.30000000000007</v>
      </c>
      <c r="J66" s="303">
        <v>968.20000000000016</v>
      </c>
      <c r="K66" s="303">
        <v>979.50000000000011</v>
      </c>
      <c r="L66" s="303">
        <v>987.1500000000002</v>
      </c>
      <c r="M66" s="290">
        <v>971.85</v>
      </c>
      <c r="N66" s="290">
        <v>952.9</v>
      </c>
      <c r="O66" s="305">
        <v>19983600</v>
      </c>
      <c r="P66" s="306">
        <v>1.1587115977463591E-2</v>
      </c>
    </row>
    <row r="67" spans="1:16" ht="15">
      <c r="A67" s="263">
        <v>57</v>
      </c>
      <c r="B67" s="368" t="s">
        <v>56</v>
      </c>
      <c r="C67" s="486" t="s">
        <v>108</v>
      </c>
      <c r="D67" s="487">
        <v>44252</v>
      </c>
      <c r="E67" s="431">
        <v>2864.15</v>
      </c>
      <c r="F67" s="431">
        <v>2846.7333333333336</v>
      </c>
      <c r="G67" s="432">
        <v>2824.5166666666673</v>
      </c>
      <c r="H67" s="432">
        <v>2784.8833333333337</v>
      </c>
      <c r="I67" s="432">
        <v>2762.6666666666674</v>
      </c>
      <c r="J67" s="432">
        <v>2886.3666666666672</v>
      </c>
      <c r="K67" s="432">
        <v>2908.5833333333335</v>
      </c>
      <c r="L67" s="432">
        <v>2948.2166666666672</v>
      </c>
      <c r="M67" s="433">
        <v>2868.95</v>
      </c>
      <c r="N67" s="433">
        <v>2807.1</v>
      </c>
      <c r="O67" s="434">
        <v>17115600</v>
      </c>
      <c r="P67" s="435">
        <v>7.4874620329165786E-3</v>
      </c>
    </row>
    <row r="68" spans="1:16" ht="15">
      <c r="A68" s="263">
        <v>58</v>
      </c>
      <c r="B68" s="388" t="s">
        <v>56</v>
      </c>
      <c r="C68" s="486" t="s">
        <v>249</v>
      </c>
      <c r="D68" s="487">
        <v>44252</v>
      </c>
      <c r="E68" s="302">
        <v>3011.55</v>
      </c>
      <c r="F68" s="302">
        <v>3022.0833333333335</v>
      </c>
      <c r="G68" s="303">
        <v>2992.166666666667</v>
      </c>
      <c r="H68" s="303">
        <v>2972.7833333333333</v>
      </c>
      <c r="I68" s="303">
        <v>2942.8666666666668</v>
      </c>
      <c r="J68" s="303">
        <v>3041.4666666666672</v>
      </c>
      <c r="K68" s="303">
        <v>3071.3833333333341</v>
      </c>
      <c r="L68" s="303">
        <v>3090.7666666666673</v>
      </c>
      <c r="M68" s="290">
        <v>3052</v>
      </c>
      <c r="N68" s="290">
        <v>3002.7</v>
      </c>
      <c r="O68" s="305">
        <v>488600</v>
      </c>
      <c r="P68" s="306">
        <v>1.7069109075770191E-2</v>
      </c>
    </row>
    <row r="69" spans="1:16" ht="15">
      <c r="A69" s="263">
        <v>59</v>
      </c>
      <c r="B69" s="368" t="s">
        <v>53</v>
      </c>
      <c r="C69" s="486" t="s">
        <v>109</v>
      </c>
      <c r="D69" s="487">
        <v>44252</v>
      </c>
      <c r="E69" s="302">
        <v>1623.1</v>
      </c>
      <c r="F69" s="302">
        <v>1618.7333333333333</v>
      </c>
      <c r="G69" s="303">
        <v>1605.4666666666667</v>
      </c>
      <c r="H69" s="303">
        <v>1587.8333333333333</v>
      </c>
      <c r="I69" s="303">
        <v>1574.5666666666666</v>
      </c>
      <c r="J69" s="303">
        <v>1636.3666666666668</v>
      </c>
      <c r="K69" s="303">
        <v>1649.6333333333337</v>
      </c>
      <c r="L69" s="303">
        <v>1667.2666666666669</v>
      </c>
      <c r="M69" s="290">
        <v>1632</v>
      </c>
      <c r="N69" s="290">
        <v>1601.1</v>
      </c>
      <c r="O69" s="305">
        <v>26324650</v>
      </c>
      <c r="P69" s="306">
        <v>-2.2426012540593534E-2</v>
      </c>
    </row>
    <row r="70" spans="1:16" ht="15">
      <c r="A70" s="263">
        <v>60</v>
      </c>
      <c r="B70" s="368" t="s">
        <v>56</v>
      </c>
      <c r="C70" s="486" t="s">
        <v>250</v>
      </c>
      <c r="D70" s="487">
        <v>44252</v>
      </c>
      <c r="E70" s="302">
        <v>697.9</v>
      </c>
      <c r="F70" s="302">
        <v>704.18333333333328</v>
      </c>
      <c r="G70" s="303">
        <v>690.56666666666661</v>
      </c>
      <c r="H70" s="303">
        <v>683.23333333333335</v>
      </c>
      <c r="I70" s="303">
        <v>669.61666666666667</v>
      </c>
      <c r="J70" s="303">
        <v>711.51666666666654</v>
      </c>
      <c r="K70" s="303">
        <v>725.1333333333331</v>
      </c>
      <c r="L70" s="303">
        <v>732.46666666666647</v>
      </c>
      <c r="M70" s="290">
        <v>717.8</v>
      </c>
      <c r="N70" s="290">
        <v>696.85</v>
      </c>
      <c r="O70" s="305">
        <v>8493100</v>
      </c>
      <c r="P70" s="306">
        <v>4.762550881953867E-2</v>
      </c>
    </row>
    <row r="71" spans="1:16" ht="15">
      <c r="A71" s="263">
        <v>61</v>
      </c>
      <c r="B71" s="368" t="s">
        <v>43</v>
      </c>
      <c r="C71" s="486" t="s">
        <v>110</v>
      </c>
      <c r="D71" s="487">
        <v>44252</v>
      </c>
      <c r="E71" s="302">
        <v>3462.7</v>
      </c>
      <c r="F71" s="302">
        <v>3470.7666666666664</v>
      </c>
      <c r="G71" s="303">
        <v>3441.583333333333</v>
      </c>
      <c r="H71" s="303">
        <v>3420.4666666666667</v>
      </c>
      <c r="I71" s="303">
        <v>3391.2833333333333</v>
      </c>
      <c r="J71" s="303">
        <v>3491.8833333333328</v>
      </c>
      <c r="K71" s="303">
        <v>3521.0666666666662</v>
      </c>
      <c r="L71" s="303">
        <v>3542.1833333333325</v>
      </c>
      <c r="M71" s="290">
        <v>3499.95</v>
      </c>
      <c r="N71" s="290">
        <v>3449.65</v>
      </c>
      <c r="O71" s="305">
        <v>3637200</v>
      </c>
      <c r="P71" s="306">
        <v>-1.2462327930276126E-2</v>
      </c>
    </row>
    <row r="72" spans="1:16" ht="15">
      <c r="A72" s="263">
        <v>62</v>
      </c>
      <c r="B72" s="368" t="s">
        <v>111</v>
      </c>
      <c r="C72" s="486" t="s">
        <v>112</v>
      </c>
      <c r="D72" s="487">
        <v>44252</v>
      </c>
      <c r="E72" s="302">
        <v>292.10000000000002</v>
      </c>
      <c r="F72" s="302">
        <v>292.73333333333335</v>
      </c>
      <c r="G72" s="303">
        <v>288.66666666666669</v>
      </c>
      <c r="H72" s="303">
        <v>285.23333333333335</v>
      </c>
      <c r="I72" s="303">
        <v>281.16666666666669</v>
      </c>
      <c r="J72" s="303">
        <v>296.16666666666669</v>
      </c>
      <c r="K72" s="303">
        <v>300.23333333333329</v>
      </c>
      <c r="L72" s="303">
        <v>303.66666666666669</v>
      </c>
      <c r="M72" s="290">
        <v>296.8</v>
      </c>
      <c r="N72" s="290">
        <v>289.3</v>
      </c>
      <c r="O72" s="305">
        <v>29932300</v>
      </c>
      <c r="P72" s="306">
        <v>-1.8194640338504937E-2</v>
      </c>
    </row>
    <row r="73" spans="1:16" ht="15">
      <c r="A73" s="263">
        <v>63</v>
      </c>
      <c r="B73" s="368" t="s">
        <v>72</v>
      </c>
      <c r="C73" s="486" t="s">
        <v>113</v>
      </c>
      <c r="D73" s="487">
        <v>44252</v>
      </c>
      <c r="E73" s="302">
        <v>223.4</v>
      </c>
      <c r="F73" s="302">
        <v>224.15</v>
      </c>
      <c r="G73" s="303">
        <v>221.10000000000002</v>
      </c>
      <c r="H73" s="303">
        <v>218.8</v>
      </c>
      <c r="I73" s="303">
        <v>215.75000000000003</v>
      </c>
      <c r="J73" s="303">
        <v>226.45000000000002</v>
      </c>
      <c r="K73" s="303">
        <v>229.50000000000003</v>
      </c>
      <c r="L73" s="303">
        <v>231.8</v>
      </c>
      <c r="M73" s="290">
        <v>227.2</v>
      </c>
      <c r="N73" s="290">
        <v>221.85</v>
      </c>
      <c r="O73" s="305">
        <v>35502300</v>
      </c>
      <c r="P73" s="306">
        <v>2.1598943361044207E-2</v>
      </c>
    </row>
    <row r="74" spans="1:16" ht="15">
      <c r="A74" s="263">
        <v>64</v>
      </c>
      <c r="B74" s="368" t="s">
        <v>49</v>
      </c>
      <c r="C74" s="486" t="s">
        <v>114</v>
      </c>
      <c r="D74" s="487">
        <v>44252</v>
      </c>
      <c r="E74" s="302">
        <v>2223.65</v>
      </c>
      <c r="F74" s="302">
        <v>2235.7666666666669</v>
      </c>
      <c r="G74" s="303">
        <v>2208.8833333333337</v>
      </c>
      <c r="H74" s="303">
        <v>2194.1166666666668</v>
      </c>
      <c r="I74" s="303">
        <v>2167.2333333333336</v>
      </c>
      <c r="J74" s="303">
        <v>2250.5333333333338</v>
      </c>
      <c r="K74" s="303">
        <v>2277.416666666667</v>
      </c>
      <c r="L74" s="303">
        <v>2292.1833333333338</v>
      </c>
      <c r="M74" s="290">
        <v>2262.65</v>
      </c>
      <c r="N74" s="290">
        <v>2221</v>
      </c>
      <c r="O74" s="305">
        <v>8824200</v>
      </c>
      <c r="P74" s="306">
        <v>1.7222299073177478E-2</v>
      </c>
    </row>
    <row r="75" spans="1:16" ht="15">
      <c r="A75" s="263">
        <v>65</v>
      </c>
      <c r="B75" s="368" t="s">
        <v>56</v>
      </c>
      <c r="C75" s="486" t="s">
        <v>115</v>
      </c>
      <c r="D75" s="487">
        <v>44252</v>
      </c>
      <c r="E75" s="302">
        <v>222.2</v>
      </c>
      <c r="F75" s="302">
        <v>226.65</v>
      </c>
      <c r="G75" s="303">
        <v>216.15</v>
      </c>
      <c r="H75" s="303">
        <v>210.1</v>
      </c>
      <c r="I75" s="303">
        <v>199.6</v>
      </c>
      <c r="J75" s="303">
        <v>232.70000000000002</v>
      </c>
      <c r="K75" s="303">
        <v>243.20000000000002</v>
      </c>
      <c r="L75" s="303">
        <v>249.25000000000003</v>
      </c>
      <c r="M75" s="290">
        <v>237.15</v>
      </c>
      <c r="N75" s="290">
        <v>220.6</v>
      </c>
      <c r="O75" s="305">
        <v>34822300</v>
      </c>
      <c r="P75" s="306">
        <v>2.2762451060730219E-2</v>
      </c>
    </row>
    <row r="76" spans="1:16" ht="15">
      <c r="A76" s="263">
        <v>66</v>
      </c>
      <c r="B76" s="368" t="s">
        <v>53</v>
      </c>
      <c r="C76" t="s">
        <v>116</v>
      </c>
      <c r="D76" s="487">
        <v>44252</v>
      </c>
      <c r="E76" s="431">
        <v>675.1</v>
      </c>
      <c r="F76" s="431">
        <v>668.61666666666667</v>
      </c>
      <c r="G76" s="432">
        <v>659.98333333333335</v>
      </c>
      <c r="H76" s="432">
        <v>644.86666666666667</v>
      </c>
      <c r="I76" s="432">
        <v>636.23333333333335</v>
      </c>
      <c r="J76" s="432">
        <v>683.73333333333335</v>
      </c>
      <c r="K76" s="432">
        <v>692.36666666666679</v>
      </c>
      <c r="L76" s="432">
        <v>707.48333333333335</v>
      </c>
      <c r="M76" s="433">
        <v>677.25</v>
      </c>
      <c r="N76" s="433">
        <v>653.5</v>
      </c>
      <c r="O76" s="434">
        <v>118448000</v>
      </c>
      <c r="P76" s="435">
        <v>2.4073039384681225E-2</v>
      </c>
    </row>
    <row r="77" spans="1:16" ht="15">
      <c r="A77" s="263">
        <v>67</v>
      </c>
      <c r="B77" s="388" t="s">
        <v>56</v>
      </c>
      <c r="C77" s="486" t="s">
        <v>253</v>
      </c>
      <c r="D77" s="487">
        <v>44252</v>
      </c>
      <c r="E77" s="302">
        <v>1499.15</v>
      </c>
      <c r="F77" s="302">
        <v>1494.1833333333334</v>
      </c>
      <c r="G77" s="303">
        <v>1482.9666666666667</v>
      </c>
      <c r="H77" s="303">
        <v>1466.7833333333333</v>
      </c>
      <c r="I77" s="303">
        <v>1455.5666666666666</v>
      </c>
      <c r="J77" s="303">
        <v>1510.3666666666668</v>
      </c>
      <c r="K77" s="303">
        <v>1521.5833333333335</v>
      </c>
      <c r="L77" s="303">
        <v>1537.7666666666669</v>
      </c>
      <c r="M77" s="290">
        <v>1505.4</v>
      </c>
      <c r="N77" s="290">
        <v>1478</v>
      </c>
      <c r="O77" s="305">
        <v>1006400</v>
      </c>
      <c r="P77" s="306">
        <v>-6.1062648691514669E-2</v>
      </c>
    </row>
    <row r="78" spans="1:16" ht="15">
      <c r="A78" s="263">
        <v>68</v>
      </c>
      <c r="B78" s="368" t="s">
        <v>56</v>
      </c>
      <c r="C78" s="486" t="s">
        <v>117</v>
      </c>
      <c r="D78" s="487">
        <v>44252</v>
      </c>
      <c r="E78" s="302">
        <v>486.65</v>
      </c>
      <c r="F78" s="302">
        <v>490.3</v>
      </c>
      <c r="G78" s="303">
        <v>482.1</v>
      </c>
      <c r="H78" s="303">
        <v>477.55</v>
      </c>
      <c r="I78" s="303">
        <v>469.35</v>
      </c>
      <c r="J78" s="303">
        <v>494.85</v>
      </c>
      <c r="K78" s="303">
        <v>503.04999999999995</v>
      </c>
      <c r="L78" s="303">
        <v>507.6</v>
      </c>
      <c r="M78" s="290">
        <v>498.5</v>
      </c>
      <c r="N78" s="290">
        <v>485.75</v>
      </c>
      <c r="O78" s="305">
        <v>9441000</v>
      </c>
      <c r="P78" s="306">
        <v>-1.7330210772833723E-2</v>
      </c>
    </row>
    <row r="79" spans="1:16" ht="15">
      <c r="A79" s="263">
        <v>69</v>
      </c>
      <c r="B79" s="368" t="s">
        <v>67</v>
      </c>
      <c r="C79" s="486" t="s">
        <v>118</v>
      </c>
      <c r="D79" s="487">
        <v>44252</v>
      </c>
      <c r="E79" s="302">
        <v>12.1</v>
      </c>
      <c r="F79" s="302">
        <v>12.299999999999999</v>
      </c>
      <c r="G79" s="303">
        <v>11.649999999999999</v>
      </c>
      <c r="H79" s="303">
        <v>11.2</v>
      </c>
      <c r="I79" s="303">
        <v>10.549999999999999</v>
      </c>
      <c r="J79" s="303">
        <v>12.749999999999998</v>
      </c>
      <c r="K79" s="303">
        <v>13.4</v>
      </c>
      <c r="L79" s="303">
        <v>13.849999999999998</v>
      </c>
      <c r="M79" s="290">
        <v>12.95</v>
      </c>
      <c r="N79" s="290">
        <v>11.85</v>
      </c>
      <c r="O79" s="305">
        <v>951440000</v>
      </c>
      <c r="P79" s="306">
        <v>7.5611564121571533E-3</v>
      </c>
    </row>
    <row r="80" spans="1:16" ht="15">
      <c r="A80" s="263">
        <v>70</v>
      </c>
      <c r="B80" s="368" t="s">
        <v>53</v>
      </c>
      <c r="C80" s="486" t="s">
        <v>119</v>
      </c>
      <c r="D80" s="487">
        <v>44252</v>
      </c>
      <c r="E80" s="302">
        <v>54.1</v>
      </c>
      <c r="F80" s="302">
        <v>53.366666666666667</v>
      </c>
      <c r="G80" s="303">
        <v>52.333333333333336</v>
      </c>
      <c r="H80" s="303">
        <v>50.56666666666667</v>
      </c>
      <c r="I80" s="303">
        <v>49.533333333333339</v>
      </c>
      <c r="J80" s="303">
        <v>55.133333333333333</v>
      </c>
      <c r="K80" s="303">
        <v>56.166666666666664</v>
      </c>
      <c r="L80" s="303">
        <v>57.93333333333333</v>
      </c>
      <c r="M80" s="290">
        <v>54.4</v>
      </c>
      <c r="N80" s="290">
        <v>51.6</v>
      </c>
      <c r="O80" s="305">
        <v>175275000</v>
      </c>
      <c r="P80" s="306">
        <v>-6.0303555057553221E-2</v>
      </c>
    </row>
    <row r="81" spans="1:16" ht="15">
      <c r="A81" s="263">
        <v>71</v>
      </c>
      <c r="B81" s="368" t="s">
        <v>72</v>
      </c>
      <c r="C81" s="486" t="s">
        <v>120</v>
      </c>
      <c r="D81" s="487">
        <v>44252</v>
      </c>
      <c r="E81" s="302">
        <v>543.75</v>
      </c>
      <c r="F81" s="302">
        <v>549.31666666666672</v>
      </c>
      <c r="G81" s="303">
        <v>537.18333333333339</v>
      </c>
      <c r="H81" s="303">
        <v>530.61666666666667</v>
      </c>
      <c r="I81" s="303">
        <v>518.48333333333335</v>
      </c>
      <c r="J81" s="303">
        <v>555.88333333333344</v>
      </c>
      <c r="K81" s="303">
        <v>568.01666666666688</v>
      </c>
      <c r="L81" s="303">
        <v>574.58333333333348</v>
      </c>
      <c r="M81" s="290">
        <v>561.45000000000005</v>
      </c>
      <c r="N81" s="290">
        <v>542.75</v>
      </c>
      <c r="O81" s="305">
        <v>6003250</v>
      </c>
      <c r="P81" s="306">
        <v>6.5137838497194442E-2</v>
      </c>
    </row>
    <row r="82" spans="1:16" ht="15">
      <c r="A82" s="263">
        <v>72</v>
      </c>
      <c r="B82" s="368" t="s">
        <v>39</v>
      </c>
      <c r="C82" s="486" t="s">
        <v>121</v>
      </c>
      <c r="D82" s="487">
        <v>44252</v>
      </c>
      <c r="E82" s="302">
        <v>1649.1</v>
      </c>
      <c r="F82" s="302">
        <v>1649.45</v>
      </c>
      <c r="G82" s="303">
        <v>1635.9</v>
      </c>
      <c r="H82" s="303">
        <v>1622.7</v>
      </c>
      <c r="I82" s="303">
        <v>1609.15</v>
      </c>
      <c r="J82" s="303">
        <v>1662.65</v>
      </c>
      <c r="K82" s="303">
        <v>1676.1999999999998</v>
      </c>
      <c r="L82" s="303">
        <v>1689.4</v>
      </c>
      <c r="M82" s="290">
        <v>1663</v>
      </c>
      <c r="N82" s="290">
        <v>1636.25</v>
      </c>
      <c r="O82" s="305">
        <v>2886000</v>
      </c>
      <c r="P82" s="306">
        <v>-1.9867549668874173E-2</v>
      </c>
    </row>
    <row r="83" spans="1:16" ht="15">
      <c r="A83" s="263">
        <v>73</v>
      </c>
      <c r="B83" s="368" t="s">
        <v>53</v>
      </c>
      <c r="C83" s="486" t="s">
        <v>122</v>
      </c>
      <c r="D83" s="487">
        <v>44252</v>
      </c>
      <c r="E83" s="302">
        <v>1062.5999999999999</v>
      </c>
      <c r="F83" s="302">
        <v>1050.8166666666668</v>
      </c>
      <c r="G83" s="303">
        <v>1034.1833333333336</v>
      </c>
      <c r="H83" s="303">
        <v>1005.7666666666668</v>
      </c>
      <c r="I83" s="303">
        <v>989.13333333333355</v>
      </c>
      <c r="J83" s="303">
        <v>1079.2333333333336</v>
      </c>
      <c r="K83" s="303">
        <v>1095.8666666666668</v>
      </c>
      <c r="L83" s="303">
        <v>1124.2833333333338</v>
      </c>
      <c r="M83" s="290">
        <v>1067.45</v>
      </c>
      <c r="N83" s="290">
        <v>1022.4</v>
      </c>
      <c r="O83" s="305">
        <v>27087300</v>
      </c>
      <c r="P83" s="306">
        <v>3.1107609030799274E-2</v>
      </c>
    </row>
    <row r="84" spans="1:16" ht="15">
      <c r="A84" s="263">
        <v>74</v>
      </c>
      <c r="B84" s="368" t="s">
        <v>67</v>
      </c>
      <c r="C84" s="486" t="s">
        <v>831</v>
      </c>
      <c r="D84" s="487">
        <v>44252</v>
      </c>
      <c r="E84" s="302">
        <v>249.85</v>
      </c>
      <c r="F84" s="302">
        <v>249.58333333333334</v>
      </c>
      <c r="G84" s="303">
        <v>246.26666666666668</v>
      </c>
      <c r="H84" s="303">
        <v>242.68333333333334</v>
      </c>
      <c r="I84" s="303">
        <v>239.36666666666667</v>
      </c>
      <c r="J84" s="303">
        <v>253.16666666666669</v>
      </c>
      <c r="K84" s="303">
        <v>256.48333333333335</v>
      </c>
      <c r="L84" s="303">
        <v>260.06666666666672</v>
      </c>
      <c r="M84" s="290">
        <v>252.9</v>
      </c>
      <c r="N84" s="290">
        <v>246</v>
      </c>
      <c r="O84" s="305">
        <v>11905600</v>
      </c>
      <c r="P84" s="306">
        <v>-1.4143287734755391E-2</v>
      </c>
    </row>
    <row r="85" spans="1:16" ht="15">
      <c r="A85" s="263">
        <v>75</v>
      </c>
      <c r="B85" s="368" t="s">
        <v>106</v>
      </c>
      <c r="C85" s="486" t="s">
        <v>124</v>
      </c>
      <c r="D85" s="487">
        <v>44252</v>
      </c>
      <c r="E85" s="302">
        <v>1311.3</v>
      </c>
      <c r="F85" s="302">
        <v>1316.1666666666667</v>
      </c>
      <c r="G85" s="303">
        <v>1303.3333333333335</v>
      </c>
      <c r="H85" s="303">
        <v>1295.3666666666668</v>
      </c>
      <c r="I85" s="303">
        <v>1282.5333333333335</v>
      </c>
      <c r="J85" s="303">
        <v>1324.1333333333334</v>
      </c>
      <c r="K85" s="303">
        <v>1336.9666666666669</v>
      </c>
      <c r="L85" s="303">
        <v>1344.9333333333334</v>
      </c>
      <c r="M85" s="290">
        <v>1329</v>
      </c>
      <c r="N85" s="290">
        <v>1308.2</v>
      </c>
      <c r="O85" s="305">
        <v>34194000</v>
      </c>
      <c r="P85" s="306">
        <v>1.2201836491838801E-2</v>
      </c>
    </row>
    <row r="86" spans="1:16" ht="15">
      <c r="A86" s="263">
        <v>76</v>
      </c>
      <c r="B86" s="368" t="s">
        <v>72</v>
      </c>
      <c r="C86" s="486" t="s">
        <v>125</v>
      </c>
      <c r="D86" s="487">
        <v>44252</v>
      </c>
      <c r="E86" s="302">
        <v>94.5</v>
      </c>
      <c r="F86" s="302">
        <v>95.016666666666666</v>
      </c>
      <c r="G86" s="303">
        <v>93.783333333333331</v>
      </c>
      <c r="H86" s="303">
        <v>93.066666666666663</v>
      </c>
      <c r="I86" s="303">
        <v>91.833333333333329</v>
      </c>
      <c r="J86" s="303">
        <v>95.733333333333334</v>
      </c>
      <c r="K86" s="303">
        <v>96.966666666666654</v>
      </c>
      <c r="L86" s="303">
        <v>97.683333333333337</v>
      </c>
      <c r="M86" s="290">
        <v>96.25</v>
      </c>
      <c r="N86" s="290">
        <v>94.3</v>
      </c>
      <c r="O86" s="305">
        <v>66020500</v>
      </c>
      <c r="P86" s="306">
        <v>3.6561264822134389E-3</v>
      </c>
    </row>
    <row r="87" spans="1:16" ht="15">
      <c r="A87" s="263">
        <v>77</v>
      </c>
      <c r="B87" s="368" t="s">
        <v>49</v>
      </c>
      <c r="C87" s="486" t="s">
        <v>126</v>
      </c>
      <c r="D87" s="487">
        <v>44252</v>
      </c>
      <c r="E87" s="302">
        <v>214.6</v>
      </c>
      <c r="F87" s="302">
        <v>214.81666666666669</v>
      </c>
      <c r="G87" s="303">
        <v>212.98333333333338</v>
      </c>
      <c r="H87" s="303">
        <v>211.36666666666667</v>
      </c>
      <c r="I87" s="303">
        <v>209.53333333333336</v>
      </c>
      <c r="J87" s="303">
        <v>216.43333333333339</v>
      </c>
      <c r="K87" s="303">
        <v>218.26666666666671</v>
      </c>
      <c r="L87" s="303">
        <v>219.88333333333341</v>
      </c>
      <c r="M87" s="290">
        <v>216.65</v>
      </c>
      <c r="N87" s="290">
        <v>213.2</v>
      </c>
      <c r="O87" s="305">
        <v>160748800</v>
      </c>
      <c r="P87" s="306">
        <v>-2.6642639849638629E-2</v>
      </c>
    </row>
    <row r="88" spans="1:16" ht="15">
      <c r="A88" s="263">
        <v>78</v>
      </c>
      <c r="B88" s="368" t="s">
        <v>111</v>
      </c>
      <c r="C88" s="486" t="s">
        <v>127</v>
      </c>
      <c r="D88" s="487">
        <v>44252</v>
      </c>
      <c r="E88" s="302">
        <v>309.7</v>
      </c>
      <c r="F88" s="302">
        <v>310.71666666666664</v>
      </c>
      <c r="G88" s="303">
        <v>306.13333333333327</v>
      </c>
      <c r="H88" s="303">
        <v>302.56666666666661</v>
      </c>
      <c r="I88" s="303">
        <v>297.98333333333323</v>
      </c>
      <c r="J88" s="303">
        <v>314.2833333333333</v>
      </c>
      <c r="K88" s="303">
        <v>318.86666666666667</v>
      </c>
      <c r="L88" s="303">
        <v>322.43333333333334</v>
      </c>
      <c r="M88" s="290">
        <v>315.3</v>
      </c>
      <c r="N88" s="290">
        <v>307.14999999999998</v>
      </c>
      <c r="O88" s="305">
        <v>21075000</v>
      </c>
      <c r="P88" s="306">
        <v>8.6145010768126345E-3</v>
      </c>
    </row>
    <row r="89" spans="1:16" ht="15">
      <c r="A89" s="263">
        <v>79</v>
      </c>
      <c r="B89" s="368" t="s">
        <v>111</v>
      </c>
      <c r="C89" s="486" t="s">
        <v>128</v>
      </c>
      <c r="D89" s="487">
        <v>44252</v>
      </c>
      <c r="E89" s="302">
        <v>403.75</v>
      </c>
      <c r="F89" s="302">
        <v>404.86666666666662</v>
      </c>
      <c r="G89" s="303">
        <v>401.18333333333322</v>
      </c>
      <c r="H89" s="303">
        <v>398.61666666666662</v>
      </c>
      <c r="I89" s="303">
        <v>394.93333333333322</v>
      </c>
      <c r="J89" s="303">
        <v>407.43333333333322</v>
      </c>
      <c r="K89" s="303">
        <v>411.11666666666662</v>
      </c>
      <c r="L89" s="303">
        <v>413.68333333333322</v>
      </c>
      <c r="M89" s="290">
        <v>408.55</v>
      </c>
      <c r="N89" s="290">
        <v>402.3</v>
      </c>
      <c r="O89" s="305">
        <v>34033500</v>
      </c>
      <c r="P89" s="306">
        <v>-7.8709169618260532E-3</v>
      </c>
    </row>
    <row r="90" spans="1:16" ht="15">
      <c r="A90" s="263">
        <v>80</v>
      </c>
      <c r="B90" s="368" t="s">
        <v>39</v>
      </c>
      <c r="C90" s="486" t="s">
        <v>129</v>
      </c>
      <c r="D90" s="487">
        <v>44252</v>
      </c>
      <c r="E90" s="302">
        <v>2877.95</v>
      </c>
      <c r="F90" s="302">
        <v>2858.8666666666668</v>
      </c>
      <c r="G90" s="303">
        <v>2822.7333333333336</v>
      </c>
      <c r="H90" s="303">
        <v>2767.5166666666669</v>
      </c>
      <c r="I90" s="303">
        <v>2731.3833333333337</v>
      </c>
      <c r="J90" s="303">
        <v>2914.0833333333335</v>
      </c>
      <c r="K90" s="303">
        <v>2950.2166666666667</v>
      </c>
      <c r="L90" s="303">
        <v>3005.4333333333334</v>
      </c>
      <c r="M90" s="290">
        <v>2895</v>
      </c>
      <c r="N90" s="290">
        <v>2803.65</v>
      </c>
      <c r="O90" s="305">
        <v>1692500</v>
      </c>
      <c r="P90" s="306">
        <v>-4.1188584877905263E-3</v>
      </c>
    </row>
    <row r="91" spans="1:16" ht="15">
      <c r="A91" s="263">
        <v>81</v>
      </c>
      <c r="B91" s="368" t="s">
        <v>53</v>
      </c>
      <c r="C91" s="486" t="s">
        <v>131</v>
      </c>
      <c r="D91" s="487">
        <v>44252</v>
      </c>
      <c r="E91" s="302">
        <v>1991.85</v>
      </c>
      <c r="F91" s="302">
        <v>1982.3666666666668</v>
      </c>
      <c r="G91" s="303">
        <v>1966.3833333333337</v>
      </c>
      <c r="H91" s="303">
        <v>1940.916666666667</v>
      </c>
      <c r="I91" s="303">
        <v>1924.9333333333338</v>
      </c>
      <c r="J91" s="303">
        <v>2007.8333333333335</v>
      </c>
      <c r="K91" s="303">
        <v>2023.8166666666666</v>
      </c>
      <c r="L91" s="303">
        <v>2049.2833333333333</v>
      </c>
      <c r="M91" s="290">
        <v>1998.35</v>
      </c>
      <c r="N91" s="290">
        <v>1956.9</v>
      </c>
      <c r="O91" s="305">
        <v>14852400</v>
      </c>
      <c r="P91" s="306">
        <v>-1.3391789557592666E-2</v>
      </c>
    </row>
    <row r="92" spans="1:16" ht="15">
      <c r="A92" s="263">
        <v>82</v>
      </c>
      <c r="B92" s="368" t="s">
        <v>56</v>
      </c>
      <c r="C92" s="486" t="s">
        <v>132</v>
      </c>
      <c r="D92" s="487">
        <v>44252</v>
      </c>
      <c r="E92" s="431">
        <v>98.55</v>
      </c>
      <c r="F92" s="431">
        <v>98.350000000000009</v>
      </c>
      <c r="G92" s="432">
        <v>94.700000000000017</v>
      </c>
      <c r="H92" s="432">
        <v>90.850000000000009</v>
      </c>
      <c r="I92" s="432">
        <v>87.200000000000017</v>
      </c>
      <c r="J92" s="432">
        <v>102.20000000000002</v>
      </c>
      <c r="K92" s="432">
        <v>105.85000000000002</v>
      </c>
      <c r="L92" s="432">
        <v>109.70000000000002</v>
      </c>
      <c r="M92" s="433">
        <v>102</v>
      </c>
      <c r="N92" s="433">
        <v>94.5</v>
      </c>
      <c r="O92" s="434">
        <v>41737548</v>
      </c>
      <c r="P92" s="435">
        <v>-1.5161086544535692E-2</v>
      </c>
    </row>
    <row r="93" spans="1:16" ht="15">
      <c r="A93" s="263">
        <v>83</v>
      </c>
      <c r="B93" s="388" t="s">
        <v>39</v>
      </c>
      <c r="C93" s="486" t="s">
        <v>349</v>
      </c>
      <c r="D93" s="487">
        <v>44252</v>
      </c>
      <c r="E93" s="302">
        <v>2425.4499999999998</v>
      </c>
      <c r="F93" s="302">
        <v>2433.7999999999997</v>
      </c>
      <c r="G93" s="303">
        <v>2408.0499999999993</v>
      </c>
      <c r="H93" s="303">
        <v>2390.6499999999996</v>
      </c>
      <c r="I93" s="303">
        <v>2364.8999999999992</v>
      </c>
      <c r="J93" s="303">
        <v>2451.1999999999994</v>
      </c>
      <c r="K93" s="303">
        <v>2476.9500000000003</v>
      </c>
      <c r="L93" s="303">
        <v>2494.3499999999995</v>
      </c>
      <c r="M93" s="290">
        <v>2459.5500000000002</v>
      </c>
      <c r="N93" s="290">
        <v>2416.4</v>
      </c>
      <c r="O93" s="305">
        <v>97000</v>
      </c>
      <c r="P93" s="306">
        <v>-2.5706940874035988E-3</v>
      </c>
    </row>
    <row r="94" spans="1:16" ht="15">
      <c r="A94" s="263">
        <v>84</v>
      </c>
      <c r="B94" s="368" t="s">
        <v>56</v>
      </c>
      <c r="C94" s="486" t="s">
        <v>133</v>
      </c>
      <c r="D94" s="487">
        <v>44252</v>
      </c>
      <c r="E94" s="302">
        <v>478.05</v>
      </c>
      <c r="F94" s="302">
        <v>468.31666666666666</v>
      </c>
      <c r="G94" s="303">
        <v>455.08333333333331</v>
      </c>
      <c r="H94" s="303">
        <v>432.11666666666667</v>
      </c>
      <c r="I94" s="303">
        <v>418.88333333333333</v>
      </c>
      <c r="J94" s="303">
        <v>491.2833333333333</v>
      </c>
      <c r="K94" s="303">
        <v>504.51666666666665</v>
      </c>
      <c r="L94" s="303">
        <v>527.48333333333335</v>
      </c>
      <c r="M94" s="290">
        <v>481.55</v>
      </c>
      <c r="N94" s="290">
        <v>445.35</v>
      </c>
      <c r="O94" s="305">
        <v>9512000</v>
      </c>
      <c r="P94" s="306">
        <v>0.1313035204567079</v>
      </c>
    </row>
    <row r="95" spans="1:16" ht="15">
      <c r="A95" s="263">
        <v>85</v>
      </c>
      <c r="B95" s="368" t="s">
        <v>63</v>
      </c>
      <c r="C95" s="486" t="s">
        <v>134</v>
      </c>
      <c r="D95" s="487">
        <v>44252</v>
      </c>
      <c r="E95" s="302">
        <v>1539.25</v>
      </c>
      <c r="F95" s="302">
        <v>1535.5</v>
      </c>
      <c r="G95" s="303">
        <v>1526.35</v>
      </c>
      <c r="H95" s="303">
        <v>1513.4499999999998</v>
      </c>
      <c r="I95" s="303">
        <v>1504.2999999999997</v>
      </c>
      <c r="J95" s="303">
        <v>1548.4</v>
      </c>
      <c r="K95" s="303">
        <v>1557.5500000000002</v>
      </c>
      <c r="L95" s="303">
        <v>1570.4500000000003</v>
      </c>
      <c r="M95" s="290">
        <v>1544.65</v>
      </c>
      <c r="N95" s="290">
        <v>1522.6</v>
      </c>
      <c r="O95" s="305">
        <v>13988600</v>
      </c>
      <c r="P95" s="306">
        <v>1.1110653882556274E-3</v>
      </c>
    </row>
    <row r="96" spans="1:16" ht="15">
      <c r="A96" s="263">
        <v>86</v>
      </c>
      <c r="B96" s="368" t="s">
        <v>51</v>
      </c>
      <c r="C96" s="486" t="s">
        <v>135</v>
      </c>
      <c r="D96" s="487">
        <v>44252</v>
      </c>
      <c r="E96" s="302">
        <v>1061.4000000000001</v>
      </c>
      <c r="F96" s="302">
        <v>1063.4666666666667</v>
      </c>
      <c r="G96" s="303">
        <v>1050.9333333333334</v>
      </c>
      <c r="H96" s="303">
        <v>1040.4666666666667</v>
      </c>
      <c r="I96" s="303">
        <v>1027.9333333333334</v>
      </c>
      <c r="J96" s="303">
        <v>1073.9333333333334</v>
      </c>
      <c r="K96" s="303">
        <v>1086.4666666666667</v>
      </c>
      <c r="L96" s="303">
        <v>1096.9333333333334</v>
      </c>
      <c r="M96" s="290">
        <v>1076</v>
      </c>
      <c r="N96" s="290">
        <v>1053</v>
      </c>
      <c r="O96" s="305">
        <v>7513150</v>
      </c>
      <c r="P96" s="306">
        <v>2.2322461253758964E-2</v>
      </c>
    </row>
    <row r="97" spans="1:16" ht="15">
      <c r="A97" s="263">
        <v>87</v>
      </c>
      <c r="B97" s="368" t="s">
        <v>43</v>
      </c>
      <c r="C97" s="486" t="s">
        <v>136</v>
      </c>
      <c r="D97" s="487">
        <v>44252</v>
      </c>
      <c r="E97" s="302">
        <v>913.35</v>
      </c>
      <c r="F97" s="302">
        <v>912</v>
      </c>
      <c r="G97" s="303">
        <v>901.5</v>
      </c>
      <c r="H97" s="303">
        <v>889.65</v>
      </c>
      <c r="I97" s="303">
        <v>879.15</v>
      </c>
      <c r="J97" s="303">
        <v>923.85</v>
      </c>
      <c r="K97" s="303">
        <v>934.35</v>
      </c>
      <c r="L97" s="303">
        <v>946.2</v>
      </c>
      <c r="M97" s="290">
        <v>922.5</v>
      </c>
      <c r="N97" s="290">
        <v>900.15</v>
      </c>
      <c r="O97" s="305">
        <v>11002600</v>
      </c>
      <c r="P97" s="306">
        <v>-5.4416603391546445E-3</v>
      </c>
    </row>
    <row r="98" spans="1:16" ht="15">
      <c r="A98" s="263">
        <v>88</v>
      </c>
      <c r="B98" s="368" t="s">
        <v>56</v>
      </c>
      <c r="C98" s="486" t="s">
        <v>137</v>
      </c>
      <c r="D98" s="487">
        <v>44252</v>
      </c>
      <c r="E98" s="302">
        <v>217.45</v>
      </c>
      <c r="F98" s="302">
        <v>216.06666666666669</v>
      </c>
      <c r="G98" s="303">
        <v>208.48333333333338</v>
      </c>
      <c r="H98" s="303">
        <v>199.51666666666668</v>
      </c>
      <c r="I98" s="303">
        <v>191.93333333333337</v>
      </c>
      <c r="J98" s="303">
        <v>225.03333333333339</v>
      </c>
      <c r="K98" s="303">
        <v>232.6166666666667</v>
      </c>
      <c r="L98" s="303">
        <v>241.5833333333334</v>
      </c>
      <c r="M98" s="290">
        <v>223.65</v>
      </c>
      <c r="N98" s="290">
        <v>207.1</v>
      </c>
      <c r="O98" s="305">
        <v>15096000</v>
      </c>
      <c r="P98" s="306">
        <v>6.519898391193904E-2</v>
      </c>
    </row>
    <row r="99" spans="1:16" ht="15">
      <c r="A99" s="263">
        <v>89</v>
      </c>
      <c r="B99" s="368" t="s">
        <v>56</v>
      </c>
      <c r="C99" s="486" t="s">
        <v>138</v>
      </c>
      <c r="D99" s="487">
        <v>44252</v>
      </c>
      <c r="E99" s="302">
        <v>178.65</v>
      </c>
      <c r="F99" s="302">
        <v>179.9666666666667</v>
      </c>
      <c r="G99" s="303">
        <v>176.38333333333338</v>
      </c>
      <c r="H99" s="303">
        <v>174.11666666666667</v>
      </c>
      <c r="I99" s="303">
        <v>170.53333333333336</v>
      </c>
      <c r="J99" s="303">
        <v>182.23333333333341</v>
      </c>
      <c r="K99" s="303">
        <v>185.81666666666672</v>
      </c>
      <c r="L99" s="303">
        <v>188.08333333333343</v>
      </c>
      <c r="M99" s="290">
        <v>183.55</v>
      </c>
      <c r="N99" s="290">
        <v>177.7</v>
      </c>
      <c r="O99" s="305">
        <v>18498000</v>
      </c>
      <c r="P99" s="306">
        <v>1.2147078135259356E-2</v>
      </c>
    </row>
    <row r="100" spans="1:16" ht="15">
      <c r="A100" s="263">
        <v>90</v>
      </c>
      <c r="B100" s="368" t="s">
        <v>49</v>
      </c>
      <c r="C100" s="486" t="s">
        <v>139</v>
      </c>
      <c r="D100" s="487">
        <v>44252</v>
      </c>
      <c r="E100" s="302">
        <v>410.7</v>
      </c>
      <c r="F100" s="302">
        <v>412.76666666666671</v>
      </c>
      <c r="G100" s="303">
        <v>408.03333333333342</v>
      </c>
      <c r="H100" s="303">
        <v>405.36666666666673</v>
      </c>
      <c r="I100" s="303">
        <v>400.63333333333344</v>
      </c>
      <c r="J100" s="303">
        <v>415.43333333333339</v>
      </c>
      <c r="K100" s="303">
        <v>420.16666666666663</v>
      </c>
      <c r="L100" s="303">
        <v>422.83333333333337</v>
      </c>
      <c r="M100" s="290">
        <v>417.5</v>
      </c>
      <c r="N100" s="290">
        <v>410.1</v>
      </c>
      <c r="O100" s="305">
        <v>9130000</v>
      </c>
      <c r="P100" s="306">
        <v>-1.5314926660914581E-2</v>
      </c>
    </row>
    <row r="101" spans="1:16" ht="15">
      <c r="A101" s="263">
        <v>91</v>
      </c>
      <c r="B101" s="368" t="s">
        <v>43</v>
      </c>
      <c r="C101" s="486" t="s">
        <v>140</v>
      </c>
      <c r="D101" s="487">
        <v>44252</v>
      </c>
      <c r="E101" s="302">
        <v>7611.15</v>
      </c>
      <c r="F101" s="302">
        <v>7625.7666666666673</v>
      </c>
      <c r="G101" s="303">
        <v>7571.4833333333345</v>
      </c>
      <c r="H101" s="303">
        <v>7531.8166666666675</v>
      </c>
      <c r="I101" s="303">
        <v>7477.5333333333347</v>
      </c>
      <c r="J101" s="303">
        <v>7665.4333333333343</v>
      </c>
      <c r="K101" s="303">
        <v>7719.7166666666672</v>
      </c>
      <c r="L101" s="303">
        <v>7759.3833333333341</v>
      </c>
      <c r="M101" s="290">
        <v>7680.05</v>
      </c>
      <c r="N101" s="290">
        <v>7586.1</v>
      </c>
      <c r="O101" s="305">
        <v>2542800</v>
      </c>
      <c r="P101" s="306">
        <v>3.8293000671114443E-3</v>
      </c>
    </row>
    <row r="102" spans="1:16" ht="15">
      <c r="A102" s="263">
        <v>92</v>
      </c>
      <c r="B102" s="368" t="s">
        <v>49</v>
      </c>
      <c r="C102" s="486" t="s">
        <v>141</v>
      </c>
      <c r="D102" s="487">
        <v>44252</v>
      </c>
      <c r="E102" s="302">
        <v>572</v>
      </c>
      <c r="F102" s="302">
        <v>572.2166666666667</v>
      </c>
      <c r="G102" s="303">
        <v>568.43333333333339</v>
      </c>
      <c r="H102" s="303">
        <v>564.86666666666667</v>
      </c>
      <c r="I102" s="303">
        <v>561.08333333333337</v>
      </c>
      <c r="J102" s="303">
        <v>575.78333333333342</v>
      </c>
      <c r="K102" s="303">
        <v>579.56666666666672</v>
      </c>
      <c r="L102" s="303">
        <v>583.13333333333344</v>
      </c>
      <c r="M102" s="290">
        <v>576</v>
      </c>
      <c r="N102" s="290">
        <v>568.65</v>
      </c>
      <c r="O102" s="305">
        <v>14138750</v>
      </c>
      <c r="P102" s="306">
        <v>2.3805213613323679E-2</v>
      </c>
    </row>
    <row r="103" spans="1:16" ht="15">
      <c r="A103" s="263">
        <v>93</v>
      </c>
      <c r="B103" s="368" t="s">
        <v>56</v>
      </c>
      <c r="C103" s="486" t="s">
        <v>142</v>
      </c>
      <c r="D103" s="487">
        <v>44252</v>
      </c>
      <c r="E103" s="302">
        <v>822.2</v>
      </c>
      <c r="F103" s="302">
        <v>828.53333333333342</v>
      </c>
      <c r="G103" s="303">
        <v>809.36666666666679</v>
      </c>
      <c r="H103" s="303">
        <v>796.53333333333342</v>
      </c>
      <c r="I103" s="303">
        <v>777.36666666666679</v>
      </c>
      <c r="J103" s="303">
        <v>841.36666666666679</v>
      </c>
      <c r="K103" s="303">
        <v>860.53333333333353</v>
      </c>
      <c r="L103" s="303">
        <v>873.36666666666679</v>
      </c>
      <c r="M103" s="290">
        <v>847.7</v>
      </c>
      <c r="N103" s="290">
        <v>815.7</v>
      </c>
      <c r="O103" s="305">
        <v>4542200</v>
      </c>
      <c r="P103" s="306">
        <v>1.8955963837853602E-2</v>
      </c>
    </row>
    <row r="104" spans="1:16" ht="15">
      <c r="A104" s="263">
        <v>94</v>
      </c>
      <c r="B104" s="368" t="s">
        <v>72</v>
      </c>
      <c r="C104" s="486" t="s">
        <v>143</v>
      </c>
      <c r="D104" s="487">
        <v>44252</v>
      </c>
      <c r="E104" s="302">
        <v>1123.1500000000001</v>
      </c>
      <c r="F104" s="302">
        <v>1127.3666666666666</v>
      </c>
      <c r="G104" s="303">
        <v>1115.1833333333332</v>
      </c>
      <c r="H104" s="303">
        <v>1107.2166666666667</v>
      </c>
      <c r="I104" s="303">
        <v>1095.0333333333333</v>
      </c>
      <c r="J104" s="303">
        <v>1135.333333333333</v>
      </c>
      <c r="K104" s="303">
        <v>1147.5166666666664</v>
      </c>
      <c r="L104" s="303">
        <v>1155.4833333333329</v>
      </c>
      <c r="M104" s="290">
        <v>1139.55</v>
      </c>
      <c r="N104" s="290">
        <v>1119.4000000000001</v>
      </c>
      <c r="O104" s="305">
        <v>1716000</v>
      </c>
      <c r="P104" s="306">
        <v>-1.3112491373360938E-2</v>
      </c>
    </row>
    <row r="105" spans="1:16" ht="15">
      <c r="A105" s="263">
        <v>95</v>
      </c>
      <c r="B105" s="368" t="s">
        <v>106</v>
      </c>
      <c r="C105" s="486" t="s">
        <v>144</v>
      </c>
      <c r="D105" s="487">
        <v>44252</v>
      </c>
      <c r="E105" s="302">
        <v>1719.95</v>
      </c>
      <c r="F105" s="302">
        <v>1724.4833333333333</v>
      </c>
      <c r="G105" s="303">
        <v>1710.6666666666667</v>
      </c>
      <c r="H105" s="303">
        <v>1701.3833333333334</v>
      </c>
      <c r="I105" s="303">
        <v>1687.5666666666668</v>
      </c>
      <c r="J105" s="303">
        <v>1733.7666666666667</v>
      </c>
      <c r="K105" s="303">
        <v>1747.5833333333333</v>
      </c>
      <c r="L105" s="303">
        <v>1756.8666666666666</v>
      </c>
      <c r="M105" s="290">
        <v>1738.3</v>
      </c>
      <c r="N105" s="290">
        <v>1715.2</v>
      </c>
      <c r="O105" s="305">
        <v>1532000</v>
      </c>
      <c r="P105" s="306">
        <v>-1.7444843509492047E-2</v>
      </c>
    </row>
    <row r="106" spans="1:16" ht="15">
      <c r="A106" s="263">
        <v>96</v>
      </c>
      <c r="B106" s="368" t="s">
        <v>43</v>
      </c>
      <c r="C106" s="486" t="s">
        <v>145</v>
      </c>
      <c r="D106" s="487">
        <v>44252</v>
      </c>
      <c r="E106" s="302">
        <v>211.25</v>
      </c>
      <c r="F106" s="302">
        <v>210.61666666666667</v>
      </c>
      <c r="G106" s="303">
        <v>201.28333333333336</v>
      </c>
      <c r="H106" s="303">
        <v>191.31666666666669</v>
      </c>
      <c r="I106" s="303">
        <v>181.98333333333338</v>
      </c>
      <c r="J106" s="303">
        <v>220.58333333333334</v>
      </c>
      <c r="K106" s="303">
        <v>229.91666666666666</v>
      </c>
      <c r="L106" s="303">
        <v>239.88333333333333</v>
      </c>
      <c r="M106" s="290">
        <v>219.95</v>
      </c>
      <c r="N106" s="290">
        <v>200.65</v>
      </c>
      <c r="O106" s="305">
        <v>33383000</v>
      </c>
      <c r="P106" s="306">
        <v>-1.2220381110190555E-2</v>
      </c>
    </row>
    <row r="107" spans="1:16" ht="15">
      <c r="A107" s="263">
        <v>97</v>
      </c>
      <c r="B107" s="368" t="s">
        <v>43</v>
      </c>
      <c r="C107" s="486" t="s">
        <v>146</v>
      </c>
      <c r="D107" s="487">
        <v>44252</v>
      </c>
      <c r="E107" s="302">
        <v>90696.55</v>
      </c>
      <c r="F107" s="302">
        <v>91145.816666666666</v>
      </c>
      <c r="G107" s="303">
        <v>89850.783333333326</v>
      </c>
      <c r="H107" s="303">
        <v>89005.016666666663</v>
      </c>
      <c r="I107" s="303">
        <v>87709.983333333323</v>
      </c>
      <c r="J107" s="303">
        <v>91991.583333333328</v>
      </c>
      <c r="K107" s="303">
        <v>93286.616666666683</v>
      </c>
      <c r="L107" s="303">
        <v>94132.383333333331</v>
      </c>
      <c r="M107" s="290">
        <v>92440.85</v>
      </c>
      <c r="N107" s="290">
        <v>90300.05</v>
      </c>
      <c r="O107" s="305">
        <v>62940</v>
      </c>
      <c r="P107" s="306">
        <v>-7.9377678996666136E-4</v>
      </c>
    </row>
    <row r="108" spans="1:16" ht="15">
      <c r="A108" s="263">
        <v>98</v>
      </c>
      <c r="B108" s="368" t="s">
        <v>56</v>
      </c>
      <c r="C108" s="486" t="s">
        <v>147</v>
      </c>
      <c r="D108" s="487">
        <v>44252</v>
      </c>
      <c r="E108" s="302">
        <v>1323.85</v>
      </c>
      <c r="F108" s="302">
        <v>1335.6499999999999</v>
      </c>
      <c r="G108" s="303">
        <v>1308.2999999999997</v>
      </c>
      <c r="H108" s="303">
        <v>1292.7499999999998</v>
      </c>
      <c r="I108" s="303">
        <v>1265.3999999999996</v>
      </c>
      <c r="J108" s="303">
        <v>1351.1999999999998</v>
      </c>
      <c r="K108" s="303">
        <v>1378.5499999999997</v>
      </c>
      <c r="L108" s="303">
        <v>1394.1</v>
      </c>
      <c r="M108" s="290">
        <v>1363</v>
      </c>
      <c r="N108" s="290">
        <v>1320.1</v>
      </c>
      <c r="O108" s="305">
        <v>4583250</v>
      </c>
      <c r="P108" s="306">
        <v>-3.1997465547283381E-2</v>
      </c>
    </row>
    <row r="109" spans="1:16" ht="15">
      <c r="A109" s="263">
        <v>99</v>
      </c>
      <c r="B109" s="368" t="s">
        <v>111</v>
      </c>
      <c r="C109" s="486" t="s">
        <v>148</v>
      </c>
      <c r="D109" s="487">
        <v>44252</v>
      </c>
      <c r="E109" s="302">
        <v>48.75</v>
      </c>
      <c r="F109" s="302">
        <v>49.016666666666673</v>
      </c>
      <c r="G109" s="303">
        <v>48.233333333333348</v>
      </c>
      <c r="H109" s="303">
        <v>47.716666666666676</v>
      </c>
      <c r="I109" s="303">
        <v>46.933333333333351</v>
      </c>
      <c r="J109" s="303">
        <v>49.533333333333346</v>
      </c>
      <c r="K109" s="303">
        <v>50.316666666666663</v>
      </c>
      <c r="L109" s="303">
        <v>50.833333333333343</v>
      </c>
      <c r="M109" s="290">
        <v>49.8</v>
      </c>
      <c r="N109" s="290">
        <v>48.5</v>
      </c>
      <c r="O109" s="305">
        <v>62713000</v>
      </c>
      <c r="P109" s="306">
        <v>1.085481682496608E-3</v>
      </c>
    </row>
    <row r="110" spans="1:16" ht="15">
      <c r="A110" s="263">
        <v>100</v>
      </c>
      <c r="B110" s="368" t="s">
        <v>39</v>
      </c>
      <c r="C110" s="486" t="s">
        <v>257</v>
      </c>
      <c r="D110" s="487">
        <v>44252</v>
      </c>
      <c r="E110" s="302">
        <v>5542.75</v>
      </c>
      <c r="F110" s="302">
        <v>5470.4333333333343</v>
      </c>
      <c r="G110" s="303">
        <v>5327.4166666666688</v>
      </c>
      <c r="H110" s="303">
        <v>5112.0833333333348</v>
      </c>
      <c r="I110" s="303">
        <v>4969.0666666666693</v>
      </c>
      <c r="J110" s="303">
        <v>5685.7666666666682</v>
      </c>
      <c r="K110" s="303">
        <v>5828.7833333333347</v>
      </c>
      <c r="L110" s="303">
        <v>6044.1166666666677</v>
      </c>
      <c r="M110" s="290">
        <v>5613.45</v>
      </c>
      <c r="N110" s="290">
        <v>5255.1</v>
      </c>
      <c r="O110" s="305">
        <v>741250</v>
      </c>
      <c r="P110" s="306">
        <v>-3.3613445378151263E-3</v>
      </c>
    </row>
    <row r="111" spans="1:16" ht="15">
      <c r="A111" s="263">
        <v>101</v>
      </c>
      <c r="B111" s="368" t="s">
        <v>49</v>
      </c>
      <c r="C111" s="486" t="s">
        <v>151</v>
      </c>
      <c r="D111" s="487">
        <v>44252</v>
      </c>
      <c r="E111" s="302">
        <v>17481.099999999999</v>
      </c>
      <c r="F111" s="302">
        <v>17419.366666666665</v>
      </c>
      <c r="G111" s="303">
        <v>17318.73333333333</v>
      </c>
      <c r="H111" s="303">
        <v>17156.366666666665</v>
      </c>
      <c r="I111" s="303">
        <v>17055.73333333333</v>
      </c>
      <c r="J111" s="303">
        <v>17581.73333333333</v>
      </c>
      <c r="K111" s="303">
        <v>17682.366666666669</v>
      </c>
      <c r="L111" s="303">
        <v>17844.73333333333</v>
      </c>
      <c r="M111" s="290">
        <v>17520</v>
      </c>
      <c r="N111" s="290">
        <v>17257</v>
      </c>
      <c r="O111" s="305">
        <v>322000</v>
      </c>
      <c r="P111" s="306">
        <v>-5.2801882629798499E-2</v>
      </c>
    </row>
    <row r="112" spans="1:16" ht="15">
      <c r="A112" s="263">
        <v>102</v>
      </c>
      <c r="B112" s="368" t="s">
        <v>111</v>
      </c>
      <c r="C112" s="486" t="s">
        <v>152</v>
      </c>
      <c r="D112" s="487">
        <v>44252</v>
      </c>
      <c r="E112" s="302">
        <v>112.4</v>
      </c>
      <c r="F112" s="302">
        <v>112.58333333333333</v>
      </c>
      <c r="G112" s="303">
        <v>111.41666666666666</v>
      </c>
      <c r="H112" s="303">
        <v>110.43333333333332</v>
      </c>
      <c r="I112" s="303">
        <v>109.26666666666665</v>
      </c>
      <c r="J112" s="303">
        <v>113.56666666666666</v>
      </c>
      <c r="K112" s="303">
        <v>114.73333333333332</v>
      </c>
      <c r="L112" s="303">
        <v>115.71666666666667</v>
      </c>
      <c r="M112" s="290">
        <v>113.75</v>
      </c>
      <c r="N112" s="290">
        <v>111.6</v>
      </c>
      <c r="O112" s="305">
        <v>52420800</v>
      </c>
      <c r="P112" s="306">
        <v>-6.9805812920421375E-3</v>
      </c>
    </row>
    <row r="113" spans="1:16" ht="15">
      <c r="A113" s="263">
        <v>103</v>
      </c>
      <c r="B113" s="368" t="s">
        <v>42</v>
      </c>
      <c r="C113" s="486" t="s">
        <v>153</v>
      </c>
      <c r="D113" s="487">
        <v>44252</v>
      </c>
      <c r="E113" s="302">
        <v>95.6</v>
      </c>
      <c r="F113" s="302">
        <v>95.816666666666663</v>
      </c>
      <c r="G113" s="303">
        <v>94.73333333333332</v>
      </c>
      <c r="H113" s="303">
        <v>93.86666666666666</v>
      </c>
      <c r="I113" s="303">
        <v>92.783333333333317</v>
      </c>
      <c r="J113" s="303">
        <v>96.683333333333323</v>
      </c>
      <c r="K113" s="303">
        <v>97.766666666666666</v>
      </c>
      <c r="L113" s="303">
        <v>98.633333333333326</v>
      </c>
      <c r="M113" s="290">
        <v>96.9</v>
      </c>
      <c r="N113" s="290">
        <v>94.95</v>
      </c>
      <c r="O113" s="305">
        <v>77867700</v>
      </c>
      <c r="P113" s="306">
        <v>-2.3369604907617029E-3</v>
      </c>
    </row>
    <row r="114" spans="1:16" ht="15">
      <c r="A114" s="263">
        <v>104</v>
      </c>
      <c r="B114" s="368" t="s">
        <v>72</v>
      </c>
      <c r="C114" s="486" t="s">
        <v>155</v>
      </c>
      <c r="D114" s="487">
        <v>44252</v>
      </c>
      <c r="E114" s="302">
        <v>96.9</v>
      </c>
      <c r="F114" s="302">
        <v>96.3</v>
      </c>
      <c r="G114" s="303">
        <v>94.699999999999989</v>
      </c>
      <c r="H114" s="303">
        <v>92.499999999999986</v>
      </c>
      <c r="I114" s="303">
        <v>90.899999999999977</v>
      </c>
      <c r="J114" s="303">
        <v>98.5</v>
      </c>
      <c r="K114" s="303">
        <v>100.1</v>
      </c>
      <c r="L114" s="303">
        <v>102.30000000000001</v>
      </c>
      <c r="M114" s="290">
        <v>97.9</v>
      </c>
      <c r="N114" s="290">
        <v>94.1</v>
      </c>
      <c r="O114" s="305">
        <v>52044300</v>
      </c>
      <c r="P114" s="306">
        <v>-1.4792899408284024E-4</v>
      </c>
    </row>
    <row r="115" spans="1:16" ht="15">
      <c r="A115" s="263">
        <v>105</v>
      </c>
      <c r="B115" s="368" t="s">
        <v>78</v>
      </c>
      <c r="C115" s="486" t="s">
        <v>156</v>
      </c>
      <c r="D115" s="487">
        <v>44252</v>
      </c>
      <c r="E115" s="302">
        <v>30041.599999999999</v>
      </c>
      <c r="F115" s="302">
        <v>30289.716666666664</v>
      </c>
      <c r="G115" s="303">
        <v>29657.433333333327</v>
      </c>
      <c r="H115" s="303">
        <v>29273.266666666663</v>
      </c>
      <c r="I115" s="303">
        <v>28640.983333333326</v>
      </c>
      <c r="J115" s="303">
        <v>30673.883333333328</v>
      </c>
      <c r="K115" s="303">
        <v>31306.166666666661</v>
      </c>
      <c r="L115" s="303">
        <v>31690.333333333328</v>
      </c>
      <c r="M115" s="290">
        <v>30922</v>
      </c>
      <c r="N115" s="290">
        <v>29905.55</v>
      </c>
      <c r="O115" s="305">
        <v>94080</v>
      </c>
      <c r="P115" s="306">
        <v>-1.6002510197678066E-2</v>
      </c>
    </row>
    <row r="116" spans="1:16" ht="15">
      <c r="A116" s="263">
        <v>106</v>
      </c>
      <c r="B116" s="368" t="s">
        <v>51</v>
      </c>
      <c r="C116" s="486" t="s">
        <v>157</v>
      </c>
      <c r="D116" s="487">
        <v>44252</v>
      </c>
      <c r="E116" s="302">
        <v>1845.25</v>
      </c>
      <c r="F116" s="302">
        <v>1810.2166666666665</v>
      </c>
      <c r="G116" s="303">
        <v>1764.4333333333329</v>
      </c>
      <c r="H116" s="303">
        <v>1683.6166666666666</v>
      </c>
      <c r="I116" s="303">
        <v>1637.833333333333</v>
      </c>
      <c r="J116" s="303">
        <v>1891.0333333333328</v>
      </c>
      <c r="K116" s="303">
        <v>1936.8166666666662</v>
      </c>
      <c r="L116" s="303">
        <v>2017.6333333333328</v>
      </c>
      <c r="M116" s="290">
        <v>1856</v>
      </c>
      <c r="N116" s="290">
        <v>1729.4</v>
      </c>
      <c r="O116" s="305">
        <v>4383500</v>
      </c>
      <c r="P116" s="306">
        <v>6.0590759909113856E-3</v>
      </c>
    </row>
    <row r="117" spans="1:16" ht="15">
      <c r="A117" s="263">
        <v>107</v>
      </c>
      <c r="B117" s="368" t="s">
        <v>72</v>
      </c>
      <c r="C117" s="486" t="s">
        <v>158</v>
      </c>
      <c r="D117" s="487">
        <v>44252</v>
      </c>
      <c r="E117" s="302">
        <v>240.35</v>
      </c>
      <c r="F117" s="302">
        <v>242.28333333333333</v>
      </c>
      <c r="G117" s="303">
        <v>238.06666666666666</v>
      </c>
      <c r="H117" s="303">
        <v>235.78333333333333</v>
      </c>
      <c r="I117" s="303">
        <v>231.56666666666666</v>
      </c>
      <c r="J117" s="303">
        <v>244.56666666666666</v>
      </c>
      <c r="K117" s="303">
        <v>248.7833333333333</v>
      </c>
      <c r="L117" s="303">
        <v>251.06666666666666</v>
      </c>
      <c r="M117" s="290">
        <v>246.5</v>
      </c>
      <c r="N117" s="290">
        <v>240</v>
      </c>
      <c r="O117" s="305">
        <v>17748000</v>
      </c>
      <c r="P117" s="306">
        <v>-6.0483870967741934E-3</v>
      </c>
    </row>
    <row r="118" spans="1:16" ht="15">
      <c r="A118" s="263">
        <v>108</v>
      </c>
      <c r="B118" s="368" t="s">
        <v>56</v>
      </c>
      <c r="C118" s="486" t="s">
        <v>159</v>
      </c>
      <c r="D118" s="487">
        <v>44252</v>
      </c>
      <c r="E118" s="302">
        <v>131.69999999999999</v>
      </c>
      <c r="F118" s="302">
        <v>130.41666666666666</v>
      </c>
      <c r="G118" s="303">
        <v>128.18333333333331</v>
      </c>
      <c r="H118" s="303">
        <v>124.66666666666666</v>
      </c>
      <c r="I118" s="303">
        <v>122.43333333333331</v>
      </c>
      <c r="J118" s="303">
        <v>133.93333333333331</v>
      </c>
      <c r="K118" s="303">
        <v>136.16666666666666</v>
      </c>
      <c r="L118" s="303">
        <v>139.68333333333331</v>
      </c>
      <c r="M118" s="290">
        <v>132.65</v>
      </c>
      <c r="N118" s="290">
        <v>126.9</v>
      </c>
      <c r="O118" s="305">
        <v>31068200</v>
      </c>
      <c r="P118" s="306">
        <v>4.4829024186822351E-2</v>
      </c>
    </row>
    <row r="119" spans="1:16" ht="15">
      <c r="A119" s="263">
        <v>109</v>
      </c>
      <c r="B119" s="368" t="s">
        <v>49</v>
      </c>
      <c r="C119" s="486" t="s">
        <v>160</v>
      </c>
      <c r="D119" s="487">
        <v>44252</v>
      </c>
      <c r="E119" s="302">
        <v>1766.7</v>
      </c>
      <c r="F119" s="302">
        <v>1774.1666666666667</v>
      </c>
      <c r="G119" s="303">
        <v>1753.3333333333335</v>
      </c>
      <c r="H119" s="303">
        <v>1739.9666666666667</v>
      </c>
      <c r="I119" s="303">
        <v>1719.1333333333334</v>
      </c>
      <c r="J119" s="303">
        <v>1787.5333333333335</v>
      </c>
      <c r="K119" s="303">
        <v>1808.366666666667</v>
      </c>
      <c r="L119" s="303">
        <v>1821.7333333333336</v>
      </c>
      <c r="M119" s="290">
        <v>1795</v>
      </c>
      <c r="N119" s="290">
        <v>1760.8</v>
      </c>
      <c r="O119" s="305">
        <v>2497000</v>
      </c>
      <c r="P119" s="306">
        <v>8.0160320641282565E-4</v>
      </c>
    </row>
    <row r="120" spans="1:16" ht="15">
      <c r="A120" s="263">
        <v>110</v>
      </c>
      <c r="B120" s="368" t="s">
        <v>53</v>
      </c>
      <c r="C120" s="486" t="s">
        <v>161</v>
      </c>
      <c r="D120" s="487">
        <v>44252</v>
      </c>
      <c r="E120" s="302">
        <v>39.700000000000003</v>
      </c>
      <c r="F120" s="302">
        <v>39.65</v>
      </c>
      <c r="G120" s="303">
        <v>39.099999999999994</v>
      </c>
      <c r="H120" s="303">
        <v>38.499999999999993</v>
      </c>
      <c r="I120" s="303">
        <v>37.949999999999989</v>
      </c>
      <c r="J120" s="303">
        <v>40.25</v>
      </c>
      <c r="K120" s="303">
        <v>40.799999999999997</v>
      </c>
      <c r="L120" s="303">
        <v>41.400000000000006</v>
      </c>
      <c r="M120" s="290">
        <v>40.200000000000003</v>
      </c>
      <c r="N120" s="290">
        <v>39.049999999999997</v>
      </c>
      <c r="O120" s="305">
        <v>205440000</v>
      </c>
      <c r="P120" s="306">
        <v>8.5617783363443559E-3</v>
      </c>
    </row>
    <row r="121" spans="1:16" ht="15">
      <c r="A121" s="263">
        <v>111</v>
      </c>
      <c r="B121" s="368" t="s">
        <v>42</v>
      </c>
      <c r="C121" s="486" t="s">
        <v>162</v>
      </c>
      <c r="D121" s="487">
        <v>44252</v>
      </c>
      <c r="E121" s="302">
        <v>213.3</v>
      </c>
      <c r="F121" s="302">
        <v>213.68333333333331</v>
      </c>
      <c r="G121" s="303">
        <v>211.41666666666663</v>
      </c>
      <c r="H121" s="303">
        <v>209.53333333333333</v>
      </c>
      <c r="I121" s="303">
        <v>207.26666666666665</v>
      </c>
      <c r="J121" s="303">
        <v>215.56666666666661</v>
      </c>
      <c r="K121" s="303">
        <v>217.83333333333331</v>
      </c>
      <c r="L121" s="303">
        <v>219.71666666666658</v>
      </c>
      <c r="M121" s="290">
        <v>215.95</v>
      </c>
      <c r="N121" s="290">
        <v>211.8</v>
      </c>
      <c r="O121" s="305">
        <v>17344000</v>
      </c>
      <c r="P121" s="306">
        <v>5.4474708171206226E-2</v>
      </c>
    </row>
    <row r="122" spans="1:16" ht="15">
      <c r="A122" s="263">
        <v>112</v>
      </c>
      <c r="B122" s="368" t="s">
        <v>88</v>
      </c>
      <c r="C122" s="486" t="s">
        <v>163</v>
      </c>
      <c r="D122" s="487">
        <v>44252</v>
      </c>
      <c r="E122" s="302">
        <v>1473.35</v>
      </c>
      <c r="F122" s="302">
        <v>1480.3999999999999</v>
      </c>
      <c r="G122" s="303">
        <v>1450.6999999999998</v>
      </c>
      <c r="H122" s="303">
        <v>1428.05</v>
      </c>
      <c r="I122" s="303">
        <v>1398.35</v>
      </c>
      <c r="J122" s="303">
        <v>1503.0499999999997</v>
      </c>
      <c r="K122" s="303">
        <v>1532.75</v>
      </c>
      <c r="L122" s="303">
        <v>1555.3999999999996</v>
      </c>
      <c r="M122" s="290">
        <v>1510.1</v>
      </c>
      <c r="N122" s="290">
        <v>1457.75</v>
      </c>
      <c r="O122" s="305">
        <v>1898248</v>
      </c>
      <c r="P122" s="306">
        <v>3.0035335689045935E-2</v>
      </c>
    </row>
    <row r="123" spans="1:16" ht="15">
      <c r="A123" s="263">
        <v>113</v>
      </c>
      <c r="B123" s="368" t="s">
        <v>37</v>
      </c>
      <c r="C123" s="486" t="s">
        <v>164</v>
      </c>
      <c r="D123" s="487">
        <v>44252</v>
      </c>
      <c r="E123" s="302">
        <v>978.5</v>
      </c>
      <c r="F123" s="302">
        <v>973.80000000000007</v>
      </c>
      <c r="G123" s="303">
        <v>965.30000000000018</v>
      </c>
      <c r="H123" s="303">
        <v>952.10000000000014</v>
      </c>
      <c r="I123" s="303">
        <v>943.60000000000025</v>
      </c>
      <c r="J123" s="303">
        <v>987.00000000000011</v>
      </c>
      <c r="K123" s="303">
        <v>995.49999999999989</v>
      </c>
      <c r="L123" s="303">
        <v>1008.7</v>
      </c>
      <c r="M123" s="290">
        <v>982.3</v>
      </c>
      <c r="N123" s="290">
        <v>960.6</v>
      </c>
      <c r="O123" s="305">
        <v>1683000</v>
      </c>
      <c r="P123" s="306">
        <v>-1.4925373134328358E-2</v>
      </c>
    </row>
    <row r="124" spans="1:16" ht="15">
      <c r="A124" s="263">
        <v>114</v>
      </c>
      <c r="B124" s="368" t="s">
        <v>53</v>
      </c>
      <c r="C124" s="486" t="s">
        <v>165</v>
      </c>
      <c r="D124" s="487">
        <v>44252</v>
      </c>
      <c r="E124" s="302">
        <v>254.65</v>
      </c>
      <c r="F124" s="302">
        <v>251.55000000000004</v>
      </c>
      <c r="G124" s="303">
        <v>246.30000000000007</v>
      </c>
      <c r="H124" s="303">
        <v>237.95000000000002</v>
      </c>
      <c r="I124" s="303">
        <v>232.70000000000005</v>
      </c>
      <c r="J124" s="303">
        <v>259.90000000000009</v>
      </c>
      <c r="K124" s="303">
        <v>265.15000000000003</v>
      </c>
      <c r="L124" s="303">
        <v>273.50000000000011</v>
      </c>
      <c r="M124" s="290">
        <v>256.8</v>
      </c>
      <c r="N124" s="290">
        <v>243.2</v>
      </c>
      <c r="O124" s="305">
        <v>26807600</v>
      </c>
      <c r="P124" s="306">
        <v>2.2769164046405723E-3</v>
      </c>
    </row>
    <row r="125" spans="1:16" ht="15">
      <c r="A125" s="263">
        <v>115</v>
      </c>
      <c r="B125" s="368" t="s">
        <v>42</v>
      </c>
      <c r="C125" s="486" t="s">
        <v>166</v>
      </c>
      <c r="D125" s="487">
        <v>44252</v>
      </c>
      <c r="E125" s="302">
        <v>153.30000000000001</v>
      </c>
      <c r="F125" s="302">
        <v>152.06666666666669</v>
      </c>
      <c r="G125" s="303">
        <v>149.73333333333338</v>
      </c>
      <c r="H125" s="303">
        <v>146.16666666666669</v>
      </c>
      <c r="I125" s="303">
        <v>143.83333333333337</v>
      </c>
      <c r="J125" s="303">
        <v>155.63333333333338</v>
      </c>
      <c r="K125" s="303">
        <v>157.9666666666667</v>
      </c>
      <c r="L125" s="303">
        <v>161.53333333333339</v>
      </c>
      <c r="M125" s="290">
        <v>154.4</v>
      </c>
      <c r="N125" s="290">
        <v>148.5</v>
      </c>
      <c r="O125" s="305">
        <v>14490000</v>
      </c>
      <c r="P125" s="306">
        <v>9.8726114649681534E-2</v>
      </c>
    </row>
    <row r="126" spans="1:16" ht="15">
      <c r="A126" s="263">
        <v>116</v>
      </c>
      <c r="B126" s="368" t="s">
        <v>72</v>
      </c>
      <c r="C126" s="486" t="s">
        <v>167</v>
      </c>
      <c r="D126" s="487">
        <v>44252</v>
      </c>
      <c r="E126" s="302">
        <v>2040.05</v>
      </c>
      <c r="F126" s="302">
        <v>2045.0333333333335</v>
      </c>
      <c r="G126" s="303">
        <v>2025.0666666666671</v>
      </c>
      <c r="H126" s="303">
        <v>2010.0833333333335</v>
      </c>
      <c r="I126" s="303">
        <v>1990.116666666667</v>
      </c>
      <c r="J126" s="303">
        <v>2060.0166666666673</v>
      </c>
      <c r="K126" s="303">
        <v>2079.9833333333336</v>
      </c>
      <c r="L126" s="303">
        <v>2094.9666666666672</v>
      </c>
      <c r="M126" s="290">
        <v>2065</v>
      </c>
      <c r="N126" s="290">
        <v>2030.05</v>
      </c>
      <c r="O126" s="305">
        <v>29146750</v>
      </c>
      <c r="P126" s="306">
        <v>-7.0434530805525749E-3</v>
      </c>
    </row>
    <row r="127" spans="1:16" ht="15">
      <c r="A127" s="263">
        <v>117</v>
      </c>
      <c r="B127" s="368" t="s">
        <v>111</v>
      </c>
      <c r="C127" s="486" t="s">
        <v>168</v>
      </c>
      <c r="D127" s="487">
        <v>44252</v>
      </c>
      <c r="E127" s="302">
        <v>63.1</v>
      </c>
      <c r="F127" s="302">
        <v>63.800000000000004</v>
      </c>
      <c r="G127" s="303">
        <v>62.150000000000006</v>
      </c>
      <c r="H127" s="303">
        <v>61.2</v>
      </c>
      <c r="I127" s="303">
        <v>59.550000000000004</v>
      </c>
      <c r="J127" s="303">
        <v>64.75</v>
      </c>
      <c r="K127" s="303">
        <v>66.400000000000006</v>
      </c>
      <c r="L127" s="303">
        <v>67.350000000000009</v>
      </c>
      <c r="M127" s="290">
        <v>65.45</v>
      </c>
      <c r="N127" s="290">
        <v>62.85</v>
      </c>
      <c r="O127" s="305">
        <v>120403000</v>
      </c>
      <c r="P127" s="306">
        <v>-2.1916962494212069E-2</v>
      </c>
    </row>
    <row r="128" spans="1:16" ht="15">
      <c r="A128" s="263">
        <v>118</v>
      </c>
      <c r="B128" s="388" t="s">
        <v>56</v>
      </c>
      <c r="C128" s="486" t="s">
        <v>275</v>
      </c>
      <c r="D128" s="487">
        <v>44252</v>
      </c>
      <c r="E128" s="302">
        <v>879.85</v>
      </c>
      <c r="F128" s="302">
        <v>886.56666666666661</v>
      </c>
      <c r="G128" s="303">
        <v>870.08333333333326</v>
      </c>
      <c r="H128" s="303">
        <v>860.31666666666661</v>
      </c>
      <c r="I128" s="303">
        <v>843.83333333333326</v>
      </c>
      <c r="J128" s="303">
        <v>896.33333333333326</v>
      </c>
      <c r="K128" s="303">
        <v>912.81666666666661</v>
      </c>
      <c r="L128" s="303">
        <v>922.58333333333326</v>
      </c>
      <c r="M128" s="290">
        <v>903.05</v>
      </c>
      <c r="N128" s="290">
        <v>876.8</v>
      </c>
      <c r="O128" s="305">
        <v>5734500</v>
      </c>
      <c r="P128" s="306">
        <v>5.1719394773039891E-2</v>
      </c>
    </row>
    <row r="129" spans="1:16" ht="15">
      <c r="A129" s="263">
        <v>119</v>
      </c>
      <c r="B129" s="368" t="s">
        <v>53</v>
      </c>
      <c r="C129" s="486" t="s">
        <v>169</v>
      </c>
      <c r="D129" s="487">
        <v>44252</v>
      </c>
      <c r="E129" s="302">
        <v>408.8</v>
      </c>
      <c r="F129" s="302">
        <v>405.36666666666662</v>
      </c>
      <c r="G129" s="303">
        <v>399.93333333333322</v>
      </c>
      <c r="H129" s="303">
        <v>391.06666666666661</v>
      </c>
      <c r="I129" s="303">
        <v>385.63333333333321</v>
      </c>
      <c r="J129" s="303">
        <v>414.23333333333323</v>
      </c>
      <c r="K129" s="303">
        <v>419.66666666666663</v>
      </c>
      <c r="L129" s="303">
        <v>428.53333333333325</v>
      </c>
      <c r="M129" s="290">
        <v>410.8</v>
      </c>
      <c r="N129" s="290">
        <v>396.5</v>
      </c>
      <c r="O129" s="305">
        <v>97785000</v>
      </c>
      <c r="P129" s="306">
        <v>6.2868881859979783E-2</v>
      </c>
    </row>
    <row r="130" spans="1:16" ht="15">
      <c r="A130" s="263">
        <v>120</v>
      </c>
      <c r="B130" s="368" t="s">
        <v>37</v>
      </c>
      <c r="C130" s="486" t="s">
        <v>170</v>
      </c>
      <c r="D130" s="487">
        <v>44252</v>
      </c>
      <c r="E130" s="302">
        <v>28746.9</v>
      </c>
      <c r="F130" s="302">
        <v>28652.283333333336</v>
      </c>
      <c r="G130" s="303">
        <v>28344.616666666672</v>
      </c>
      <c r="H130" s="303">
        <v>27942.333333333336</v>
      </c>
      <c r="I130" s="303">
        <v>27634.666666666672</v>
      </c>
      <c r="J130" s="303">
        <v>29054.566666666673</v>
      </c>
      <c r="K130" s="303">
        <v>29362.233333333337</v>
      </c>
      <c r="L130" s="303">
        <v>29764.516666666674</v>
      </c>
      <c r="M130" s="290">
        <v>28959.95</v>
      </c>
      <c r="N130" s="290">
        <v>28250</v>
      </c>
      <c r="O130" s="305">
        <v>148150</v>
      </c>
      <c r="P130" s="306">
        <v>4.4067796610169491E-3</v>
      </c>
    </row>
    <row r="131" spans="1:16" ht="15">
      <c r="A131" s="263">
        <v>121</v>
      </c>
      <c r="B131" s="368" t="s">
        <v>63</v>
      </c>
      <c r="C131" s="486" t="s">
        <v>171</v>
      </c>
      <c r="D131" s="487">
        <v>44252</v>
      </c>
      <c r="E131" s="302">
        <v>1881.95</v>
      </c>
      <c r="F131" s="302">
        <v>1869.1333333333334</v>
      </c>
      <c r="G131" s="303">
        <v>1838.1166666666668</v>
      </c>
      <c r="H131" s="303">
        <v>1794.2833333333333</v>
      </c>
      <c r="I131" s="303">
        <v>1763.2666666666667</v>
      </c>
      <c r="J131" s="303">
        <v>1912.9666666666669</v>
      </c>
      <c r="K131" s="303">
        <v>1943.9833333333338</v>
      </c>
      <c r="L131" s="303">
        <v>1987.8166666666671</v>
      </c>
      <c r="M131" s="290">
        <v>1900.15</v>
      </c>
      <c r="N131" s="290">
        <v>1825.3</v>
      </c>
      <c r="O131" s="305">
        <v>771650</v>
      </c>
      <c r="P131" s="306">
        <v>-6.9628647214854109E-2</v>
      </c>
    </row>
    <row r="132" spans="1:16" ht="15">
      <c r="A132" s="263">
        <v>122</v>
      </c>
      <c r="B132" s="368" t="s">
        <v>78</v>
      </c>
      <c r="C132" s="486" t="s">
        <v>172</v>
      </c>
      <c r="D132" s="487">
        <v>44252</v>
      </c>
      <c r="E132" s="302">
        <v>5649.4</v>
      </c>
      <c r="F132" s="302">
        <v>5676.4666666666672</v>
      </c>
      <c r="G132" s="303">
        <v>5607.9333333333343</v>
      </c>
      <c r="H132" s="303">
        <v>5566.4666666666672</v>
      </c>
      <c r="I132" s="303">
        <v>5497.9333333333343</v>
      </c>
      <c r="J132" s="303">
        <v>5717.9333333333343</v>
      </c>
      <c r="K132" s="303">
        <v>5786.4666666666672</v>
      </c>
      <c r="L132" s="303">
        <v>5827.9333333333343</v>
      </c>
      <c r="M132" s="290">
        <v>5745</v>
      </c>
      <c r="N132" s="290">
        <v>5635</v>
      </c>
      <c r="O132" s="305">
        <v>318125</v>
      </c>
      <c r="P132" s="306">
        <v>-2.6023727516264829E-2</v>
      </c>
    </row>
    <row r="133" spans="1:16" ht="15">
      <c r="A133" s="263">
        <v>123</v>
      </c>
      <c r="B133" s="368" t="s">
        <v>56</v>
      </c>
      <c r="C133" s="486" t="s">
        <v>173</v>
      </c>
      <c r="D133" s="487">
        <v>44252</v>
      </c>
      <c r="E133" s="302">
        <v>1515.55</v>
      </c>
      <c r="F133" s="302">
        <v>1503.6166666666668</v>
      </c>
      <c r="G133" s="303">
        <v>1465.9833333333336</v>
      </c>
      <c r="H133" s="303">
        <v>1416.4166666666667</v>
      </c>
      <c r="I133" s="303">
        <v>1378.7833333333335</v>
      </c>
      <c r="J133" s="303">
        <v>1553.1833333333336</v>
      </c>
      <c r="K133" s="303">
        <v>1590.8166666666668</v>
      </c>
      <c r="L133" s="303">
        <v>1640.3833333333337</v>
      </c>
      <c r="M133" s="290">
        <v>1541.25</v>
      </c>
      <c r="N133" s="290">
        <v>1454.05</v>
      </c>
      <c r="O133" s="305">
        <v>5028000</v>
      </c>
      <c r="P133" s="306">
        <v>2.0623579084118219E-2</v>
      </c>
    </row>
    <row r="134" spans="1:16" ht="15">
      <c r="A134" s="263">
        <v>124</v>
      </c>
      <c r="B134" s="368" t="s">
        <v>51</v>
      </c>
      <c r="C134" s="486" t="s">
        <v>175</v>
      </c>
      <c r="D134" s="487">
        <v>44252</v>
      </c>
      <c r="E134" s="302">
        <v>629.9</v>
      </c>
      <c r="F134" s="302">
        <v>630.31666666666661</v>
      </c>
      <c r="G134" s="303">
        <v>622.98333333333323</v>
      </c>
      <c r="H134" s="303">
        <v>616.06666666666661</v>
      </c>
      <c r="I134" s="303">
        <v>608.73333333333323</v>
      </c>
      <c r="J134" s="303">
        <v>637.23333333333323</v>
      </c>
      <c r="K134" s="303">
        <v>644.56666666666672</v>
      </c>
      <c r="L134" s="303">
        <v>651.48333333333323</v>
      </c>
      <c r="M134" s="290">
        <v>637.65</v>
      </c>
      <c r="N134" s="290">
        <v>623.4</v>
      </c>
      <c r="O134" s="305">
        <v>45474800</v>
      </c>
      <c r="P134" s="306">
        <v>-8.0014659174199847E-3</v>
      </c>
    </row>
    <row r="135" spans="1:16" ht="15">
      <c r="A135" s="263">
        <v>125</v>
      </c>
      <c r="B135" s="368" t="s">
        <v>88</v>
      </c>
      <c r="C135" s="486" t="s">
        <v>176</v>
      </c>
      <c r="D135" s="487">
        <v>44252</v>
      </c>
      <c r="E135" s="302">
        <v>516.45000000000005</v>
      </c>
      <c r="F135" s="302">
        <v>513.75000000000011</v>
      </c>
      <c r="G135" s="303">
        <v>508.9000000000002</v>
      </c>
      <c r="H135" s="303">
        <v>501.35000000000008</v>
      </c>
      <c r="I135" s="303">
        <v>496.50000000000017</v>
      </c>
      <c r="J135" s="303">
        <v>521.30000000000018</v>
      </c>
      <c r="K135" s="303">
        <v>526.15000000000009</v>
      </c>
      <c r="L135" s="303">
        <v>533.70000000000027</v>
      </c>
      <c r="M135" s="290">
        <v>518.6</v>
      </c>
      <c r="N135" s="290">
        <v>506.2</v>
      </c>
      <c r="O135" s="305">
        <v>10465500</v>
      </c>
      <c r="P135" s="306">
        <v>4.4630002879355027E-3</v>
      </c>
    </row>
    <row r="136" spans="1:16" ht="15">
      <c r="A136" s="263">
        <v>126</v>
      </c>
      <c r="B136" s="368" t="s">
        <v>177</v>
      </c>
      <c r="C136" s="486" t="s">
        <v>178</v>
      </c>
      <c r="D136" s="487">
        <v>44252</v>
      </c>
      <c r="E136" s="302">
        <v>570.79999999999995</v>
      </c>
      <c r="F136" s="302">
        <v>571.55000000000007</v>
      </c>
      <c r="G136" s="303">
        <v>557.25000000000011</v>
      </c>
      <c r="H136" s="303">
        <v>543.70000000000005</v>
      </c>
      <c r="I136" s="303">
        <v>529.40000000000009</v>
      </c>
      <c r="J136" s="303">
        <v>585.10000000000014</v>
      </c>
      <c r="K136" s="303">
        <v>599.40000000000009</v>
      </c>
      <c r="L136" s="303">
        <v>612.95000000000016</v>
      </c>
      <c r="M136" s="290">
        <v>585.85</v>
      </c>
      <c r="N136" s="290">
        <v>558</v>
      </c>
      <c r="O136" s="305">
        <v>9494000</v>
      </c>
      <c r="P136" s="306">
        <v>0.10421028146080484</v>
      </c>
    </row>
    <row r="137" spans="1:16" ht="15">
      <c r="A137" s="263">
        <v>127</v>
      </c>
      <c r="B137" s="368" t="s">
        <v>39</v>
      </c>
      <c r="C137" s="486" t="s">
        <v>806</v>
      </c>
      <c r="D137" s="487">
        <v>44252</v>
      </c>
      <c r="E137" s="302">
        <v>623.85</v>
      </c>
      <c r="F137" s="302">
        <v>619.98333333333346</v>
      </c>
      <c r="G137" s="303">
        <v>612.76666666666688</v>
      </c>
      <c r="H137" s="303">
        <v>601.68333333333339</v>
      </c>
      <c r="I137" s="303">
        <v>594.46666666666681</v>
      </c>
      <c r="J137" s="303">
        <v>631.06666666666695</v>
      </c>
      <c r="K137" s="303">
        <v>638.28333333333342</v>
      </c>
      <c r="L137" s="303">
        <v>649.36666666666702</v>
      </c>
      <c r="M137" s="290">
        <v>627.20000000000005</v>
      </c>
      <c r="N137" s="290">
        <v>608.9</v>
      </c>
      <c r="O137" s="305">
        <v>14378850</v>
      </c>
      <c r="P137" s="306">
        <v>-7.5475214312336935E-3</v>
      </c>
    </row>
    <row r="138" spans="1:16" ht="15">
      <c r="A138" s="263">
        <v>128</v>
      </c>
      <c r="B138" s="368" t="s">
        <v>43</v>
      </c>
      <c r="C138" s="486" t="s">
        <v>180</v>
      </c>
      <c r="D138" s="487">
        <v>44252</v>
      </c>
      <c r="E138" s="302">
        <v>334.6</v>
      </c>
      <c r="F138" s="302">
        <v>332.08333333333331</v>
      </c>
      <c r="G138" s="303">
        <v>327.26666666666665</v>
      </c>
      <c r="H138" s="303">
        <v>319.93333333333334</v>
      </c>
      <c r="I138" s="303">
        <v>315.11666666666667</v>
      </c>
      <c r="J138" s="303">
        <v>339.41666666666663</v>
      </c>
      <c r="K138" s="303">
        <v>344.23333333333335</v>
      </c>
      <c r="L138" s="303">
        <v>351.56666666666661</v>
      </c>
      <c r="M138" s="290">
        <v>336.9</v>
      </c>
      <c r="N138" s="290">
        <v>324.75</v>
      </c>
      <c r="O138" s="305">
        <v>80062200</v>
      </c>
      <c r="P138" s="306">
        <v>3.85980479148181E-2</v>
      </c>
    </row>
    <row r="139" spans="1:16" ht="15">
      <c r="A139" s="263">
        <v>129</v>
      </c>
      <c r="B139" s="368" t="s">
        <v>42</v>
      </c>
      <c r="C139" s="486" t="s">
        <v>182</v>
      </c>
      <c r="D139" s="487">
        <v>44252</v>
      </c>
      <c r="E139" s="302">
        <v>87.05</v>
      </c>
      <c r="F139" s="302">
        <v>87.649999999999991</v>
      </c>
      <c r="G139" s="303">
        <v>86.149999999999977</v>
      </c>
      <c r="H139" s="303">
        <v>85.249999999999986</v>
      </c>
      <c r="I139" s="303">
        <v>83.749999999999972</v>
      </c>
      <c r="J139" s="303">
        <v>88.549999999999983</v>
      </c>
      <c r="K139" s="303">
        <v>90.050000000000011</v>
      </c>
      <c r="L139" s="303">
        <v>90.949999999999989</v>
      </c>
      <c r="M139" s="290">
        <v>89.15</v>
      </c>
      <c r="N139" s="290">
        <v>86.75</v>
      </c>
      <c r="O139" s="305">
        <v>122998500</v>
      </c>
      <c r="P139" s="306">
        <v>2.2329443447037703E-2</v>
      </c>
    </row>
    <row r="140" spans="1:16" ht="15">
      <c r="A140" s="263">
        <v>130</v>
      </c>
      <c r="B140" s="368" t="s">
        <v>111</v>
      </c>
      <c r="C140" s="486" t="s">
        <v>183</v>
      </c>
      <c r="D140" s="487">
        <v>44252</v>
      </c>
      <c r="E140" s="302">
        <v>673.75</v>
      </c>
      <c r="F140" s="302">
        <v>677.93333333333328</v>
      </c>
      <c r="G140" s="303">
        <v>667.51666666666654</v>
      </c>
      <c r="H140" s="303">
        <v>661.2833333333333</v>
      </c>
      <c r="I140" s="303">
        <v>650.86666666666656</v>
      </c>
      <c r="J140" s="303">
        <v>684.16666666666652</v>
      </c>
      <c r="K140" s="303">
        <v>694.58333333333326</v>
      </c>
      <c r="L140" s="303">
        <v>700.81666666666649</v>
      </c>
      <c r="M140" s="290">
        <v>688.35</v>
      </c>
      <c r="N140" s="290">
        <v>671.7</v>
      </c>
      <c r="O140" s="305">
        <v>42175300</v>
      </c>
      <c r="P140" s="306">
        <v>-3.1881682666042299E-2</v>
      </c>
    </row>
    <row r="141" spans="1:16" ht="15">
      <c r="A141" s="263">
        <v>131</v>
      </c>
      <c r="B141" s="368" t="s">
        <v>106</v>
      </c>
      <c r="C141" s="486" t="s">
        <v>184</v>
      </c>
      <c r="D141" s="487">
        <v>44252</v>
      </c>
      <c r="E141" s="302">
        <v>3154.4</v>
      </c>
      <c r="F141" s="302">
        <v>3175.5333333333328</v>
      </c>
      <c r="G141" s="303">
        <v>3123.5666666666657</v>
      </c>
      <c r="H141" s="303">
        <v>3092.7333333333327</v>
      </c>
      <c r="I141" s="303">
        <v>3040.7666666666655</v>
      </c>
      <c r="J141" s="303">
        <v>3206.3666666666659</v>
      </c>
      <c r="K141" s="303">
        <v>3258.333333333333</v>
      </c>
      <c r="L141" s="303">
        <v>3289.1666666666661</v>
      </c>
      <c r="M141" s="290">
        <v>3227.5</v>
      </c>
      <c r="N141" s="290">
        <v>3144.7</v>
      </c>
      <c r="O141" s="305">
        <v>6741000</v>
      </c>
      <c r="P141" s="306">
        <v>6.2210456651224356E-2</v>
      </c>
    </row>
    <row r="142" spans="1:16" ht="15">
      <c r="A142" s="263">
        <v>132</v>
      </c>
      <c r="B142" s="368" t="s">
        <v>106</v>
      </c>
      <c r="C142" s="486" t="s">
        <v>185</v>
      </c>
      <c r="D142" s="487">
        <v>44252</v>
      </c>
      <c r="E142" s="302">
        <v>983.3</v>
      </c>
      <c r="F142" s="302">
        <v>986.2833333333333</v>
      </c>
      <c r="G142" s="303">
        <v>976.56666666666661</v>
      </c>
      <c r="H142" s="303">
        <v>969.83333333333326</v>
      </c>
      <c r="I142" s="303">
        <v>960.11666666666656</v>
      </c>
      <c r="J142" s="303">
        <v>993.01666666666665</v>
      </c>
      <c r="K142" s="303">
        <v>1002.7333333333333</v>
      </c>
      <c r="L142" s="303">
        <v>1009.4666666666667</v>
      </c>
      <c r="M142" s="290">
        <v>996</v>
      </c>
      <c r="N142" s="290">
        <v>979.55</v>
      </c>
      <c r="O142" s="305">
        <v>11793600</v>
      </c>
      <c r="P142" s="306">
        <v>-1.2261306532663316E-2</v>
      </c>
    </row>
    <row r="143" spans="1:16" ht="15">
      <c r="A143" s="263">
        <v>133</v>
      </c>
      <c r="B143" s="368" t="s">
        <v>49</v>
      </c>
      <c r="C143" s="486" t="s">
        <v>186</v>
      </c>
      <c r="D143" s="487">
        <v>44252</v>
      </c>
      <c r="E143" s="302">
        <v>1490.8</v>
      </c>
      <c r="F143" s="302">
        <v>1498.9333333333334</v>
      </c>
      <c r="G143" s="303">
        <v>1474.8666666666668</v>
      </c>
      <c r="H143" s="303">
        <v>1458.9333333333334</v>
      </c>
      <c r="I143" s="303">
        <v>1434.8666666666668</v>
      </c>
      <c r="J143" s="303">
        <v>1514.8666666666668</v>
      </c>
      <c r="K143" s="303">
        <v>1538.9333333333334</v>
      </c>
      <c r="L143" s="303">
        <v>1554.8666666666668</v>
      </c>
      <c r="M143" s="290">
        <v>1523</v>
      </c>
      <c r="N143" s="290">
        <v>1483</v>
      </c>
      <c r="O143" s="305">
        <v>7031250</v>
      </c>
      <c r="P143" s="306">
        <v>4.4335524117188371E-2</v>
      </c>
    </row>
    <row r="144" spans="1:16" ht="15">
      <c r="A144" s="263">
        <v>134</v>
      </c>
      <c r="B144" s="368" t="s">
        <v>51</v>
      </c>
      <c r="C144" s="486" t="s">
        <v>187</v>
      </c>
      <c r="D144" s="487">
        <v>44252</v>
      </c>
      <c r="E144" s="302">
        <v>2617.75</v>
      </c>
      <c r="F144" s="302">
        <v>2606.6833333333334</v>
      </c>
      <c r="G144" s="303">
        <v>2586.5166666666669</v>
      </c>
      <c r="H144" s="303">
        <v>2555.2833333333333</v>
      </c>
      <c r="I144" s="303">
        <v>2535.1166666666668</v>
      </c>
      <c r="J144" s="303">
        <v>2637.916666666667</v>
      </c>
      <c r="K144" s="303">
        <v>2658.083333333333</v>
      </c>
      <c r="L144" s="303">
        <v>2689.3166666666671</v>
      </c>
      <c r="M144" s="290">
        <v>2626.85</v>
      </c>
      <c r="N144" s="290">
        <v>2575.4499999999998</v>
      </c>
      <c r="O144" s="305">
        <v>1172250</v>
      </c>
      <c r="P144" s="306">
        <v>-8.6321122369446612E-2</v>
      </c>
    </row>
    <row r="145" spans="1:16" ht="15">
      <c r="A145" s="263">
        <v>135</v>
      </c>
      <c r="B145" s="368" t="s">
        <v>42</v>
      </c>
      <c r="C145" s="486" t="s">
        <v>188</v>
      </c>
      <c r="D145" s="487">
        <v>44252</v>
      </c>
      <c r="E145" s="302">
        <v>328.9</v>
      </c>
      <c r="F145" s="302">
        <v>327.71666666666664</v>
      </c>
      <c r="G145" s="303">
        <v>324.58333333333326</v>
      </c>
      <c r="H145" s="303">
        <v>320.26666666666659</v>
      </c>
      <c r="I145" s="303">
        <v>317.13333333333321</v>
      </c>
      <c r="J145" s="303">
        <v>332.0333333333333</v>
      </c>
      <c r="K145" s="303">
        <v>335.16666666666663</v>
      </c>
      <c r="L145" s="303">
        <v>339.48333333333335</v>
      </c>
      <c r="M145" s="290">
        <v>330.85</v>
      </c>
      <c r="N145" s="290">
        <v>323.39999999999998</v>
      </c>
      <c r="O145" s="305">
        <v>4890000</v>
      </c>
      <c r="P145" s="306">
        <v>-3.6073329390892965E-2</v>
      </c>
    </row>
    <row r="146" spans="1:16" ht="15">
      <c r="A146" s="263">
        <v>136</v>
      </c>
      <c r="B146" s="368" t="s">
        <v>43</v>
      </c>
      <c r="C146" s="486" t="s">
        <v>189</v>
      </c>
      <c r="D146" s="487">
        <v>44252</v>
      </c>
      <c r="E146" s="302">
        <v>633.45000000000005</v>
      </c>
      <c r="F146" s="302">
        <v>636.68333333333339</v>
      </c>
      <c r="G146" s="303">
        <v>628.51666666666677</v>
      </c>
      <c r="H146" s="303">
        <v>623.58333333333337</v>
      </c>
      <c r="I146" s="303">
        <v>615.41666666666674</v>
      </c>
      <c r="J146" s="303">
        <v>641.61666666666679</v>
      </c>
      <c r="K146" s="303">
        <v>649.7833333333333</v>
      </c>
      <c r="L146" s="303">
        <v>654.71666666666681</v>
      </c>
      <c r="M146" s="290">
        <v>644.85</v>
      </c>
      <c r="N146" s="290">
        <v>631.75</v>
      </c>
      <c r="O146" s="305">
        <v>4211200</v>
      </c>
      <c r="P146" s="306">
        <v>-2.3217247097844112E-3</v>
      </c>
    </row>
    <row r="147" spans="1:16" ht="15">
      <c r="A147" s="263">
        <v>137</v>
      </c>
      <c r="B147" s="368" t="s">
        <v>49</v>
      </c>
      <c r="C147" s="486" t="s">
        <v>190</v>
      </c>
      <c r="D147" s="487">
        <v>44252</v>
      </c>
      <c r="E147" s="302">
        <v>1277.9000000000001</v>
      </c>
      <c r="F147" s="302">
        <v>1270.3166666666666</v>
      </c>
      <c r="G147" s="303">
        <v>1257.6333333333332</v>
      </c>
      <c r="H147" s="303">
        <v>1237.3666666666666</v>
      </c>
      <c r="I147" s="303">
        <v>1224.6833333333332</v>
      </c>
      <c r="J147" s="303">
        <v>1290.5833333333333</v>
      </c>
      <c r="K147" s="303">
        <v>1303.2666666666667</v>
      </c>
      <c r="L147" s="303">
        <v>1323.5333333333333</v>
      </c>
      <c r="M147" s="290">
        <v>1283</v>
      </c>
      <c r="N147" s="290">
        <v>1250.05</v>
      </c>
      <c r="O147" s="305">
        <v>1207500</v>
      </c>
      <c r="P147" s="306">
        <v>1.1137162954279016E-2</v>
      </c>
    </row>
    <row r="148" spans="1:16" ht="15">
      <c r="A148" s="263">
        <v>138</v>
      </c>
      <c r="B148" s="368" t="s">
        <v>37</v>
      </c>
      <c r="C148" s="486" t="s">
        <v>192</v>
      </c>
      <c r="D148" s="487">
        <v>44252</v>
      </c>
      <c r="E148" s="302">
        <v>6434.65</v>
      </c>
      <c r="F148" s="302">
        <v>6444.5166666666664</v>
      </c>
      <c r="G148" s="303">
        <v>6401.583333333333</v>
      </c>
      <c r="H148" s="303">
        <v>6368.5166666666664</v>
      </c>
      <c r="I148" s="303">
        <v>6325.583333333333</v>
      </c>
      <c r="J148" s="303">
        <v>6477.583333333333</v>
      </c>
      <c r="K148" s="303">
        <v>6520.5166666666673</v>
      </c>
      <c r="L148" s="303">
        <v>6553.583333333333</v>
      </c>
      <c r="M148" s="290">
        <v>6487.45</v>
      </c>
      <c r="N148" s="290">
        <v>6411.45</v>
      </c>
      <c r="O148" s="305">
        <v>1375400</v>
      </c>
      <c r="P148" s="306">
        <v>2.0629266844761057E-2</v>
      </c>
    </row>
    <row r="149" spans="1:16" ht="15">
      <c r="A149" s="263">
        <v>139</v>
      </c>
      <c r="B149" s="368" t="s">
        <v>177</v>
      </c>
      <c r="C149" s="486" t="s">
        <v>194</v>
      </c>
      <c r="D149" s="487">
        <v>44252</v>
      </c>
      <c r="E149" s="302">
        <v>539.54999999999995</v>
      </c>
      <c r="F149" s="302">
        <v>539.86666666666667</v>
      </c>
      <c r="G149" s="303">
        <v>534.98333333333335</v>
      </c>
      <c r="H149" s="303">
        <v>530.41666666666663</v>
      </c>
      <c r="I149" s="303">
        <v>525.5333333333333</v>
      </c>
      <c r="J149" s="303">
        <v>544.43333333333339</v>
      </c>
      <c r="K149" s="303">
        <v>549.31666666666683</v>
      </c>
      <c r="L149" s="303">
        <v>553.88333333333344</v>
      </c>
      <c r="M149" s="290">
        <v>544.75</v>
      </c>
      <c r="N149" s="290">
        <v>535.29999999999995</v>
      </c>
      <c r="O149" s="305">
        <v>18664100</v>
      </c>
      <c r="P149" s="306">
        <v>-3.0553433789320184E-3</v>
      </c>
    </row>
    <row r="150" spans="1:16" ht="15">
      <c r="A150" s="263">
        <v>140</v>
      </c>
      <c r="B150" s="368" t="s">
        <v>111</v>
      </c>
      <c r="C150" s="486" t="s">
        <v>195</v>
      </c>
      <c r="D150" s="487">
        <v>44252</v>
      </c>
      <c r="E150" s="302">
        <v>184.55</v>
      </c>
      <c r="F150" s="302">
        <v>184.9</v>
      </c>
      <c r="G150" s="303">
        <v>182.8</v>
      </c>
      <c r="H150" s="303">
        <v>181.05</v>
      </c>
      <c r="I150" s="303">
        <v>178.95000000000002</v>
      </c>
      <c r="J150" s="303">
        <v>186.65</v>
      </c>
      <c r="K150" s="303">
        <v>188.74999999999997</v>
      </c>
      <c r="L150" s="303">
        <v>190.5</v>
      </c>
      <c r="M150" s="290">
        <v>187</v>
      </c>
      <c r="N150" s="290">
        <v>183.15</v>
      </c>
      <c r="O150" s="305">
        <v>87804400</v>
      </c>
      <c r="P150" s="306">
        <v>-1.3582224698753221E-2</v>
      </c>
    </row>
    <row r="151" spans="1:16" ht="15">
      <c r="A151" s="263">
        <v>141</v>
      </c>
      <c r="B151" s="368" t="s">
        <v>63</v>
      </c>
      <c r="C151" s="486" t="s">
        <v>196</v>
      </c>
      <c r="D151" s="487">
        <v>44252</v>
      </c>
      <c r="E151" s="302">
        <v>1061.1500000000001</v>
      </c>
      <c r="F151" s="302">
        <v>1071.3333333333333</v>
      </c>
      <c r="G151" s="303">
        <v>1045.8166666666666</v>
      </c>
      <c r="H151" s="303">
        <v>1030.4833333333333</v>
      </c>
      <c r="I151" s="303">
        <v>1004.9666666666667</v>
      </c>
      <c r="J151" s="303">
        <v>1086.6666666666665</v>
      </c>
      <c r="K151" s="303">
        <v>1112.1833333333334</v>
      </c>
      <c r="L151" s="303">
        <v>1127.5166666666664</v>
      </c>
      <c r="M151" s="290">
        <v>1096.8499999999999</v>
      </c>
      <c r="N151" s="290">
        <v>1056</v>
      </c>
      <c r="O151" s="305">
        <v>3827000</v>
      </c>
      <c r="P151" s="306">
        <v>-8.247422680412371E-2</v>
      </c>
    </row>
    <row r="152" spans="1:16" ht="15">
      <c r="A152" s="263">
        <v>142</v>
      </c>
      <c r="B152" s="368" t="s">
        <v>106</v>
      </c>
      <c r="C152" s="486" t="s">
        <v>197</v>
      </c>
      <c r="D152" s="487">
        <v>44252</v>
      </c>
      <c r="E152" s="302">
        <v>439.9</v>
      </c>
      <c r="F152" s="302">
        <v>440.7</v>
      </c>
      <c r="G152" s="303">
        <v>436</v>
      </c>
      <c r="H152" s="303">
        <v>432.1</v>
      </c>
      <c r="I152" s="303">
        <v>427.40000000000003</v>
      </c>
      <c r="J152" s="303">
        <v>444.59999999999997</v>
      </c>
      <c r="K152" s="303">
        <v>449.2999999999999</v>
      </c>
      <c r="L152" s="303">
        <v>453.19999999999993</v>
      </c>
      <c r="M152" s="290">
        <v>445.4</v>
      </c>
      <c r="N152" s="290">
        <v>436.8</v>
      </c>
      <c r="O152" s="305">
        <v>32147200</v>
      </c>
      <c r="P152" s="306">
        <v>4.7221932659230692E-2</v>
      </c>
    </row>
    <row r="153" spans="1:16" ht="15">
      <c r="A153" s="263">
        <v>143</v>
      </c>
      <c r="B153" s="368" t="s">
        <v>88</v>
      </c>
      <c r="C153" s="486" t="s">
        <v>199</v>
      </c>
      <c r="D153" s="487">
        <v>44252</v>
      </c>
      <c r="E153" s="302">
        <v>212.45</v>
      </c>
      <c r="F153" s="302">
        <v>212.54999999999998</v>
      </c>
      <c r="G153" s="303">
        <v>209.89999999999998</v>
      </c>
      <c r="H153" s="303">
        <v>207.35</v>
      </c>
      <c r="I153" s="303">
        <v>204.7</v>
      </c>
      <c r="J153" s="303">
        <v>215.09999999999997</v>
      </c>
      <c r="K153" s="303">
        <v>217.75</v>
      </c>
      <c r="L153" s="303">
        <v>220.29999999999995</v>
      </c>
      <c r="M153" s="290">
        <v>215.2</v>
      </c>
      <c r="N153" s="290">
        <v>210</v>
      </c>
      <c r="O153" s="305">
        <v>40140000</v>
      </c>
      <c r="P153" s="306">
        <v>-1.862989584861376E-2</v>
      </c>
    </row>
    <row r="154" spans="1:16">
      <c r="A154" s="263">
        <v>144</v>
      </c>
      <c r="B154" s="282"/>
    </row>
    <row r="155" spans="1:16">
      <c r="A155" s="263">
        <v>145</v>
      </c>
      <c r="B155" s="282"/>
      <c r="C155" s="278"/>
      <c r="D155" s="278"/>
      <c r="E155" s="278"/>
      <c r="F155" s="277"/>
      <c r="G155" s="277"/>
      <c r="H155" s="277"/>
      <c r="I155" s="277"/>
      <c r="J155" s="277"/>
      <c r="K155" s="277"/>
      <c r="L155" s="277"/>
      <c r="M155" s="277"/>
    </row>
    <row r="156" spans="1:16">
      <c r="A156" s="263">
        <v>146</v>
      </c>
      <c r="B156" s="282"/>
      <c r="C156" s="278"/>
      <c r="D156" s="278"/>
      <c r="E156" s="278"/>
      <c r="F156" s="277"/>
      <c r="G156" s="277"/>
      <c r="H156" s="277"/>
      <c r="I156" s="277"/>
      <c r="J156" s="277"/>
      <c r="K156" s="277"/>
      <c r="L156" s="277"/>
      <c r="M156" s="277"/>
    </row>
    <row r="157" spans="1:16">
      <c r="A157" s="263">
        <v>147</v>
      </c>
      <c r="B157" s="282"/>
      <c r="C157" s="278"/>
      <c r="D157" s="278"/>
      <c r="E157" s="278"/>
      <c r="F157" s="277"/>
      <c r="G157" s="277"/>
      <c r="H157" s="277"/>
      <c r="I157" s="277"/>
      <c r="J157" s="277"/>
      <c r="K157" s="277"/>
      <c r="L157" s="277"/>
      <c r="M157" s="277"/>
    </row>
    <row r="158" spans="1:16">
      <c r="A158" s="263"/>
      <c r="C158" s="278"/>
      <c r="D158" s="278"/>
      <c r="E158" s="278"/>
      <c r="F158" s="277"/>
      <c r="G158" s="277"/>
      <c r="H158" s="277"/>
      <c r="I158" s="277"/>
      <c r="J158" s="277"/>
      <c r="K158" s="277"/>
      <c r="L158" s="277"/>
      <c r="M158" s="277"/>
    </row>
    <row r="159" spans="1:16">
      <c r="A159" s="263"/>
      <c r="B159" s="286"/>
      <c r="C159" s="278"/>
      <c r="D159" s="278"/>
      <c r="E159" s="278"/>
      <c r="F159" s="277"/>
      <c r="G159" s="277"/>
      <c r="H159" s="277"/>
      <c r="I159" s="277"/>
      <c r="J159" s="277"/>
      <c r="K159" s="277"/>
      <c r="L159" s="277"/>
      <c r="M159" s="277"/>
    </row>
    <row r="160" spans="1:16">
      <c r="A160" s="263"/>
      <c r="B160" s="307"/>
      <c r="C160" s="278"/>
      <c r="D160" s="278"/>
      <c r="E160" s="278"/>
      <c r="F160" s="277"/>
      <c r="G160" s="277"/>
      <c r="H160" s="277"/>
      <c r="I160" s="277"/>
      <c r="J160" s="277"/>
      <c r="K160" s="277"/>
      <c r="L160" s="277"/>
      <c r="M160" s="277"/>
    </row>
    <row r="161" spans="1:13">
      <c r="A161" s="263"/>
      <c r="B161" s="307"/>
      <c r="D161" s="307"/>
      <c r="E161" s="307"/>
      <c r="F161" s="309"/>
      <c r="G161" s="309"/>
      <c r="H161" s="277"/>
      <c r="I161" s="309"/>
      <c r="J161" s="309"/>
      <c r="K161" s="309"/>
      <c r="L161" s="309"/>
      <c r="M161" s="309"/>
    </row>
    <row r="162" spans="1:13">
      <c r="A162" s="263"/>
      <c r="B162" s="307"/>
      <c r="D162" s="307"/>
      <c r="E162" s="307"/>
      <c r="F162" s="309"/>
      <c r="G162" s="309"/>
      <c r="H162" s="309"/>
      <c r="I162" s="309"/>
      <c r="J162" s="309"/>
      <c r="K162" s="309"/>
      <c r="L162" s="309"/>
      <c r="M162" s="309"/>
    </row>
    <row r="163" spans="1:13">
      <c r="A163" s="263"/>
      <c r="B163" s="308"/>
      <c r="D163" s="308"/>
      <c r="E163" s="308"/>
      <c r="F163" s="309"/>
      <c r="G163" s="309"/>
      <c r="H163" s="309"/>
      <c r="I163" s="309"/>
      <c r="J163" s="309"/>
      <c r="K163" s="309"/>
      <c r="L163" s="309"/>
      <c r="M163" s="309"/>
    </row>
    <row r="164" spans="1:13">
      <c r="A164" s="263"/>
      <c r="B164" s="308"/>
      <c r="D164" s="308"/>
      <c r="E164" s="308"/>
      <c r="F164" s="309"/>
      <c r="G164" s="309"/>
      <c r="H164" s="309"/>
      <c r="I164" s="309"/>
      <c r="J164" s="309"/>
      <c r="K164" s="309"/>
      <c r="L164" s="309"/>
      <c r="M164" s="309"/>
    </row>
    <row r="165" spans="1:13">
      <c r="A165" s="263"/>
      <c r="B165" s="308"/>
      <c r="D165" s="308"/>
      <c r="E165" s="308"/>
      <c r="F165" s="309"/>
      <c r="G165" s="309"/>
      <c r="H165" s="309"/>
      <c r="I165" s="309"/>
      <c r="J165" s="309"/>
      <c r="K165" s="309"/>
      <c r="L165" s="309"/>
      <c r="M165" s="309"/>
    </row>
    <row r="166" spans="1:13">
      <c r="A166" s="263"/>
      <c r="B166" s="308"/>
      <c r="D166" s="308"/>
      <c r="E166" s="308"/>
      <c r="F166" s="309"/>
      <c r="G166" s="309"/>
      <c r="H166" s="309"/>
      <c r="I166" s="309"/>
      <c r="J166" s="309"/>
      <c r="K166" s="309"/>
      <c r="L166" s="309"/>
      <c r="M166" s="309"/>
    </row>
    <row r="167" spans="1:13">
      <c r="A167" s="276"/>
      <c r="B167" s="308"/>
      <c r="D167" s="308"/>
      <c r="E167" s="308"/>
      <c r="F167" s="309"/>
      <c r="G167" s="309"/>
      <c r="H167" s="309"/>
      <c r="I167" s="309"/>
      <c r="J167" s="309"/>
      <c r="K167" s="309"/>
      <c r="L167" s="309"/>
      <c r="M167" s="309"/>
    </row>
    <row r="168" spans="1:13">
      <c r="A168" s="276"/>
      <c r="B168" s="308"/>
      <c r="D168" s="308"/>
      <c r="E168" s="308"/>
      <c r="F168" s="309"/>
      <c r="G168" s="309"/>
      <c r="H168" s="309"/>
      <c r="I168" s="309"/>
      <c r="J168" s="309"/>
      <c r="K168" s="309"/>
      <c r="L168" s="309"/>
      <c r="M168" s="309"/>
    </row>
    <row r="169" spans="1:13">
      <c r="H169" s="309"/>
    </row>
    <row r="175" spans="1:13">
      <c r="A175" s="282" t="s">
        <v>200</v>
      </c>
    </row>
    <row r="176" spans="1:13">
      <c r="A176" s="282" t="s">
        <v>201</v>
      </c>
    </row>
    <row r="177" spans="1:1">
      <c r="A177" s="282" t="s">
        <v>202</v>
      </c>
    </row>
    <row r="178" spans="1:1">
      <c r="A178" s="282" t="s">
        <v>203</v>
      </c>
    </row>
    <row r="179" spans="1:1">
      <c r="A179" s="282" t="s">
        <v>204</v>
      </c>
    </row>
    <row r="181" spans="1:1">
      <c r="A181" s="286" t="s">
        <v>205</v>
      </c>
    </row>
    <row r="182" spans="1:1">
      <c r="A182" s="307" t="s">
        <v>206</v>
      </c>
    </row>
    <row r="183" spans="1:1">
      <c r="A183" s="307" t="s">
        <v>207</v>
      </c>
    </row>
    <row r="184" spans="1:1">
      <c r="A184" s="307" t="s">
        <v>208</v>
      </c>
    </row>
    <row r="185" spans="1:1">
      <c r="A185" s="308" t="s">
        <v>209</v>
      </c>
    </row>
    <row r="186" spans="1:1">
      <c r="A186" s="308" t="s">
        <v>210</v>
      </c>
    </row>
    <row r="187" spans="1:1">
      <c r="A187" s="308" t="s">
        <v>211</v>
      </c>
    </row>
    <row r="188" spans="1:1">
      <c r="A188" s="308" t="s">
        <v>212</v>
      </c>
    </row>
    <row r="189" spans="1:1">
      <c r="A189" s="308" t="s">
        <v>213</v>
      </c>
    </row>
    <row r="190" spans="1:1">
      <c r="A190" s="308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6" sqref="B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5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91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91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91"/>
      <c r="M4" s="255"/>
      <c r="N4" s="255"/>
      <c r="O4" s="255"/>
    </row>
    <row r="5" spans="1:15" ht="25.5" customHeight="1">
      <c r="M5" s="246" t="s">
        <v>14</v>
      </c>
    </row>
    <row r="6" spans="1:15">
      <c r="A6" s="286" t="s">
        <v>15</v>
      </c>
      <c r="K6" s="266">
        <f>Main!B10</f>
        <v>44243</v>
      </c>
    </row>
    <row r="7" spans="1:15">
      <c r="A7"/>
    </row>
    <row r="8" spans="1:15" ht="28.5" customHeight="1">
      <c r="A8" s="546" t="s">
        <v>16</v>
      </c>
      <c r="B8" s="547" t="s">
        <v>18</v>
      </c>
      <c r="C8" s="545" t="s">
        <v>19</v>
      </c>
      <c r="D8" s="545" t="s">
        <v>20</v>
      </c>
      <c r="E8" s="545" t="s">
        <v>21</v>
      </c>
      <c r="F8" s="545"/>
      <c r="G8" s="545"/>
      <c r="H8" s="545" t="s">
        <v>22</v>
      </c>
      <c r="I8" s="545"/>
      <c r="J8" s="545"/>
      <c r="K8" s="260"/>
      <c r="L8" s="268"/>
      <c r="M8" s="268"/>
    </row>
    <row r="9" spans="1:15" ht="36" customHeight="1">
      <c r="A9" s="541"/>
      <c r="B9" s="543"/>
      <c r="C9" s="548" t="s">
        <v>23</v>
      </c>
      <c r="D9" s="54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92" t="s">
        <v>31</v>
      </c>
      <c r="M9" s="270" t="s">
        <v>215</v>
      </c>
    </row>
    <row r="10" spans="1:15">
      <c r="A10" s="287">
        <v>1</v>
      </c>
      <c r="B10" s="263" t="s">
        <v>216</v>
      </c>
      <c r="C10" s="288">
        <v>15314.7</v>
      </c>
      <c r="D10" s="289">
        <v>15299.416666666666</v>
      </c>
      <c r="E10" s="289">
        <v>15258.683333333332</v>
      </c>
      <c r="F10" s="289">
        <v>15202.666666666666</v>
      </c>
      <c r="G10" s="289">
        <v>15161.933333333332</v>
      </c>
      <c r="H10" s="289">
        <v>15355.433333333332</v>
      </c>
      <c r="I10" s="289">
        <v>15396.166666666666</v>
      </c>
      <c r="J10" s="289">
        <v>15452.183333333332</v>
      </c>
      <c r="K10" s="288">
        <v>15340.15</v>
      </c>
      <c r="L10" s="288">
        <v>15243.4</v>
      </c>
      <c r="M10" s="293"/>
    </row>
    <row r="11" spans="1:15">
      <c r="A11" s="287">
        <v>2</v>
      </c>
      <c r="B11" s="263" t="s">
        <v>217</v>
      </c>
      <c r="C11" s="290">
        <v>37306.25</v>
      </c>
      <c r="D11" s="265">
        <v>37053.75</v>
      </c>
      <c r="E11" s="265">
        <v>36657.599999999999</v>
      </c>
      <c r="F11" s="265">
        <v>36008.949999999997</v>
      </c>
      <c r="G11" s="265">
        <v>35612.799999999996</v>
      </c>
      <c r="H11" s="265">
        <v>37702.400000000001</v>
      </c>
      <c r="I11" s="265">
        <v>38098.549999999996</v>
      </c>
      <c r="J11" s="265">
        <v>38747.200000000004</v>
      </c>
      <c r="K11" s="290">
        <v>37449.9</v>
      </c>
      <c r="L11" s="290">
        <v>36405.1</v>
      </c>
      <c r="M11" s="293"/>
    </row>
    <row r="12" spans="1:15">
      <c r="A12" s="287">
        <v>3</v>
      </c>
      <c r="B12" s="271" t="s">
        <v>218</v>
      </c>
      <c r="C12" s="290">
        <v>1693.55</v>
      </c>
      <c r="D12" s="265">
        <v>1694.8833333333332</v>
      </c>
      <c r="E12" s="265">
        <v>1684.9166666666665</v>
      </c>
      <c r="F12" s="265">
        <v>1676.2833333333333</v>
      </c>
      <c r="G12" s="265">
        <v>1666.3166666666666</v>
      </c>
      <c r="H12" s="265">
        <v>1703.5166666666664</v>
      </c>
      <c r="I12" s="265">
        <v>1713.4833333333331</v>
      </c>
      <c r="J12" s="265">
        <v>1722.1166666666663</v>
      </c>
      <c r="K12" s="290">
        <v>1704.85</v>
      </c>
      <c r="L12" s="290">
        <v>1686.25</v>
      </c>
      <c r="M12" s="293"/>
    </row>
    <row r="13" spans="1:15">
      <c r="A13" s="287">
        <v>4</v>
      </c>
      <c r="B13" s="263" t="s">
        <v>219</v>
      </c>
      <c r="C13" s="290">
        <v>4133.8500000000004</v>
      </c>
      <c r="D13" s="265">
        <v>4132.5833333333339</v>
      </c>
      <c r="E13" s="265">
        <v>4115.1166666666677</v>
      </c>
      <c r="F13" s="265">
        <v>4096.3833333333341</v>
      </c>
      <c r="G13" s="265">
        <v>4078.9166666666679</v>
      </c>
      <c r="H13" s="265">
        <v>4151.3166666666675</v>
      </c>
      <c r="I13" s="265">
        <v>4168.7833333333347</v>
      </c>
      <c r="J13" s="265">
        <v>4187.5166666666673</v>
      </c>
      <c r="K13" s="290">
        <v>4150.05</v>
      </c>
      <c r="L13" s="290">
        <v>4113.8500000000004</v>
      </c>
      <c r="M13" s="293"/>
    </row>
    <row r="14" spans="1:15">
      <c r="A14" s="287">
        <v>5</v>
      </c>
      <c r="B14" s="263" t="s">
        <v>220</v>
      </c>
      <c r="C14" s="290">
        <v>26001.1</v>
      </c>
      <c r="D14" s="265">
        <v>26079.833333333332</v>
      </c>
      <c r="E14" s="265">
        <v>25880.366666666665</v>
      </c>
      <c r="F14" s="265">
        <v>25759.633333333331</v>
      </c>
      <c r="G14" s="265">
        <v>25560.166666666664</v>
      </c>
      <c r="H14" s="265">
        <v>26200.566666666666</v>
      </c>
      <c r="I14" s="265">
        <v>26400.033333333333</v>
      </c>
      <c r="J14" s="265">
        <v>26520.766666666666</v>
      </c>
      <c r="K14" s="290">
        <v>26279.3</v>
      </c>
      <c r="L14" s="290">
        <v>25959.1</v>
      </c>
      <c r="M14" s="293"/>
    </row>
    <row r="15" spans="1:15">
      <c r="A15" s="287">
        <v>6</v>
      </c>
      <c r="B15" s="263" t="s">
        <v>221</v>
      </c>
      <c r="C15" s="290">
        <v>2985.4</v>
      </c>
      <c r="D15" s="265">
        <v>2987.6833333333329</v>
      </c>
      <c r="E15" s="265">
        <v>2971.8666666666659</v>
      </c>
      <c r="F15" s="265">
        <v>2958.333333333333</v>
      </c>
      <c r="G15" s="265">
        <v>2942.516666666666</v>
      </c>
      <c r="H15" s="265">
        <v>3001.2166666666658</v>
      </c>
      <c r="I15" s="265">
        <v>3017.0333333333324</v>
      </c>
      <c r="J15" s="265">
        <v>3030.5666666666657</v>
      </c>
      <c r="K15" s="290">
        <v>3003.5</v>
      </c>
      <c r="L15" s="290">
        <v>2974.15</v>
      </c>
      <c r="M15" s="293"/>
    </row>
    <row r="16" spans="1:15">
      <c r="A16" s="287">
        <v>7</v>
      </c>
      <c r="B16" s="263" t="s">
        <v>222</v>
      </c>
      <c r="C16" s="290">
        <v>6859.65</v>
      </c>
      <c r="D16" s="265">
        <v>6834.0333333333328</v>
      </c>
      <c r="E16" s="265">
        <v>6791.1666666666661</v>
      </c>
      <c r="F16" s="265">
        <v>6722.6833333333334</v>
      </c>
      <c r="G16" s="265">
        <v>6679.8166666666666</v>
      </c>
      <c r="H16" s="265">
        <v>6902.5166666666655</v>
      </c>
      <c r="I16" s="265">
        <v>6945.3833333333323</v>
      </c>
      <c r="J16" s="265">
        <v>7013.866666666665</v>
      </c>
      <c r="K16" s="290">
        <v>6876.9</v>
      </c>
      <c r="L16" s="290">
        <v>6765.55</v>
      </c>
      <c r="M16" s="293"/>
    </row>
    <row r="17" spans="1:13">
      <c r="A17" s="287">
        <v>8</v>
      </c>
      <c r="B17" s="263" t="s">
        <v>38</v>
      </c>
      <c r="C17" s="263">
        <v>1788.05</v>
      </c>
      <c r="D17" s="265">
        <v>1784.2333333333336</v>
      </c>
      <c r="E17" s="265">
        <v>1770.4666666666672</v>
      </c>
      <c r="F17" s="265">
        <v>1752.8833333333337</v>
      </c>
      <c r="G17" s="265">
        <v>1739.1166666666672</v>
      </c>
      <c r="H17" s="265">
        <v>1801.8166666666671</v>
      </c>
      <c r="I17" s="265">
        <v>1815.5833333333335</v>
      </c>
      <c r="J17" s="265">
        <v>1833.166666666667</v>
      </c>
      <c r="K17" s="263">
        <v>1798</v>
      </c>
      <c r="L17" s="263">
        <v>1766.65</v>
      </c>
      <c r="M17" s="263">
        <v>9.1188400000000005</v>
      </c>
    </row>
    <row r="18" spans="1:13">
      <c r="A18" s="287">
        <v>9</v>
      </c>
      <c r="B18" s="263" t="s">
        <v>223</v>
      </c>
      <c r="C18" s="263">
        <v>1091.5999999999999</v>
      </c>
      <c r="D18" s="265">
        <v>1089.0833333333333</v>
      </c>
      <c r="E18" s="265">
        <v>1063.4166666666665</v>
      </c>
      <c r="F18" s="265">
        <v>1035.2333333333333</v>
      </c>
      <c r="G18" s="265">
        <v>1009.5666666666666</v>
      </c>
      <c r="H18" s="265">
        <v>1117.2666666666664</v>
      </c>
      <c r="I18" s="265">
        <v>1142.9333333333329</v>
      </c>
      <c r="J18" s="265">
        <v>1171.1166666666663</v>
      </c>
      <c r="K18" s="263">
        <v>1114.75</v>
      </c>
      <c r="L18" s="263">
        <v>1060.9000000000001</v>
      </c>
      <c r="M18" s="263">
        <v>5.9109299999999996</v>
      </c>
    </row>
    <row r="19" spans="1:13">
      <c r="A19" s="287">
        <v>10</v>
      </c>
      <c r="B19" s="263" t="s">
        <v>736</v>
      </c>
      <c r="C19" s="264">
        <v>1215.95</v>
      </c>
      <c r="D19" s="265">
        <v>1220.2666666666667</v>
      </c>
      <c r="E19" s="265">
        <v>1205.5333333333333</v>
      </c>
      <c r="F19" s="265">
        <v>1195.1166666666666</v>
      </c>
      <c r="G19" s="265">
        <v>1180.3833333333332</v>
      </c>
      <c r="H19" s="265">
        <v>1230.6833333333334</v>
      </c>
      <c r="I19" s="265">
        <v>1245.4166666666665</v>
      </c>
      <c r="J19" s="265">
        <v>1255.8333333333335</v>
      </c>
      <c r="K19" s="263">
        <v>1235</v>
      </c>
      <c r="L19" s="263">
        <v>1209.8499999999999</v>
      </c>
      <c r="M19" s="263">
        <v>2.6335000000000002</v>
      </c>
    </row>
    <row r="20" spans="1:13">
      <c r="A20" s="287">
        <v>11</v>
      </c>
      <c r="B20" s="263" t="s">
        <v>289</v>
      </c>
      <c r="C20" s="263">
        <v>14448.95</v>
      </c>
      <c r="D20" s="265">
        <v>14482.65</v>
      </c>
      <c r="E20" s="265">
        <v>14366.3</v>
      </c>
      <c r="F20" s="265">
        <v>14283.65</v>
      </c>
      <c r="G20" s="265">
        <v>14167.3</v>
      </c>
      <c r="H20" s="265">
        <v>14565.3</v>
      </c>
      <c r="I20" s="265">
        <v>14681.650000000001</v>
      </c>
      <c r="J20" s="265">
        <v>14764.3</v>
      </c>
      <c r="K20" s="263">
        <v>14599</v>
      </c>
      <c r="L20" s="263">
        <v>14400</v>
      </c>
      <c r="M20" s="263">
        <v>0.1366</v>
      </c>
    </row>
    <row r="21" spans="1:13">
      <c r="A21" s="287">
        <v>12</v>
      </c>
      <c r="B21" s="263" t="s">
        <v>40</v>
      </c>
      <c r="C21" s="263">
        <v>763.45</v>
      </c>
      <c r="D21" s="265">
        <v>753.01666666666677</v>
      </c>
      <c r="E21" s="265">
        <v>718.08333333333348</v>
      </c>
      <c r="F21" s="265">
        <v>672.7166666666667</v>
      </c>
      <c r="G21" s="265">
        <v>637.78333333333342</v>
      </c>
      <c r="H21" s="265">
        <v>798.38333333333355</v>
      </c>
      <c r="I21" s="265">
        <v>833.31666666666672</v>
      </c>
      <c r="J21" s="265">
        <v>878.68333333333362</v>
      </c>
      <c r="K21" s="263">
        <v>787.95</v>
      </c>
      <c r="L21" s="263">
        <v>707.65</v>
      </c>
      <c r="M21" s="263">
        <v>215.79566</v>
      </c>
    </row>
    <row r="22" spans="1:13">
      <c r="A22" s="287">
        <v>13</v>
      </c>
      <c r="B22" s="263" t="s">
        <v>290</v>
      </c>
      <c r="C22" s="263">
        <v>1062.8499999999999</v>
      </c>
      <c r="D22" s="265">
        <v>1059.9333333333334</v>
      </c>
      <c r="E22" s="265">
        <v>1039.9166666666667</v>
      </c>
      <c r="F22" s="265">
        <v>1016.9833333333333</v>
      </c>
      <c r="G22" s="265">
        <v>996.9666666666667</v>
      </c>
      <c r="H22" s="265">
        <v>1082.8666666666668</v>
      </c>
      <c r="I22" s="265">
        <v>1102.8833333333332</v>
      </c>
      <c r="J22" s="265">
        <v>1125.8166666666668</v>
      </c>
      <c r="K22" s="263">
        <v>1079.95</v>
      </c>
      <c r="L22" s="263">
        <v>1037</v>
      </c>
      <c r="M22" s="263">
        <v>45.254219999999997</v>
      </c>
    </row>
    <row r="23" spans="1:13">
      <c r="A23" s="287">
        <v>14</v>
      </c>
      <c r="B23" s="263" t="s">
        <v>41</v>
      </c>
      <c r="C23" s="263">
        <v>627.75</v>
      </c>
      <c r="D23" s="265">
        <v>626.15</v>
      </c>
      <c r="E23" s="265">
        <v>612.4</v>
      </c>
      <c r="F23" s="265">
        <v>597.04999999999995</v>
      </c>
      <c r="G23" s="265">
        <v>583.29999999999995</v>
      </c>
      <c r="H23" s="265">
        <v>641.5</v>
      </c>
      <c r="I23" s="265">
        <v>655.25</v>
      </c>
      <c r="J23" s="265">
        <v>670.6</v>
      </c>
      <c r="K23" s="263">
        <v>639.9</v>
      </c>
      <c r="L23" s="263">
        <v>610.79999999999995</v>
      </c>
      <c r="M23" s="263">
        <v>151.46033</v>
      </c>
    </row>
    <row r="24" spans="1:13">
      <c r="A24" s="287">
        <v>15</v>
      </c>
      <c r="B24" s="263" t="s">
        <v>838</v>
      </c>
      <c r="C24" s="263">
        <v>426.95</v>
      </c>
      <c r="D24" s="265">
        <v>416.01666666666671</v>
      </c>
      <c r="E24" s="265">
        <v>397.03333333333342</v>
      </c>
      <c r="F24" s="265">
        <v>367.11666666666673</v>
      </c>
      <c r="G24" s="265">
        <v>348.13333333333344</v>
      </c>
      <c r="H24" s="265">
        <v>445.93333333333339</v>
      </c>
      <c r="I24" s="265">
        <v>464.91666666666663</v>
      </c>
      <c r="J24" s="265">
        <v>494.83333333333337</v>
      </c>
      <c r="K24" s="263">
        <v>435</v>
      </c>
      <c r="L24" s="263">
        <v>386.1</v>
      </c>
      <c r="M24" s="263">
        <v>47.049100000000003</v>
      </c>
    </row>
    <row r="25" spans="1:13">
      <c r="A25" s="287">
        <v>16</v>
      </c>
      <c r="B25" s="263" t="s">
        <v>291</v>
      </c>
      <c r="C25" s="263">
        <v>682.85</v>
      </c>
      <c r="D25" s="265">
        <v>672.65</v>
      </c>
      <c r="E25" s="265">
        <v>639.29999999999995</v>
      </c>
      <c r="F25" s="265">
        <v>595.75</v>
      </c>
      <c r="G25" s="265">
        <v>562.4</v>
      </c>
      <c r="H25" s="265">
        <v>716.19999999999993</v>
      </c>
      <c r="I25" s="265">
        <v>749.55000000000007</v>
      </c>
      <c r="J25" s="265">
        <v>793.09999999999991</v>
      </c>
      <c r="K25" s="263">
        <v>706</v>
      </c>
      <c r="L25" s="263">
        <v>629.1</v>
      </c>
      <c r="M25" s="263">
        <v>52.793469999999999</v>
      </c>
    </row>
    <row r="26" spans="1:13">
      <c r="A26" s="287">
        <v>17</v>
      </c>
      <c r="B26" s="263" t="s">
        <v>224</v>
      </c>
      <c r="C26" s="263">
        <v>94.1</v>
      </c>
      <c r="D26" s="265">
        <v>92.899999999999991</v>
      </c>
      <c r="E26" s="265">
        <v>90.799999999999983</v>
      </c>
      <c r="F26" s="265">
        <v>87.499999999999986</v>
      </c>
      <c r="G26" s="265">
        <v>85.399999999999977</v>
      </c>
      <c r="H26" s="265">
        <v>96.199999999999989</v>
      </c>
      <c r="I26" s="265">
        <v>98.299999999999983</v>
      </c>
      <c r="J26" s="265">
        <v>101.6</v>
      </c>
      <c r="K26" s="263">
        <v>95</v>
      </c>
      <c r="L26" s="263">
        <v>89.6</v>
      </c>
      <c r="M26" s="263">
        <v>131.55903000000001</v>
      </c>
    </row>
    <row r="27" spans="1:13">
      <c r="A27" s="287">
        <v>18</v>
      </c>
      <c r="B27" s="263" t="s">
        <v>225</v>
      </c>
      <c r="C27" s="263">
        <v>166.9</v>
      </c>
      <c r="D27" s="265">
        <v>167.63333333333335</v>
      </c>
      <c r="E27" s="265">
        <v>165.31666666666672</v>
      </c>
      <c r="F27" s="265">
        <v>163.73333333333338</v>
      </c>
      <c r="G27" s="265">
        <v>161.41666666666674</v>
      </c>
      <c r="H27" s="265">
        <v>169.2166666666667</v>
      </c>
      <c r="I27" s="265">
        <v>171.53333333333336</v>
      </c>
      <c r="J27" s="265">
        <v>173.11666666666667</v>
      </c>
      <c r="K27" s="263">
        <v>169.95</v>
      </c>
      <c r="L27" s="263">
        <v>166.05</v>
      </c>
      <c r="M27" s="263">
        <v>13.883760000000001</v>
      </c>
    </row>
    <row r="28" spans="1:13">
      <c r="A28" s="287">
        <v>19</v>
      </c>
      <c r="B28" s="263" t="s">
        <v>226</v>
      </c>
      <c r="C28" s="263">
        <v>1807.9</v>
      </c>
      <c r="D28" s="265">
        <v>1805.6333333333332</v>
      </c>
      <c r="E28" s="265">
        <v>1792.2666666666664</v>
      </c>
      <c r="F28" s="265">
        <v>1776.6333333333332</v>
      </c>
      <c r="G28" s="265">
        <v>1763.2666666666664</v>
      </c>
      <c r="H28" s="265">
        <v>1821.2666666666664</v>
      </c>
      <c r="I28" s="265">
        <v>1834.6333333333332</v>
      </c>
      <c r="J28" s="265">
        <v>1850.2666666666664</v>
      </c>
      <c r="K28" s="263">
        <v>1819</v>
      </c>
      <c r="L28" s="263">
        <v>1790</v>
      </c>
      <c r="M28" s="263">
        <v>0.59379999999999999</v>
      </c>
    </row>
    <row r="29" spans="1:13">
      <c r="A29" s="287">
        <v>20</v>
      </c>
      <c r="B29" s="263" t="s">
        <v>295</v>
      </c>
      <c r="C29" s="263">
        <v>978.3</v>
      </c>
      <c r="D29" s="265">
        <v>977.08333333333337</v>
      </c>
      <c r="E29" s="265">
        <v>968.2166666666667</v>
      </c>
      <c r="F29" s="265">
        <v>958.13333333333333</v>
      </c>
      <c r="G29" s="265">
        <v>949.26666666666665</v>
      </c>
      <c r="H29" s="265">
        <v>987.16666666666674</v>
      </c>
      <c r="I29" s="265">
        <v>996.0333333333333</v>
      </c>
      <c r="J29" s="265">
        <v>1006.1166666666668</v>
      </c>
      <c r="K29" s="263">
        <v>985.95</v>
      </c>
      <c r="L29" s="263">
        <v>967</v>
      </c>
      <c r="M29" s="263">
        <v>4.6098499999999998</v>
      </c>
    </row>
    <row r="30" spans="1:13">
      <c r="A30" s="287">
        <v>21</v>
      </c>
      <c r="B30" s="263" t="s">
        <v>227</v>
      </c>
      <c r="C30" s="263">
        <v>2885.95</v>
      </c>
      <c r="D30" s="265">
        <v>2886.4666666666667</v>
      </c>
      <c r="E30" s="265">
        <v>2857.4833333333336</v>
      </c>
      <c r="F30" s="265">
        <v>2829.0166666666669</v>
      </c>
      <c r="G30" s="265">
        <v>2800.0333333333338</v>
      </c>
      <c r="H30" s="265">
        <v>2914.9333333333334</v>
      </c>
      <c r="I30" s="265">
        <v>2943.9166666666661</v>
      </c>
      <c r="J30" s="265">
        <v>2972.3833333333332</v>
      </c>
      <c r="K30" s="263">
        <v>2915.45</v>
      </c>
      <c r="L30" s="263">
        <v>2858</v>
      </c>
      <c r="M30" s="263">
        <v>1.63974</v>
      </c>
    </row>
    <row r="31" spans="1:13">
      <c r="A31" s="287">
        <v>22</v>
      </c>
      <c r="B31" s="263" t="s">
        <v>44</v>
      </c>
      <c r="C31" s="263">
        <v>928.4</v>
      </c>
      <c r="D31" s="265">
        <v>933.13333333333333</v>
      </c>
      <c r="E31" s="265">
        <v>909.26666666666665</v>
      </c>
      <c r="F31" s="265">
        <v>890.13333333333333</v>
      </c>
      <c r="G31" s="265">
        <v>866.26666666666665</v>
      </c>
      <c r="H31" s="265">
        <v>952.26666666666665</v>
      </c>
      <c r="I31" s="265">
        <v>976.13333333333321</v>
      </c>
      <c r="J31" s="265">
        <v>995.26666666666665</v>
      </c>
      <c r="K31" s="263">
        <v>957</v>
      </c>
      <c r="L31" s="263">
        <v>914</v>
      </c>
      <c r="M31" s="263">
        <v>43.140259999999998</v>
      </c>
    </row>
    <row r="32" spans="1:13">
      <c r="A32" s="287">
        <v>23</v>
      </c>
      <c r="B32" s="263" t="s">
        <v>45</v>
      </c>
      <c r="C32" s="263">
        <v>283.39999999999998</v>
      </c>
      <c r="D32" s="265">
        <v>282.76666666666665</v>
      </c>
      <c r="E32" s="265">
        <v>279.63333333333333</v>
      </c>
      <c r="F32" s="265">
        <v>275.86666666666667</v>
      </c>
      <c r="G32" s="265">
        <v>272.73333333333335</v>
      </c>
      <c r="H32" s="265">
        <v>286.5333333333333</v>
      </c>
      <c r="I32" s="265">
        <v>289.66666666666663</v>
      </c>
      <c r="J32" s="265">
        <v>293.43333333333328</v>
      </c>
      <c r="K32" s="263">
        <v>285.89999999999998</v>
      </c>
      <c r="L32" s="263">
        <v>279</v>
      </c>
      <c r="M32" s="263">
        <v>73.396630000000002</v>
      </c>
    </row>
    <row r="33" spans="1:13">
      <c r="A33" s="287">
        <v>24</v>
      </c>
      <c r="B33" s="263" t="s">
        <v>46</v>
      </c>
      <c r="C33" s="263">
        <v>3090.65</v>
      </c>
      <c r="D33" s="265">
        <v>2992.6999999999994</v>
      </c>
      <c r="E33" s="265">
        <v>2858.3999999999987</v>
      </c>
      <c r="F33" s="265">
        <v>2626.1499999999992</v>
      </c>
      <c r="G33" s="265">
        <v>2491.8499999999985</v>
      </c>
      <c r="H33" s="265">
        <v>3224.9499999999989</v>
      </c>
      <c r="I33" s="265">
        <v>3359.2499999999991</v>
      </c>
      <c r="J33" s="265">
        <v>3591.4999999999991</v>
      </c>
      <c r="K33" s="263">
        <v>3127</v>
      </c>
      <c r="L33" s="263">
        <v>2760.45</v>
      </c>
      <c r="M33" s="263">
        <v>44.469740000000002</v>
      </c>
    </row>
    <row r="34" spans="1:13">
      <c r="A34" s="287">
        <v>25</v>
      </c>
      <c r="B34" s="263" t="s">
        <v>47</v>
      </c>
      <c r="C34" s="263">
        <v>238</v>
      </c>
      <c r="D34" s="265">
        <v>239.7833333333333</v>
      </c>
      <c r="E34" s="265">
        <v>235.1666666666666</v>
      </c>
      <c r="F34" s="265">
        <v>232.33333333333329</v>
      </c>
      <c r="G34" s="265">
        <v>227.71666666666658</v>
      </c>
      <c r="H34" s="265">
        <v>242.61666666666662</v>
      </c>
      <c r="I34" s="265">
        <v>247.23333333333329</v>
      </c>
      <c r="J34" s="265">
        <v>250.06666666666663</v>
      </c>
      <c r="K34" s="263">
        <v>244.4</v>
      </c>
      <c r="L34" s="263">
        <v>236.95</v>
      </c>
      <c r="M34" s="263">
        <v>68.355379999999997</v>
      </c>
    </row>
    <row r="35" spans="1:13">
      <c r="A35" s="287">
        <v>26</v>
      </c>
      <c r="B35" s="263" t="s">
        <v>48</v>
      </c>
      <c r="C35" s="263">
        <v>130.4</v>
      </c>
      <c r="D35" s="265">
        <v>129.76666666666665</v>
      </c>
      <c r="E35" s="265">
        <v>128.5333333333333</v>
      </c>
      <c r="F35" s="265">
        <v>126.66666666666666</v>
      </c>
      <c r="G35" s="265">
        <v>125.43333333333331</v>
      </c>
      <c r="H35" s="265">
        <v>131.6333333333333</v>
      </c>
      <c r="I35" s="265">
        <v>132.86666666666665</v>
      </c>
      <c r="J35" s="265">
        <v>134.73333333333329</v>
      </c>
      <c r="K35" s="263">
        <v>131</v>
      </c>
      <c r="L35" s="263">
        <v>127.9</v>
      </c>
      <c r="M35" s="263">
        <v>302.04653999999999</v>
      </c>
    </row>
    <row r="36" spans="1:13">
      <c r="A36" s="287">
        <v>27</v>
      </c>
      <c r="B36" s="263" t="s">
        <v>50</v>
      </c>
      <c r="C36" s="263">
        <v>2456.75</v>
      </c>
      <c r="D36" s="265">
        <v>2474.2666666666669</v>
      </c>
      <c r="E36" s="265">
        <v>2431.0333333333338</v>
      </c>
      <c r="F36" s="265">
        <v>2405.3166666666671</v>
      </c>
      <c r="G36" s="265">
        <v>2362.0833333333339</v>
      </c>
      <c r="H36" s="265">
        <v>2499.9833333333336</v>
      </c>
      <c r="I36" s="265">
        <v>2543.2166666666662</v>
      </c>
      <c r="J36" s="265">
        <v>2568.9333333333334</v>
      </c>
      <c r="K36" s="263">
        <v>2517.5</v>
      </c>
      <c r="L36" s="263">
        <v>2448.5500000000002</v>
      </c>
      <c r="M36" s="263">
        <v>16.345759999999999</v>
      </c>
    </row>
    <row r="37" spans="1:13">
      <c r="A37" s="287">
        <v>28</v>
      </c>
      <c r="B37" s="263" t="s">
        <v>52</v>
      </c>
      <c r="C37" s="263">
        <v>932.2</v>
      </c>
      <c r="D37" s="265">
        <v>935.26666666666677</v>
      </c>
      <c r="E37" s="265">
        <v>925.63333333333355</v>
      </c>
      <c r="F37" s="265">
        <v>919.06666666666683</v>
      </c>
      <c r="G37" s="265">
        <v>909.43333333333362</v>
      </c>
      <c r="H37" s="265">
        <v>941.83333333333348</v>
      </c>
      <c r="I37" s="265">
        <v>951.4666666666667</v>
      </c>
      <c r="J37" s="265">
        <v>958.03333333333342</v>
      </c>
      <c r="K37" s="263">
        <v>944.9</v>
      </c>
      <c r="L37" s="263">
        <v>928.7</v>
      </c>
      <c r="M37" s="263">
        <v>15.904350000000001</v>
      </c>
    </row>
    <row r="38" spans="1:13">
      <c r="A38" s="287">
        <v>29</v>
      </c>
      <c r="B38" s="263" t="s">
        <v>228</v>
      </c>
      <c r="C38" s="263">
        <v>3044.55</v>
      </c>
      <c r="D38" s="265">
        <v>3012.5166666666664</v>
      </c>
      <c r="E38" s="265">
        <v>2965.0333333333328</v>
      </c>
      <c r="F38" s="265">
        <v>2885.5166666666664</v>
      </c>
      <c r="G38" s="265">
        <v>2838.0333333333328</v>
      </c>
      <c r="H38" s="265">
        <v>3092.0333333333328</v>
      </c>
      <c r="I38" s="265">
        <v>3139.5166666666664</v>
      </c>
      <c r="J38" s="265">
        <v>3219.0333333333328</v>
      </c>
      <c r="K38" s="263">
        <v>3060</v>
      </c>
      <c r="L38" s="263">
        <v>2933</v>
      </c>
      <c r="M38" s="263">
        <v>8.6807499999999997</v>
      </c>
    </row>
    <row r="39" spans="1:13">
      <c r="A39" s="287">
        <v>30</v>
      </c>
      <c r="B39" s="263" t="s">
        <v>54</v>
      </c>
      <c r="C39" s="263">
        <v>794</v>
      </c>
      <c r="D39" s="265">
        <v>782.30000000000007</v>
      </c>
      <c r="E39" s="265">
        <v>765.60000000000014</v>
      </c>
      <c r="F39" s="265">
        <v>737.2</v>
      </c>
      <c r="G39" s="265">
        <v>720.50000000000011</v>
      </c>
      <c r="H39" s="265">
        <v>810.70000000000016</v>
      </c>
      <c r="I39" s="265">
        <v>827.4000000000002</v>
      </c>
      <c r="J39" s="265">
        <v>855.80000000000018</v>
      </c>
      <c r="K39" s="263">
        <v>799</v>
      </c>
      <c r="L39" s="263">
        <v>753.9</v>
      </c>
      <c r="M39" s="263">
        <v>206.48115000000001</v>
      </c>
    </row>
    <row r="40" spans="1:13">
      <c r="A40" s="287">
        <v>31</v>
      </c>
      <c r="B40" s="263" t="s">
        <v>55</v>
      </c>
      <c r="C40" s="263">
        <v>4122.3</v>
      </c>
      <c r="D40" s="265">
        <v>4142.8666666666668</v>
      </c>
      <c r="E40" s="265">
        <v>4091.0833333333339</v>
      </c>
      <c r="F40" s="265">
        <v>4059.8666666666668</v>
      </c>
      <c r="G40" s="265">
        <v>4008.0833333333339</v>
      </c>
      <c r="H40" s="265">
        <v>4174.0833333333339</v>
      </c>
      <c r="I40" s="265">
        <v>4225.8666666666668</v>
      </c>
      <c r="J40" s="265">
        <v>4257.0833333333339</v>
      </c>
      <c r="K40" s="263">
        <v>4194.6499999999996</v>
      </c>
      <c r="L40" s="263">
        <v>4111.6499999999996</v>
      </c>
      <c r="M40" s="263">
        <v>2.8792200000000001</v>
      </c>
    </row>
    <row r="41" spans="1:13">
      <c r="A41" s="287">
        <v>32</v>
      </c>
      <c r="B41" s="263" t="s">
        <v>58</v>
      </c>
      <c r="C41" s="263">
        <v>5779.85</v>
      </c>
      <c r="D41" s="265">
        <v>5726.2833333333328</v>
      </c>
      <c r="E41" s="265">
        <v>5653.5666666666657</v>
      </c>
      <c r="F41" s="265">
        <v>5527.2833333333328</v>
      </c>
      <c r="G41" s="265">
        <v>5454.5666666666657</v>
      </c>
      <c r="H41" s="265">
        <v>5852.5666666666657</v>
      </c>
      <c r="I41" s="265">
        <v>5925.2833333333328</v>
      </c>
      <c r="J41" s="265">
        <v>6051.5666666666657</v>
      </c>
      <c r="K41" s="263">
        <v>5799</v>
      </c>
      <c r="L41" s="263">
        <v>5600</v>
      </c>
      <c r="M41" s="263">
        <v>31.68826</v>
      </c>
    </row>
    <row r="42" spans="1:13">
      <c r="A42" s="287">
        <v>33</v>
      </c>
      <c r="B42" s="263" t="s">
        <v>57</v>
      </c>
      <c r="C42" s="263">
        <v>10537.7</v>
      </c>
      <c r="D42" s="265">
        <v>10465.566666666668</v>
      </c>
      <c r="E42" s="265">
        <v>10352.133333333335</v>
      </c>
      <c r="F42" s="265">
        <v>10166.566666666668</v>
      </c>
      <c r="G42" s="265">
        <v>10053.133333333335</v>
      </c>
      <c r="H42" s="265">
        <v>10651.133333333335</v>
      </c>
      <c r="I42" s="265">
        <v>10764.566666666666</v>
      </c>
      <c r="J42" s="265">
        <v>10950.133333333335</v>
      </c>
      <c r="K42" s="263">
        <v>10579</v>
      </c>
      <c r="L42" s="263">
        <v>10280</v>
      </c>
      <c r="M42" s="263">
        <v>5.3640600000000003</v>
      </c>
    </row>
    <row r="43" spans="1:13">
      <c r="A43" s="287">
        <v>34</v>
      </c>
      <c r="B43" s="263" t="s">
        <v>229</v>
      </c>
      <c r="C43" s="263">
        <v>3561.25</v>
      </c>
      <c r="D43" s="265">
        <v>3567.1</v>
      </c>
      <c r="E43" s="265">
        <v>3535.7</v>
      </c>
      <c r="F43" s="265">
        <v>3510.15</v>
      </c>
      <c r="G43" s="265">
        <v>3478.75</v>
      </c>
      <c r="H43" s="265">
        <v>3592.6499999999996</v>
      </c>
      <c r="I43" s="265">
        <v>3624.05</v>
      </c>
      <c r="J43" s="265">
        <v>3649.5999999999995</v>
      </c>
      <c r="K43" s="263">
        <v>3598.5</v>
      </c>
      <c r="L43" s="263">
        <v>3541.55</v>
      </c>
      <c r="M43" s="263">
        <v>0.27831</v>
      </c>
    </row>
    <row r="44" spans="1:13">
      <c r="A44" s="287">
        <v>35</v>
      </c>
      <c r="B44" s="263" t="s">
        <v>59</v>
      </c>
      <c r="C44" s="263">
        <v>1650.2</v>
      </c>
      <c r="D44" s="265">
        <v>1650.2166666666669</v>
      </c>
      <c r="E44" s="265">
        <v>1630.7833333333338</v>
      </c>
      <c r="F44" s="265">
        <v>1611.3666666666668</v>
      </c>
      <c r="G44" s="265">
        <v>1591.9333333333336</v>
      </c>
      <c r="H44" s="265">
        <v>1669.6333333333339</v>
      </c>
      <c r="I44" s="265">
        <v>1689.0666666666668</v>
      </c>
      <c r="J44" s="265">
        <v>1708.483333333334</v>
      </c>
      <c r="K44" s="263">
        <v>1669.65</v>
      </c>
      <c r="L44" s="263">
        <v>1630.8</v>
      </c>
      <c r="M44" s="263">
        <v>8.8182799999999997</v>
      </c>
    </row>
    <row r="45" spans="1:13">
      <c r="A45" s="287">
        <v>36</v>
      </c>
      <c r="B45" s="263" t="s">
        <v>230</v>
      </c>
      <c r="C45" s="263">
        <v>339.95</v>
      </c>
      <c r="D45" s="265">
        <v>340.7</v>
      </c>
      <c r="E45" s="265">
        <v>337.5</v>
      </c>
      <c r="F45" s="265">
        <v>335.05</v>
      </c>
      <c r="G45" s="265">
        <v>331.85</v>
      </c>
      <c r="H45" s="265">
        <v>343.15</v>
      </c>
      <c r="I45" s="265">
        <v>346.34999999999991</v>
      </c>
      <c r="J45" s="265">
        <v>348.79999999999995</v>
      </c>
      <c r="K45" s="263">
        <v>343.9</v>
      </c>
      <c r="L45" s="263">
        <v>338.25</v>
      </c>
      <c r="M45" s="263">
        <v>53.433500000000002</v>
      </c>
    </row>
    <row r="46" spans="1:13">
      <c r="A46" s="287">
        <v>37</v>
      </c>
      <c r="B46" s="263" t="s">
        <v>60</v>
      </c>
      <c r="C46" s="263">
        <v>79.55</v>
      </c>
      <c r="D46" s="265">
        <v>79.61666666666666</v>
      </c>
      <c r="E46" s="265">
        <v>78.533333333333317</v>
      </c>
      <c r="F46" s="265">
        <v>77.516666666666652</v>
      </c>
      <c r="G46" s="265">
        <v>76.433333333333309</v>
      </c>
      <c r="H46" s="265">
        <v>80.633333333333326</v>
      </c>
      <c r="I46" s="265">
        <v>81.716666666666669</v>
      </c>
      <c r="J46" s="265">
        <v>82.733333333333334</v>
      </c>
      <c r="K46" s="263">
        <v>80.7</v>
      </c>
      <c r="L46" s="263">
        <v>78.599999999999994</v>
      </c>
      <c r="M46" s="263">
        <v>396.81236000000001</v>
      </c>
    </row>
    <row r="47" spans="1:13">
      <c r="A47" s="287">
        <v>38</v>
      </c>
      <c r="B47" s="263" t="s">
        <v>61</v>
      </c>
      <c r="C47" s="263">
        <v>58.85</v>
      </c>
      <c r="D47" s="265">
        <v>59.183333333333337</v>
      </c>
      <c r="E47" s="265">
        <v>58.216666666666676</v>
      </c>
      <c r="F47" s="265">
        <v>57.583333333333336</v>
      </c>
      <c r="G47" s="265">
        <v>56.616666666666674</v>
      </c>
      <c r="H47" s="265">
        <v>59.816666666666677</v>
      </c>
      <c r="I47" s="265">
        <v>60.783333333333346</v>
      </c>
      <c r="J47" s="265">
        <v>61.416666666666679</v>
      </c>
      <c r="K47" s="263">
        <v>60.15</v>
      </c>
      <c r="L47" s="263">
        <v>58.55</v>
      </c>
      <c r="M47" s="263">
        <v>39.458280000000002</v>
      </c>
    </row>
    <row r="48" spans="1:13">
      <c r="A48" s="287">
        <v>39</v>
      </c>
      <c r="B48" s="263" t="s">
        <v>62</v>
      </c>
      <c r="C48" s="263">
        <v>1553.05</v>
      </c>
      <c r="D48" s="265">
        <v>1547.2166666666665</v>
      </c>
      <c r="E48" s="265">
        <v>1530.833333333333</v>
      </c>
      <c r="F48" s="265">
        <v>1508.6166666666666</v>
      </c>
      <c r="G48" s="265">
        <v>1492.2333333333331</v>
      </c>
      <c r="H48" s="265">
        <v>1569.4333333333329</v>
      </c>
      <c r="I48" s="265">
        <v>1585.8166666666666</v>
      </c>
      <c r="J48" s="265">
        <v>1608.0333333333328</v>
      </c>
      <c r="K48" s="263">
        <v>1563.6</v>
      </c>
      <c r="L48" s="263">
        <v>1525</v>
      </c>
      <c r="M48" s="263">
        <v>11.11388</v>
      </c>
    </row>
    <row r="49" spans="1:13">
      <c r="A49" s="287">
        <v>40</v>
      </c>
      <c r="B49" s="263" t="s">
        <v>65</v>
      </c>
      <c r="C49" s="263">
        <v>764.05</v>
      </c>
      <c r="D49" s="265">
        <v>766.48333333333323</v>
      </c>
      <c r="E49" s="265">
        <v>758.06666666666649</v>
      </c>
      <c r="F49" s="265">
        <v>752.08333333333326</v>
      </c>
      <c r="G49" s="265">
        <v>743.66666666666652</v>
      </c>
      <c r="H49" s="265">
        <v>772.46666666666647</v>
      </c>
      <c r="I49" s="265">
        <v>780.88333333333321</v>
      </c>
      <c r="J49" s="265">
        <v>786.86666666666645</v>
      </c>
      <c r="K49" s="263">
        <v>774.9</v>
      </c>
      <c r="L49" s="263">
        <v>760.5</v>
      </c>
      <c r="M49" s="263">
        <v>9.1474799999999998</v>
      </c>
    </row>
    <row r="50" spans="1:13">
      <c r="A50" s="287">
        <v>41</v>
      </c>
      <c r="B50" s="263" t="s">
        <v>64</v>
      </c>
      <c r="C50" s="263">
        <v>136.1</v>
      </c>
      <c r="D50" s="265">
        <v>136.28333333333333</v>
      </c>
      <c r="E50" s="265">
        <v>134.61666666666667</v>
      </c>
      <c r="F50" s="265">
        <v>133.13333333333335</v>
      </c>
      <c r="G50" s="265">
        <v>131.4666666666667</v>
      </c>
      <c r="H50" s="265">
        <v>137.76666666666665</v>
      </c>
      <c r="I50" s="265">
        <v>139.43333333333334</v>
      </c>
      <c r="J50" s="265">
        <v>140.91666666666663</v>
      </c>
      <c r="K50" s="263">
        <v>137.94999999999999</v>
      </c>
      <c r="L50" s="263">
        <v>134.80000000000001</v>
      </c>
      <c r="M50" s="263">
        <v>78.074179999999998</v>
      </c>
    </row>
    <row r="51" spans="1:13">
      <c r="A51" s="287">
        <v>42</v>
      </c>
      <c r="B51" s="263" t="s">
        <v>66</v>
      </c>
      <c r="C51" s="263">
        <v>628.04999999999995</v>
      </c>
      <c r="D51" s="265">
        <v>631.94999999999993</v>
      </c>
      <c r="E51" s="265">
        <v>612.09999999999991</v>
      </c>
      <c r="F51" s="265">
        <v>596.15</v>
      </c>
      <c r="G51" s="265">
        <v>576.29999999999995</v>
      </c>
      <c r="H51" s="265">
        <v>647.89999999999986</v>
      </c>
      <c r="I51" s="265">
        <v>667.75</v>
      </c>
      <c r="J51" s="265">
        <v>683.69999999999982</v>
      </c>
      <c r="K51" s="263">
        <v>651.79999999999995</v>
      </c>
      <c r="L51" s="263">
        <v>616</v>
      </c>
      <c r="M51" s="263">
        <v>38.368690000000001</v>
      </c>
    </row>
    <row r="52" spans="1:13">
      <c r="A52" s="287">
        <v>43</v>
      </c>
      <c r="B52" s="263" t="s">
        <v>69</v>
      </c>
      <c r="C52" s="263">
        <v>38.9</v>
      </c>
      <c r="D52" s="265">
        <v>38.983333333333327</v>
      </c>
      <c r="E52" s="265">
        <v>38.516666666666652</v>
      </c>
      <c r="F52" s="265">
        <v>38.133333333333326</v>
      </c>
      <c r="G52" s="265">
        <v>37.66666666666665</v>
      </c>
      <c r="H52" s="265">
        <v>39.366666666666653</v>
      </c>
      <c r="I52" s="265">
        <v>39.833333333333336</v>
      </c>
      <c r="J52" s="265">
        <v>40.216666666666654</v>
      </c>
      <c r="K52" s="263">
        <v>39.450000000000003</v>
      </c>
      <c r="L52" s="263">
        <v>38.6</v>
      </c>
      <c r="M52" s="263">
        <v>191.06326999999999</v>
      </c>
    </row>
    <row r="53" spans="1:13">
      <c r="A53" s="287">
        <v>44</v>
      </c>
      <c r="B53" s="263" t="s">
        <v>73</v>
      </c>
      <c r="C53" s="263">
        <v>419</v>
      </c>
      <c r="D53" s="265">
        <v>420.3</v>
      </c>
      <c r="E53" s="265">
        <v>415.70000000000005</v>
      </c>
      <c r="F53" s="265">
        <v>412.40000000000003</v>
      </c>
      <c r="G53" s="265">
        <v>407.80000000000007</v>
      </c>
      <c r="H53" s="265">
        <v>423.6</v>
      </c>
      <c r="I53" s="265">
        <v>428.20000000000005</v>
      </c>
      <c r="J53" s="265">
        <v>431.5</v>
      </c>
      <c r="K53" s="263">
        <v>424.9</v>
      </c>
      <c r="L53" s="263">
        <v>417</v>
      </c>
      <c r="M53" s="263">
        <v>55.187759999999997</v>
      </c>
    </row>
    <row r="54" spans="1:13">
      <c r="A54" s="287">
        <v>45</v>
      </c>
      <c r="B54" s="263" t="s">
        <v>68</v>
      </c>
      <c r="C54" s="263">
        <v>593.70000000000005</v>
      </c>
      <c r="D54" s="265">
        <v>595.56666666666672</v>
      </c>
      <c r="E54" s="265">
        <v>588.13333333333344</v>
      </c>
      <c r="F54" s="265">
        <v>582.56666666666672</v>
      </c>
      <c r="G54" s="265">
        <v>575.13333333333344</v>
      </c>
      <c r="H54" s="265">
        <v>601.13333333333344</v>
      </c>
      <c r="I54" s="265">
        <v>608.56666666666661</v>
      </c>
      <c r="J54" s="265">
        <v>614.13333333333344</v>
      </c>
      <c r="K54" s="263">
        <v>603</v>
      </c>
      <c r="L54" s="263">
        <v>590</v>
      </c>
      <c r="M54" s="263">
        <v>176.41523000000001</v>
      </c>
    </row>
    <row r="55" spans="1:13">
      <c r="A55" s="287">
        <v>46</v>
      </c>
      <c r="B55" s="263" t="s">
        <v>70</v>
      </c>
      <c r="C55" s="263">
        <v>407.95</v>
      </c>
      <c r="D55" s="265">
        <v>407.88333333333338</v>
      </c>
      <c r="E55" s="265">
        <v>405.26666666666677</v>
      </c>
      <c r="F55" s="265">
        <v>402.58333333333337</v>
      </c>
      <c r="G55" s="265">
        <v>399.96666666666675</v>
      </c>
      <c r="H55" s="265">
        <v>410.56666666666678</v>
      </c>
      <c r="I55" s="265">
        <v>413.18333333333345</v>
      </c>
      <c r="J55" s="265">
        <v>415.86666666666679</v>
      </c>
      <c r="K55" s="263">
        <v>410.5</v>
      </c>
      <c r="L55" s="263">
        <v>405.2</v>
      </c>
      <c r="M55" s="263">
        <v>20.400870000000001</v>
      </c>
    </row>
    <row r="56" spans="1:13">
      <c r="A56" s="287">
        <v>47</v>
      </c>
      <c r="B56" s="263" t="s">
        <v>231</v>
      </c>
      <c r="C56" s="263">
        <v>1207.45</v>
      </c>
      <c r="D56" s="265">
        <v>1214.5</v>
      </c>
      <c r="E56" s="265">
        <v>1193.95</v>
      </c>
      <c r="F56" s="265">
        <v>1180.45</v>
      </c>
      <c r="G56" s="265">
        <v>1159.9000000000001</v>
      </c>
      <c r="H56" s="265">
        <v>1228</v>
      </c>
      <c r="I56" s="265">
        <v>1248.5500000000002</v>
      </c>
      <c r="J56" s="265">
        <v>1262.05</v>
      </c>
      <c r="K56" s="263">
        <v>1235.05</v>
      </c>
      <c r="L56" s="263">
        <v>1201</v>
      </c>
      <c r="M56" s="263">
        <v>0.51456999999999997</v>
      </c>
    </row>
    <row r="57" spans="1:13">
      <c r="A57" s="287">
        <v>48</v>
      </c>
      <c r="B57" s="263" t="s">
        <v>71</v>
      </c>
      <c r="C57" s="263">
        <v>15704.6</v>
      </c>
      <c r="D57" s="265">
        <v>15791.416666666666</v>
      </c>
      <c r="E57" s="265">
        <v>15553.233333333332</v>
      </c>
      <c r="F57" s="265">
        <v>15401.866666666665</v>
      </c>
      <c r="G57" s="265">
        <v>15163.683333333331</v>
      </c>
      <c r="H57" s="265">
        <v>15942.783333333333</v>
      </c>
      <c r="I57" s="265">
        <v>16180.966666666667</v>
      </c>
      <c r="J57" s="265">
        <v>16332.333333333334</v>
      </c>
      <c r="K57" s="263">
        <v>16029.6</v>
      </c>
      <c r="L57" s="263">
        <v>15640.05</v>
      </c>
      <c r="M57" s="263">
        <v>0.63995000000000002</v>
      </c>
    </row>
    <row r="58" spans="1:13">
      <c r="A58" s="287">
        <v>49</v>
      </c>
      <c r="B58" s="263" t="s">
        <v>74</v>
      </c>
      <c r="C58" s="263">
        <v>3417</v>
      </c>
      <c r="D58" s="265">
        <v>3421.6666666666665</v>
      </c>
      <c r="E58" s="265">
        <v>3398.333333333333</v>
      </c>
      <c r="F58" s="265">
        <v>3379.6666666666665</v>
      </c>
      <c r="G58" s="265">
        <v>3356.333333333333</v>
      </c>
      <c r="H58" s="265">
        <v>3440.333333333333</v>
      </c>
      <c r="I58" s="265">
        <v>3463.6666666666661</v>
      </c>
      <c r="J58" s="265">
        <v>3482.333333333333</v>
      </c>
      <c r="K58" s="263">
        <v>3445</v>
      </c>
      <c r="L58" s="263">
        <v>3403</v>
      </c>
      <c r="M58" s="263">
        <v>5.1357799999999996</v>
      </c>
    </row>
    <row r="59" spans="1:13">
      <c r="A59" s="287">
        <v>50</v>
      </c>
      <c r="B59" s="263" t="s">
        <v>80</v>
      </c>
      <c r="C59" s="263">
        <v>625.04999999999995</v>
      </c>
      <c r="D59" s="265">
        <v>623.91666666666663</v>
      </c>
      <c r="E59" s="265">
        <v>620.13333333333321</v>
      </c>
      <c r="F59" s="265">
        <v>615.21666666666658</v>
      </c>
      <c r="G59" s="265">
        <v>611.43333333333317</v>
      </c>
      <c r="H59" s="265">
        <v>628.83333333333326</v>
      </c>
      <c r="I59" s="265">
        <v>632.61666666666679</v>
      </c>
      <c r="J59" s="265">
        <v>637.5333333333333</v>
      </c>
      <c r="K59" s="263">
        <v>627.70000000000005</v>
      </c>
      <c r="L59" s="263">
        <v>619</v>
      </c>
      <c r="M59" s="263">
        <v>1.8688100000000001</v>
      </c>
    </row>
    <row r="60" spans="1:13">
      <c r="A60" s="287">
        <v>51</v>
      </c>
      <c r="B60" s="263" t="s">
        <v>75</v>
      </c>
      <c r="C60" s="263">
        <v>466.95</v>
      </c>
      <c r="D60" s="265">
        <v>467.61666666666662</v>
      </c>
      <c r="E60" s="265">
        <v>462.98333333333323</v>
      </c>
      <c r="F60" s="265">
        <v>459.01666666666659</v>
      </c>
      <c r="G60" s="265">
        <v>454.38333333333321</v>
      </c>
      <c r="H60" s="265">
        <v>471.58333333333326</v>
      </c>
      <c r="I60" s="265">
        <v>476.21666666666658</v>
      </c>
      <c r="J60" s="265">
        <v>480.18333333333328</v>
      </c>
      <c r="K60" s="263">
        <v>472.25</v>
      </c>
      <c r="L60" s="263">
        <v>463.65</v>
      </c>
      <c r="M60" s="263">
        <v>18.098520000000001</v>
      </c>
    </row>
    <row r="61" spans="1:13">
      <c r="A61" s="287">
        <v>52</v>
      </c>
      <c r="B61" s="263" t="s">
        <v>76</v>
      </c>
      <c r="C61" s="263">
        <v>162.55000000000001</v>
      </c>
      <c r="D61" s="265">
        <v>161.45000000000002</v>
      </c>
      <c r="E61" s="265">
        <v>158.60000000000002</v>
      </c>
      <c r="F61" s="265">
        <v>154.65</v>
      </c>
      <c r="G61" s="265">
        <v>151.80000000000001</v>
      </c>
      <c r="H61" s="265">
        <v>165.40000000000003</v>
      </c>
      <c r="I61" s="265">
        <v>168.25</v>
      </c>
      <c r="J61" s="265">
        <v>172.20000000000005</v>
      </c>
      <c r="K61" s="263">
        <v>164.3</v>
      </c>
      <c r="L61" s="263">
        <v>157.5</v>
      </c>
      <c r="M61" s="263">
        <v>229.85109</v>
      </c>
    </row>
    <row r="62" spans="1:13">
      <c r="A62" s="287">
        <v>53</v>
      </c>
      <c r="B62" s="263" t="s">
        <v>77</v>
      </c>
      <c r="C62" s="263">
        <v>126.8</v>
      </c>
      <c r="D62" s="265">
        <v>127.46666666666665</v>
      </c>
      <c r="E62" s="265">
        <v>125.93333333333331</v>
      </c>
      <c r="F62" s="265">
        <v>125.06666666666665</v>
      </c>
      <c r="G62" s="265">
        <v>123.5333333333333</v>
      </c>
      <c r="H62" s="265">
        <v>128.33333333333331</v>
      </c>
      <c r="I62" s="265">
        <v>129.86666666666665</v>
      </c>
      <c r="J62" s="265">
        <v>130.73333333333332</v>
      </c>
      <c r="K62" s="263">
        <v>129</v>
      </c>
      <c r="L62" s="263">
        <v>126.6</v>
      </c>
      <c r="M62" s="263">
        <v>12.673489999999999</v>
      </c>
    </row>
    <row r="63" spans="1:13">
      <c r="A63" s="287">
        <v>54</v>
      </c>
      <c r="B63" s="263" t="s">
        <v>81</v>
      </c>
      <c r="C63" s="263">
        <v>532.75</v>
      </c>
      <c r="D63" s="265">
        <v>514.26666666666665</v>
      </c>
      <c r="E63" s="265">
        <v>490.5333333333333</v>
      </c>
      <c r="F63" s="265">
        <v>448.31666666666666</v>
      </c>
      <c r="G63" s="265">
        <v>424.58333333333331</v>
      </c>
      <c r="H63" s="265">
        <v>556.48333333333335</v>
      </c>
      <c r="I63" s="265">
        <v>580.2166666666667</v>
      </c>
      <c r="J63" s="265">
        <v>622.43333333333328</v>
      </c>
      <c r="K63" s="263">
        <v>538</v>
      </c>
      <c r="L63" s="263">
        <v>472.05</v>
      </c>
      <c r="M63" s="263">
        <v>313.59318000000002</v>
      </c>
    </row>
    <row r="64" spans="1:13">
      <c r="A64" s="287">
        <v>55</v>
      </c>
      <c r="B64" s="263" t="s">
        <v>82</v>
      </c>
      <c r="C64" s="263">
        <v>844.3</v>
      </c>
      <c r="D64" s="265">
        <v>847.63333333333333</v>
      </c>
      <c r="E64" s="265">
        <v>838.66666666666663</v>
      </c>
      <c r="F64" s="265">
        <v>833.0333333333333</v>
      </c>
      <c r="G64" s="265">
        <v>824.06666666666661</v>
      </c>
      <c r="H64" s="265">
        <v>853.26666666666665</v>
      </c>
      <c r="I64" s="265">
        <v>862.23333333333335</v>
      </c>
      <c r="J64" s="265">
        <v>867.86666666666667</v>
      </c>
      <c r="K64" s="263">
        <v>856.6</v>
      </c>
      <c r="L64" s="263">
        <v>842</v>
      </c>
      <c r="M64" s="263">
        <v>25.319130000000001</v>
      </c>
    </row>
    <row r="65" spans="1:13">
      <c r="A65" s="287">
        <v>56</v>
      </c>
      <c r="B65" s="263" t="s">
        <v>232</v>
      </c>
      <c r="C65" s="263">
        <v>169</v>
      </c>
      <c r="D65" s="265">
        <v>167.71666666666667</v>
      </c>
      <c r="E65" s="265">
        <v>164.83333333333334</v>
      </c>
      <c r="F65" s="265">
        <v>160.66666666666669</v>
      </c>
      <c r="G65" s="265">
        <v>157.78333333333336</v>
      </c>
      <c r="H65" s="265">
        <v>171.88333333333333</v>
      </c>
      <c r="I65" s="265">
        <v>174.76666666666665</v>
      </c>
      <c r="J65" s="265">
        <v>178.93333333333331</v>
      </c>
      <c r="K65" s="263">
        <v>170.6</v>
      </c>
      <c r="L65" s="263">
        <v>163.55000000000001</v>
      </c>
      <c r="M65" s="263">
        <v>53.753430000000002</v>
      </c>
    </row>
    <row r="66" spans="1:13">
      <c r="A66" s="287">
        <v>57</v>
      </c>
      <c r="B66" s="263" t="s">
        <v>83</v>
      </c>
      <c r="C66" s="263">
        <v>132.25</v>
      </c>
      <c r="D66" s="265">
        <v>133.03333333333333</v>
      </c>
      <c r="E66" s="265">
        <v>131.21666666666667</v>
      </c>
      <c r="F66" s="265">
        <v>130.18333333333334</v>
      </c>
      <c r="G66" s="265">
        <v>128.36666666666667</v>
      </c>
      <c r="H66" s="265">
        <v>134.06666666666666</v>
      </c>
      <c r="I66" s="265">
        <v>135.88333333333333</v>
      </c>
      <c r="J66" s="265">
        <v>136.91666666666666</v>
      </c>
      <c r="K66" s="263">
        <v>134.85</v>
      </c>
      <c r="L66" s="263">
        <v>132</v>
      </c>
      <c r="M66" s="263">
        <v>105.57047</v>
      </c>
    </row>
    <row r="67" spans="1:13">
      <c r="A67" s="287">
        <v>58</v>
      </c>
      <c r="B67" s="263" t="s">
        <v>825</v>
      </c>
      <c r="C67" s="263">
        <v>2595.1</v>
      </c>
      <c r="D67" s="265">
        <v>2608.9</v>
      </c>
      <c r="E67" s="265">
        <v>2567.8000000000002</v>
      </c>
      <c r="F67" s="265">
        <v>2540.5</v>
      </c>
      <c r="G67" s="265">
        <v>2499.4</v>
      </c>
      <c r="H67" s="265">
        <v>2636.2000000000003</v>
      </c>
      <c r="I67" s="265">
        <v>2677.2999999999997</v>
      </c>
      <c r="J67" s="265">
        <v>2704.6000000000004</v>
      </c>
      <c r="K67" s="263">
        <v>2650</v>
      </c>
      <c r="L67" s="263">
        <v>2581.6</v>
      </c>
      <c r="M67" s="263">
        <v>1.1560600000000001</v>
      </c>
    </row>
    <row r="68" spans="1:13">
      <c r="A68" s="287">
        <v>59</v>
      </c>
      <c r="B68" s="263" t="s">
        <v>84</v>
      </c>
      <c r="C68" s="263">
        <v>1598.55</v>
      </c>
      <c r="D68" s="265">
        <v>1604.4166666666667</v>
      </c>
      <c r="E68" s="265">
        <v>1587.1833333333334</v>
      </c>
      <c r="F68" s="265">
        <v>1575.8166666666666</v>
      </c>
      <c r="G68" s="265">
        <v>1558.5833333333333</v>
      </c>
      <c r="H68" s="265">
        <v>1615.7833333333335</v>
      </c>
      <c r="I68" s="265">
        <v>1633.0166666666667</v>
      </c>
      <c r="J68" s="265">
        <v>1644.3833333333337</v>
      </c>
      <c r="K68" s="263">
        <v>1621.65</v>
      </c>
      <c r="L68" s="263">
        <v>1593.05</v>
      </c>
      <c r="M68" s="263">
        <v>4.4102399999999999</v>
      </c>
    </row>
    <row r="69" spans="1:13">
      <c r="A69" s="287">
        <v>60</v>
      </c>
      <c r="B69" s="263" t="s">
        <v>85</v>
      </c>
      <c r="C69" s="263">
        <v>544.29999999999995</v>
      </c>
      <c r="D69" s="265">
        <v>542.43333333333328</v>
      </c>
      <c r="E69" s="265">
        <v>535.91666666666652</v>
      </c>
      <c r="F69" s="265">
        <v>527.53333333333319</v>
      </c>
      <c r="G69" s="265">
        <v>521.01666666666642</v>
      </c>
      <c r="H69" s="265">
        <v>550.81666666666661</v>
      </c>
      <c r="I69" s="265">
        <v>557.33333333333326</v>
      </c>
      <c r="J69" s="265">
        <v>565.7166666666667</v>
      </c>
      <c r="K69" s="263">
        <v>548.95000000000005</v>
      </c>
      <c r="L69" s="263">
        <v>534.04999999999995</v>
      </c>
      <c r="M69" s="263">
        <v>26.57865</v>
      </c>
    </row>
    <row r="70" spans="1:13">
      <c r="A70" s="287">
        <v>61</v>
      </c>
      <c r="B70" s="263" t="s">
        <v>233</v>
      </c>
      <c r="C70" s="263">
        <v>774.05</v>
      </c>
      <c r="D70" s="265">
        <v>769.1</v>
      </c>
      <c r="E70" s="265">
        <v>761.2</v>
      </c>
      <c r="F70" s="265">
        <v>748.35</v>
      </c>
      <c r="G70" s="265">
        <v>740.45</v>
      </c>
      <c r="H70" s="265">
        <v>781.95</v>
      </c>
      <c r="I70" s="265">
        <v>789.84999999999991</v>
      </c>
      <c r="J70" s="265">
        <v>802.7</v>
      </c>
      <c r="K70" s="263">
        <v>777</v>
      </c>
      <c r="L70" s="263">
        <v>756.25</v>
      </c>
      <c r="M70" s="263">
        <v>3.8496800000000002</v>
      </c>
    </row>
    <row r="71" spans="1:13">
      <c r="A71" s="287">
        <v>62</v>
      </c>
      <c r="B71" s="263" t="s">
        <v>234</v>
      </c>
      <c r="C71" s="263">
        <v>394.95</v>
      </c>
      <c r="D71" s="265">
        <v>396</v>
      </c>
      <c r="E71" s="265">
        <v>391.2</v>
      </c>
      <c r="F71" s="265">
        <v>387.45</v>
      </c>
      <c r="G71" s="265">
        <v>382.65</v>
      </c>
      <c r="H71" s="265">
        <v>399.75</v>
      </c>
      <c r="I71" s="265">
        <v>404.54999999999995</v>
      </c>
      <c r="J71" s="265">
        <v>408.3</v>
      </c>
      <c r="K71" s="263">
        <v>400.8</v>
      </c>
      <c r="L71" s="263">
        <v>392.25</v>
      </c>
      <c r="M71" s="263">
        <v>10.91933</v>
      </c>
    </row>
    <row r="72" spans="1:13">
      <c r="A72" s="287">
        <v>63</v>
      </c>
      <c r="B72" s="263" t="s">
        <v>86</v>
      </c>
      <c r="C72" s="263">
        <v>761.35</v>
      </c>
      <c r="D72" s="265">
        <v>757.63333333333333</v>
      </c>
      <c r="E72" s="265">
        <v>750.36666666666667</v>
      </c>
      <c r="F72" s="265">
        <v>739.38333333333333</v>
      </c>
      <c r="G72" s="265">
        <v>732.11666666666667</v>
      </c>
      <c r="H72" s="265">
        <v>768.61666666666667</v>
      </c>
      <c r="I72" s="265">
        <v>775.88333333333333</v>
      </c>
      <c r="J72" s="265">
        <v>786.86666666666667</v>
      </c>
      <c r="K72" s="263">
        <v>764.9</v>
      </c>
      <c r="L72" s="263">
        <v>746.65</v>
      </c>
      <c r="M72" s="263">
        <v>7.1680799999999998</v>
      </c>
    </row>
    <row r="73" spans="1:13">
      <c r="A73" s="287">
        <v>64</v>
      </c>
      <c r="B73" s="263" t="s">
        <v>92</v>
      </c>
      <c r="C73" s="263">
        <v>317.25</v>
      </c>
      <c r="D73" s="265">
        <v>318.34999999999997</v>
      </c>
      <c r="E73" s="265">
        <v>310.89999999999992</v>
      </c>
      <c r="F73" s="265">
        <v>304.54999999999995</v>
      </c>
      <c r="G73" s="265">
        <v>297.09999999999991</v>
      </c>
      <c r="H73" s="265">
        <v>324.69999999999993</v>
      </c>
      <c r="I73" s="265">
        <v>332.15</v>
      </c>
      <c r="J73" s="265">
        <v>338.49999999999994</v>
      </c>
      <c r="K73" s="263">
        <v>325.8</v>
      </c>
      <c r="L73" s="263">
        <v>312</v>
      </c>
      <c r="M73" s="263">
        <v>230.07953000000001</v>
      </c>
    </row>
    <row r="74" spans="1:13">
      <c r="A74" s="287">
        <v>65</v>
      </c>
      <c r="B74" s="263" t="s">
        <v>87</v>
      </c>
      <c r="C74" s="263">
        <v>527.29999999999995</v>
      </c>
      <c r="D74" s="265">
        <v>531.48333333333335</v>
      </c>
      <c r="E74" s="265">
        <v>522.11666666666667</v>
      </c>
      <c r="F74" s="265">
        <v>516.93333333333328</v>
      </c>
      <c r="G74" s="265">
        <v>507.56666666666661</v>
      </c>
      <c r="H74" s="265">
        <v>536.66666666666674</v>
      </c>
      <c r="I74" s="265">
        <v>546.03333333333353</v>
      </c>
      <c r="J74" s="265">
        <v>551.21666666666681</v>
      </c>
      <c r="K74" s="263">
        <v>540.85</v>
      </c>
      <c r="L74" s="263">
        <v>526.29999999999995</v>
      </c>
      <c r="M74" s="263">
        <v>25.74672</v>
      </c>
    </row>
    <row r="75" spans="1:13">
      <c r="A75" s="287">
        <v>66</v>
      </c>
      <c r="B75" s="263" t="s">
        <v>235</v>
      </c>
      <c r="C75" s="263">
        <v>1474.85</v>
      </c>
      <c r="D75" s="265">
        <v>1463.5333333333335</v>
      </c>
      <c r="E75" s="265">
        <v>1438.166666666667</v>
      </c>
      <c r="F75" s="265">
        <v>1401.4833333333333</v>
      </c>
      <c r="G75" s="265">
        <v>1376.1166666666668</v>
      </c>
      <c r="H75" s="265">
        <v>1500.2166666666672</v>
      </c>
      <c r="I75" s="265">
        <v>1525.5833333333335</v>
      </c>
      <c r="J75" s="265">
        <v>1562.2666666666673</v>
      </c>
      <c r="K75" s="263">
        <v>1488.9</v>
      </c>
      <c r="L75" s="263">
        <v>1426.85</v>
      </c>
      <c r="M75" s="263">
        <v>1.55487</v>
      </c>
    </row>
    <row r="76" spans="1:13">
      <c r="A76" s="287">
        <v>67</v>
      </c>
      <c r="B76" s="263" t="s">
        <v>840</v>
      </c>
      <c r="C76" s="263">
        <v>355.7</v>
      </c>
      <c r="D76" s="265">
        <v>358.93333333333334</v>
      </c>
      <c r="E76" s="265">
        <v>341.76666666666665</v>
      </c>
      <c r="F76" s="265">
        <v>327.83333333333331</v>
      </c>
      <c r="G76" s="265">
        <v>310.66666666666663</v>
      </c>
      <c r="H76" s="265">
        <v>372.86666666666667</v>
      </c>
      <c r="I76" s="265">
        <v>390.0333333333333</v>
      </c>
      <c r="J76" s="265">
        <v>403.9666666666667</v>
      </c>
      <c r="K76" s="263">
        <v>376.1</v>
      </c>
      <c r="L76" s="263">
        <v>345</v>
      </c>
      <c r="M76" s="263">
        <v>13.199400000000001</v>
      </c>
    </row>
    <row r="77" spans="1:13">
      <c r="A77" s="287">
        <v>68</v>
      </c>
      <c r="B77" s="263" t="s">
        <v>90</v>
      </c>
      <c r="C77" s="263">
        <v>3711.05</v>
      </c>
      <c r="D77" s="265">
        <v>3720.9333333333329</v>
      </c>
      <c r="E77" s="265">
        <v>3692.1166666666659</v>
      </c>
      <c r="F77" s="265">
        <v>3673.1833333333329</v>
      </c>
      <c r="G77" s="265">
        <v>3644.3666666666659</v>
      </c>
      <c r="H77" s="265">
        <v>3739.8666666666659</v>
      </c>
      <c r="I77" s="265">
        <v>3768.6833333333325</v>
      </c>
      <c r="J77" s="265">
        <v>3787.6166666666659</v>
      </c>
      <c r="K77" s="263">
        <v>3749.75</v>
      </c>
      <c r="L77" s="263">
        <v>3702</v>
      </c>
      <c r="M77" s="263">
        <v>4.2678700000000003</v>
      </c>
    </row>
    <row r="78" spans="1:13">
      <c r="A78" s="287">
        <v>69</v>
      </c>
      <c r="B78" s="263" t="s">
        <v>349</v>
      </c>
      <c r="C78" s="263">
        <v>2416.5</v>
      </c>
      <c r="D78" s="265">
        <v>2425.5499999999997</v>
      </c>
      <c r="E78" s="265">
        <v>2396.0999999999995</v>
      </c>
      <c r="F78" s="265">
        <v>2375.6999999999998</v>
      </c>
      <c r="G78" s="265">
        <v>2346.2499999999995</v>
      </c>
      <c r="H78" s="265">
        <v>2445.9499999999994</v>
      </c>
      <c r="I78" s="265">
        <v>2475.3999999999992</v>
      </c>
      <c r="J78" s="265">
        <v>2495.7999999999993</v>
      </c>
      <c r="K78" s="263">
        <v>2455</v>
      </c>
      <c r="L78" s="263">
        <v>2405.15</v>
      </c>
      <c r="M78" s="263">
        <v>0.49336000000000002</v>
      </c>
    </row>
    <row r="79" spans="1:13">
      <c r="A79" s="287">
        <v>70</v>
      </c>
      <c r="B79" s="263" t="s">
        <v>93</v>
      </c>
      <c r="C79" s="263">
        <v>4709.8500000000004</v>
      </c>
      <c r="D79" s="265">
        <v>4747.8166666666666</v>
      </c>
      <c r="E79" s="265">
        <v>4662.083333333333</v>
      </c>
      <c r="F79" s="265">
        <v>4614.3166666666666</v>
      </c>
      <c r="G79" s="265">
        <v>4528.583333333333</v>
      </c>
      <c r="H79" s="265">
        <v>4795.583333333333</v>
      </c>
      <c r="I79" s="265">
        <v>4881.3166666666666</v>
      </c>
      <c r="J79" s="265">
        <v>4929.083333333333</v>
      </c>
      <c r="K79" s="263">
        <v>4833.55</v>
      </c>
      <c r="L79" s="263">
        <v>4700.05</v>
      </c>
      <c r="M79" s="263">
        <v>9.8464100000000006</v>
      </c>
    </row>
    <row r="80" spans="1:13">
      <c r="A80" s="287">
        <v>71</v>
      </c>
      <c r="B80" s="263" t="s">
        <v>236</v>
      </c>
      <c r="C80" s="263">
        <v>67.900000000000006</v>
      </c>
      <c r="D80" s="265">
        <v>68.166666666666671</v>
      </c>
      <c r="E80" s="265">
        <v>66.533333333333346</v>
      </c>
      <c r="F80" s="265">
        <v>65.166666666666671</v>
      </c>
      <c r="G80" s="265">
        <v>63.533333333333346</v>
      </c>
      <c r="H80" s="265">
        <v>69.533333333333346</v>
      </c>
      <c r="I80" s="265">
        <v>71.166666666666671</v>
      </c>
      <c r="J80" s="265">
        <v>72.533333333333346</v>
      </c>
      <c r="K80" s="263">
        <v>69.8</v>
      </c>
      <c r="L80" s="263">
        <v>66.8</v>
      </c>
      <c r="M80" s="263">
        <v>37.098469999999999</v>
      </c>
    </row>
    <row r="81" spans="1:13">
      <c r="A81" s="287">
        <v>72</v>
      </c>
      <c r="B81" s="263" t="s">
        <v>94</v>
      </c>
      <c r="C81" s="263">
        <v>2770.05</v>
      </c>
      <c r="D81" s="265">
        <v>2779.0166666666664</v>
      </c>
      <c r="E81" s="265">
        <v>2749.0333333333328</v>
      </c>
      <c r="F81" s="265">
        <v>2728.0166666666664</v>
      </c>
      <c r="G81" s="265">
        <v>2698.0333333333328</v>
      </c>
      <c r="H81" s="265">
        <v>2800.0333333333328</v>
      </c>
      <c r="I81" s="265">
        <v>2830.0166666666664</v>
      </c>
      <c r="J81" s="265">
        <v>2851.0333333333328</v>
      </c>
      <c r="K81" s="263">
        <v>2809</v>
      </c>
      <c r="L81" s="263">
        <v>2758</v>
      </c>
      <c r="M81" s="263">
        <v>9.3051399999999997</v>
      </c>
    </row>
    <row r="82" spans="1:13">
      <c r="A82" s="287">
        <v>73</v>
      </c>
      <c r="B82" s="263" t="s">
        <v>237</v>
      </c>
      <c r="C82" s="263">
        <v>469.75</v>
      </c>
      <c r="D82" s="265">
        <v>471.56666666666666</v>
      </c>
      <c r="E82" s="265">
        <v>463.2833333333333</v>
      </c>
      <c r="F82" s="265">
        <v>456.81666666666666</v>
      </c>
      <c r="G82" s="265">
        <v>448.5333333333333</v>
      </c>
      <c r="H82" s="265">
        <v>478.0333333333333</v>
      </c>
      <c r="I82" s="265">
        <v>486.31666666666672</v>
      </c>
      <c r="J82" s="265">
        <v>492.7833333333333</v>
      </c>
      <c r="K82" s="263">
        <v>479.85</v>
      </c>
      <c r="L82" s="263">
        <v>465.1</v>
      </c>
      <c r="M82" s="263">
        <v>4.6305100000000001</v>
      </c>
    </row>
    <row r="83" spans="1:13">
      <c r="A83" s="287">
        <v>74</v>
      </c>
      <c r="B83" s="263" t="s">
        <v>238</v>
      </c>
      <c r="C83" s="263">
        <v>1501.3</v>
      </c>
      <c r="D83" s="265">
        <v>1494.6666666666667</v>
      </c>
      <c r="E83" s="265">
        <v>1482.6833333333334</v>
      </c>
      <c r="F83" s="265">
        <v>1464.0666666666666</v>
      </c>
      <c r="G83" s="265">
        <v>1452.0833333333333</v>
      </c>
      <c r="H83" s="265">
        <v>1513.2833333333335</v>
      </c>
      <c r="I83" s="265">
        <v>1525.2666666666667</v>
      </c>
      <c r="J83" s="265">
        <v>1543.8833333333337</v>
      </c>
      <c r="K83" s="263">
        <v>1506.65</v>
      </c>
      <c r="L83" s="263">
        <v>1476.05</v>
      </c>
      <c r="M83" s="263">
        <v>0.73158000000000001</v>
      </c>
    </row>
    <row r="84" spans="1:13">
      <c r="A84" s="287">
        <v>75</v>
      </c>
      <c r="B84" s="263" t="s">
        <v>96</v>
      </c>
      <c r="C84" s="263">
        <v>1397.2</v>
      </c>
      <c r="D84" s="265">
        <v>1407.25</v>
      </c>
      <c r="E84" s="265">
        <v>1381.5</v>
      </c>
      <c r="F84" s="265">
        <v>1365.8</v>
      </c>
      <c r="G84" s="265">
        <v>1340.05</v>
      </c>
      <c r="H84" s="265">
        <v>1422.95</v>
      </c>
      <c r="I84" s="265">
        <v>1448.7</v>
      </c>
      <c r="J84" s="265">
        <v>1464.4</v>
      </c>
      <c r="K84" s="263">
        <v>1433</v>
      </c>
      <c r="L84" s="263">
        <v>1391.55</v>
      </c>
      <c r="M84" s="263">
        <v>7.7344799999999996</v>
      </c>
    </row>
    <row r="85" spans="1:13">
      <c r="A85" s="287">
        <v>76</v>
      </c>
      <c r="B85" s="263" t="s">
        <v>97</v>
      </c>
      <c r="C85" s="263">
        <v>212.2</v>
      </c>
      <c r="D85" s="265">
        <v>212.86666666666667</v>
      </c>
      <c r="E85" s="265">
        <v>210.33333333333334</v>
      </c>
      <c r="F85" s="265">
        <v>208.46666666666667</v>
      </c>
      <c r="G85" s="265">
        <v>205.93333333333334</v>
      </c>
      <c r="H85" s="265">
        <v>214.73333333333335</v>
      </c>
      <c r="I85" s="265">
        <v>217.26666666666665</v>
      </c>
      <c r="J85" s="265">
        <v>219.13333333333335</v>
      </c>
      <c r="K85" s="263">
        <v>215.4</v>
      </c>
      <c r="L85" s="263">
        <v>211</v>
      </c>
      <c r="M85" s="263">
        <v>44.696379999999998</v>
      </c>
    </row>
    <row r="86" spans="1:13">
      <c r="A86" s="287">
        <v>77</v>
      </c>
      <c r="B86" s="263" t="s">
        <v>98</v>
      </c>
      <c r="C86" s="263">
        <v>85.2</v>
      </c>
      <c r="D86" s="265">
        <v>84.8</v>
      </c>
      <c r="E86" s="265">
        <v>83.899999999999991</v>
      </c>
      <c r="F86" s="265">
        <v>82.6</v>
      </c>
      <c r="G86" s="265">
        <v>81.699999999999989</v>
      </c>
      <c r="H86" s="265">
        <v>86.1</v>
      </c>
      <c r="I86" s="265">
        <v>87</v>
      </c>
      <c r="J86" s="265">
        <v>88.3</v>
      </c>
      <c r="K86" s="263">
        <v>85.7</v>
      </c>
      <c r="L86" s="263">
        <v>83.5</v>
      </c>
      <c r="M86" s="263">
        <v>209.7902</v>
      </c>
    </row>
    <row r="87" spans="1:13">
      <c r="A87" s="287">
        <v>78</v>
      </c>
      <c r="B87" s="263" t="s">
        <v>360</v>
      </c>
      <c r="C87" s="263">
        <v>163.44999999999999</v>
      </c>
      <c r="D87" s="265">
        <v>164.26666666666668</v>
      </c>
      <c r="E87" s="265">
        <v>160.88333333333335</v>
      </c>
      <c r="F87" s="265">
        <v>158.31666666666666</v>
      </c>
      <c r="G87" s="265">
        <v>154.93333333333334</v>
      </c>
      <c r="H87" s="265">
        <v>166.83333333333337</v>
      </c>
      <c r="I87" s="265">
        <v>170.2166666666667</v>
      </c>
      <c r="J87" s="265">
        <v>172.78333333333339</v>
      </c>
      <c r="K87" s="263">
        <v>167.65</v>
      </c>
      <c r="L87" s="263">
        <v>161.69999999999999</v>
      </c>
      <c r="M87" s="263">
        <v>32.567509999999999</v>
      </c>
    </row>
    <row r="88" spans="1:13">
      <c r="A88" s="287">
        <v>79</v>
      </c>
      <c r="B88" s="263" t="s">
        <v>241</v>
      </c>
      <c r="C88" s="263">
        <v>77.900000000000006</v>
      </c>
      <c r="D88" s="265">
        <v>78.283333333333331</v>
      </c>
      <c r="E88" s="265">
        <v>77.216666666666669</v>
      </c>
      <c r="F88" s="265">
        <v>76.533333333333331</v>
      </c>
      <c r="G88" s="265">
        <v>75.466666666666669</v>
      </c>
      <c r="H88" s="265">
        <v>78.966666666666669</v>
      </c>
      <c r="I88" s="265">
        <v>80.033333333333331</v>
      </c>
      <c r="J88" s="265">
        <v>80.716666666666669</v>
      </c>
      <c r="K88" s="263">
        <v>79.349999999999994</v>
      </c>
      <c r="L88" s="263">
        <v>77.599999999999994</v>
      </c>
      <c r="M88" s="263">
        <v>21.472539999999999</v>
      </c>
    </row>
    <row r="89" spans="1:13">
      <c r="A89" s="287">
        <v>80</v>
      </c>
      <c r="B89" s="263" t="s">
        <v>99</v>
      </c>
      <c r="C89" s="263">
        <v>133.80000000000001</v>
      </c>
      <c r="D89" s="265">
        <v>133.68333333333337</v>
      </c>
      <c r="E89" s="265">
        <v>131.96666666666673</v>
      </c>
      <c r="F89" s="265">
        <v>130.13333333333335</v>
      </c>
      <c r="G89" s="265">
        <v>128.41666666666671</v>
      </c>
      <c r="H89" s="265">
        <v>135.51666666666674</v>
      </c>
      <c r="I89" s="265">
        <v>137.23333333333338</v>
      </c>
      <c r="J89" s="265">
        <v>139.06666666666675</v>
      </c>
      <c r="K89" s="263">
        <v>135.4</v>
      </c>
      <c r="L89" s="263">
        <v>131.85</v>
      </c>
      <c r="M89" s="263">
        <v>168.47815</v>
      </c>
    </row>
    <row r="90" spans="1:13">
      <c r="A90" s="287">
        <v>81</v>
      </c>
      <c r="B90" s="263" t="s">
        <v>102</v>
      </c>
      <c r="C90" s="263">
        <v>25.55</v>
      </c>
      <c r="D90" s="265">
        <v>25.616666666666664</v>
      </c>
      <c r="E90" s="265">
        <v>25.233333333333327</v>
      </c>
      <c r="F90" s="265">
        <v>24.916666666666664</v>
      </c>
      <c r="G90" s="265">
        <v>24.533333333333328</v>
      </c>
      <c r="H90" s="265">
        <v>25.933333333333326</v>
      </c>
      <c r="I90" s="265">
        <v>26.316666666666659</v>
      </c>
      <c r="J90" s="265">
        <v>26.633333333333326</v>
      </c>
      <c r="K90" s="263">
        <v>26</v>
      </c>
      <c r="L90" s="263">
        <v>25.3</v>
      </c>
      <c r="M90" s="263">
        <v>141.16538</v>
      </c>
    </row>
    <row r="91" spans="1:13">
      <c r="A91" s="287">
        <v>82</v>
      </c>
      <c r="B91" s="263" t="s">
        <v>242</v>
      </c>
      <c r="C91" s="263">
        <v>143.80000000000001</v>
      </c>
      <c r="D91" s="265">
        <v>145.00000000000003</v>
      </c>
      <c r="E91" s="265">
        <v>142.10000000000005</v>
      </c>
      <c r="F91" s="265">
        <v>140.40000000000003</v>
      </c>
      <c r="G91" s="265">
        <v>137.50000000000006</v>
      </c>
      <c r="H91" s="265">
        <v>146.70000000000005</v>
      </c>
      <c r="I91" s="265">
        <v>149.60000000000002</v>
      </c>
      <c r="J91" s="265">
        <v>151.30000000000004</v>
      </c>
      <c r="K91" s="263">
        <v>147.9</v>
      </c>
      <c r="L91" s="263">
        <v>143.30000000000001</v>
      </c>
      <c r="M91" s="263">
        <v>9.49132</v>
      </c>
    </row>
    <row r="92" spans="1:13">
      <c r="A92" s="287">
        <v>83</v>
      </c>
      <c r="B92" s="263" t="s">
        <v>100</v>
      </c>
      <c r="C92" s="263">
        <v>490.65</v>
      </c>
      <c r="D92" s="265">
        <v>496.81666666666666</v>
      </c>
      <c r="E92" s="265">
        <v>482.0333333333333</v>
      </c>
      <c r="F92" s="265">
        <v>473.41666666666663</v>
      </c>
      <c r="G92" s="265">
        <v>458.63333333333327</v>
      </c>
      <c r="H92" s="265">
        <v>505.43333333333334</v>
      </c>
      <c r="I92" s="265">
        <v>520.2166666666667</v>
      </c>
      <c r="J92" s="265">
        <v>528.83333333333337</v>
      </c>
      <c r="K92" s="263">
        <v>511.6</v>
      </c>
      <c r="L92" s="263">
        <v>488.2</v>
      </c>
      <c r="M92" s="263">
        <v>23.413530000000002</v>
      </c>
    </row>
    <row r="93" spans="1:13">
      <c r="A93" s="287">
        <v>84</v>
      </c>
      <c r="B93" s="263" t="s">
        <v>243</v>
      </c>
      <c r="C93" s="263">
        <v>497.75</v>
      </c>
      <c r="D93" s="265">
        <v>499.81666666666666</v>
      </c>
      <c r="E93" s="265">
        <v>493.93333333333334</v>
      </c>
      <c r="F93" s="265">
        <v>490.11666666666667</v>
      </c>
      <c r="G93" s="265">
        <v>484.23333333333335</v>
      </c>
      <c r="H93" s="265">
        <v>503.63333333333333</v>
      </c>
      <c r="I93" s="265">
        <v>509.51666666666665</v>
      </c>
      <c r="J93" s="265">
        <v>513.33333333333326</v>
      </c>
      <c r="K93" s="263">
        <v>505.7</v>
      </c>
      <c r="L93" s="263">
        <v>496</v>
      </c>
      <c r="M93" s="263">
        <v>0.94791000000000003</v>
      </c>
    </row>
    <row r="94" spans="1:13">
      <c r="A94" s="287">
        <v>85</v>
      </c>
      <c r="B94" s="263" t="s">
        <v>103</v>
      </c>
      <c r="C94" s="263">
        <v>743.3</v>
      </c>
      <c r="D94" s="265">
        <v>747.73333333333323</v>
      </c>
      <c r="E94" s="265">
        <v>737.01666666666642</v>
      </c>
      <c r="F94" s="265">
        <v>730.73333333333323</v>
      </c>
      <c r="G94" s="265">
        <v>720.01666666666642</v>
      </c>
      <c r="H94" s="265">
        <v>754.01666666666642</v>
      </c>
      <c r="I94" s="265">
        <v>764.73333333333335</v>
      </c>
      <c r="J94" s="265">
        <v>771.01666666666642</v>
      </c>
      <c r="K94" s="263">
        <v>758.45</v>
      </c>
      <c r="L94" s="263">
        <v>741.45</v>
      </c>
      <c r="M94" s="263">
        <v>7.1266499999999997</v>
      </c>
    </row>
    <row r="95" spans="1:13">
      <c r="A95" s="287">
        <v>86</v>
      </c>
      <c r="B95" s="263" t="s">
        <v>244</v>
      </c>
      <c r="C95" s="263">
        <v>447.95</v>
      </c>
      <c r="D95" s="265">
        <v>449.84999999999997</v>
      </c>
      <c r="E95" s="265">
        <v>444.09999999999991</v>
      </c>
      <c r="F95" s="265">
        <v>440.24999999999994</v>
      </c>
      <c r="G95" s="265">
        <v>434.49999999999989</v>
      </c>
      <c r="H95" s="265">
        <v>453.69999999999993</v>
      </c>
      <c r="I95" s="265">
        <v>459.45000000000005</v>
      </c>
      <c r="J95" s="265">
        <v>463.29999999999995</v>
      </c>
      <c r="K95" s="263">
        <v>455.6</v>
      </c>
      <c r="L95" s="263">
        <v>446</v>
      </c>
      <c r="M95" s="263">
        <v>2.431</v>
      </c>
    </row>
    <row r="96" spans="1:13">
      <c r="A96" s="287">
        <v>87</v>
      </c>
      <c r="B96" s="263" t="s">
        <v>245</v>
      </c>
      <c r="C96" s="263">
        <v>1509.9</v>
      </c>
      <c r="D96" s="265">
        <v>1515.6666666666667</v>
      </c>
      <c r="E96" s="265">
        <v>1485.3333333333335</v>
      </c>
      <c r="F96" s="265">
        <v>1460.7666666666667</v>
      </c>
      <c r="G96" s="265">
        <v>1430.4333333333334</v>
      </c>
      <c r="H96" s="265">
        <v>1540.2333333333336</v>
      </c>
      <c r="I96" s="265">
        <v>1570.5666666666671</v>
      </c>
      <c r="J96" s="265">
        <v>1595.1333333333337</v>
      </c>
      <c r="K96" s="263">
        <v>1546</v>
      </c>
      <c r="L96" s="263">
        <v>1491.1</v>
      </c>
      <c r="M96" s="263">
        <v>12.97452</v>
      </c>
    </row>
    <row r="97" spans="1:13">
      <c r="A97" s="287">
        <v>88</v>
      </c>
      <c r="B97" s="263" t="s">
        <v>104</v>
      </c>
      <c r="C97" s="263">
        <v>1227.95</v>
      </c>
      <c r="D97" s="265">
        <v>1234.4333333333334</v>
      </c>
      <c r="E97" s="265">
        <v>1210.2666666666669</v>
      </c>
      <c r="F97" s="265">
        <v>1192.5833333333335</v>
      </c>
      <c r="G97" s="265">
        <v>1168.416666666667</v>
      </c>
      <c r="H97" s="265">
        <v>1252.1166666666668</v>
      </c>
      <c r="I97" s="265">
        <v>1276.2833333333333</v>
      </c>
      <c r="J97" s="265">
        <v>1293.9666666666667</v>
      </c>
      <c r="K97" s="263">
        <v>1258.5999999999999</v>
      </c>
      <c r="L97" s="263">
        <v>1216.75</v>
      </c>
      <c r="M97" s="263">
        <v>19.142469999999999</v>
      </c>
    </row>
    <row r="98" spans="1:13">
      <c r="A98" s="287">
        <v>89</v>
      </c>
      <c r="B98" s="263" t="s">
        <v>373</v>
      </c>
      <c r="C98" s="263">
        <v>431.85</v>
      </c>
      <c r="D98" s="265">
        <v>436.86666666666662</v>
      </c>
      <c r="E98" s="265">
        <v>420.33333333333326</v>
      </c>
      <c r="F98" s="265">
        <v>408.81666666666666</v>
      </c>
      <c r="G98" s="265">
        <v>392.2833333333333</v>
      </c>
      <c r="H98" s="265">
        <v>448.38333333333321</v>
      </c>
      <c r="I98" s="265">
        <v>464.91666666666663</v>
      </c>
      <c r="J98" s="265">
        <v>476.43333333333317</v>
      </c>
      <c r="K98" s="263">
        <v>453.4</v>
      </c>
      <c r="L98" s="263">
        <v>425.35</v>
      </c>
      <c r="M98" s="263">
        <v>7.9050599999999998</v>
      </c>
    </row>
    <row r="99" spans="1:13">
      <c r="A99" s="287">
        <v>90</v>
      </c>
      <c r="B99" s="263" t="s">
        <v>247</v>
      </c>
      <c r="C99" s="263">
        <v>231.9</v>
      </c>
      <c r="D99" s="265">
        <v>232.08333333333334</v>
      </c>
      <c r="E99" s="265">
        <v>228.2166666666667</v>
      </c>
      <c r="F99" s="265">
        <v>224.53333333333336</v>
      </c>
      <c r="G99" s="265">
        <v>220.66666666666671</v>
      </c>
      <c r="H99" s="265">
        <v>235.76666666666668</v>
      </c>
      <c r="I99" s="265">
        <v>239.6333333333333</v>
      </c>
      <c r="J99" s="265">
        <v>243.31666666666666</v>
      </c>
      <c r="K99" s="263">
        <v>235.95</v>
      </c>
      <c r="L99" s="263">
        <v>228.4</v>
      </c>
      <c r="M99" s="263">
        <v>8.7055199999999999</v>
      </c>
    </row>
    <row r="100" spans="1:13">
      <c r="A100" s="287">
        <v>91</v>
      </c>
      <c r="B100" s="263" t="s">
        <v>107</v>
      </c>
      <c r="C100" s="263">
        <v>954.65</v>
      </c>
      <c r="D100" s="265">
        <v>958.66666666666663</v>
      </c>
      <c r="E100" s="265">
        <v>946.08333333333326</v>
      </c>
      <c r="F100" s="265">
        <v>937.51666666666665</v>
      </c>
      <c r="G100" s="265">
        <v>924.93333333333328</v>
      </c>
      <c r="H100" s="265">
        <v>967.23333333333323</v>
      </c>
      <c r="I100" s="265">
        <v>979.81666666666649</v>
      </c>
      <c r="J100" s="265">
        <v>988.38333333333321</v>
      </c>
      <c r="K100" s="263">
        <v>971.25</v>
      </c>
      <c r="L100" s="263">
        <v>950.1</v>
      </c>
      <c r="M100" s="263">
        <v>46.432279999999999</v>
      </c>
    </row>
    <row r="101" spans="1:13">
      <c r="A101" s="287">
        <v>92</v>
      </c>
      <c r="B101" s="263" t="s">
        <v>249</v>
      </c>
      <c r="C101" s="263">
        <v>3005.2</v>
      </c>
      <c r="D101" s="265">
        <v>3017.4</v>
      </c>
      <c r="E101" s="265">
        <v>2987.8</v>
      </c>
      <c r="F101" s="265">
        <v>2970.4</v>
      </c>
      <c r="G101" s="265">
        <v>2940.8</v>
      </c>
      <c r="H101" s="265">
        <v>3034.8</v>
      </c>
      <c r="I101" s="265">
        <v>3064.3999999999996</v>
      </c>
      <c r="J101" s="265">
        <v>3081.8</v>
      </c>
      <c r="K101" s="263">
        <v>3047</v>
      </c>
      <c r="L101" s="263">
        <v>3000</v>
      </c>
      <c r="M101" s="263">
        <v>1.6736500000000001</v>
      </c>
    </row>
    <row r="102" spans="1:13">
      <c r="A102" s="287">
        <v>93</v>
      </c>
      <c r="B102" s="263" t="s">
        <v>109</v>
      </c>
      <c r="C102" s="263">
        <v>1616.6</v>
      </c>
      <c r="D102" s="265">
        <v>1612.7666666666667</v>
      </c>
      <c r="E102" s="265">
        <v>1600.5333333333333</v>
      </c>
      <c r="F102" s="265">
        <v>1584.4666666666667</v>
      </c>
      <c r="G102" s="265">
        <v>1572.2333333333333</v>
      </c>
      <c r="H102" s="265">
        <v>1628.8333333333333</v>
      </c>
      <c r="I102" s="265">
        <v>1641.0666666666664</v>
      </c>
      <c r="J102" s="265">
        <v>1657.1333333333332</v>
      </c>
      <c r="K102" s="263">
        <v>1625</v>
      </c>
      <c r="L102" s="263">
        <v>1596.7</v>
      </c>
      <c r="M102" s="263">
        <v>51.776220000000002</v>
      </c>
    </row>
    <row r="103" spans="1:13">
      <c r="A103" s="287">
        <v>94</v>
      </c>
      <c r="B103" s="263" t="s">
        <v>250</v>
      </c>
      <c r="C103" s="263">
        <v>695.25</v>
      </c>
      <c r="D103" s="265">
        <v>702.26666666666677</v>
      </c>
      <c r="E103" s="265">
        <v>687.18333333333351</v>
      </c>
      <c r="F103" s="265">
        <v>679.11666666666679</v>
      </c>
      <c r="G103" s="265">
        <v>664.03333333333353</v>
      </c>
      <c r="H103" s="265">
        <v>710.33333333333348</v>
      </c>
      <c r="I103" s="265">
        <v>725.41666666666674</v>
      </c>
      <c r="J103" s="265">
        <v>733.48333333333346</v>
      </c>
      <c r="K103" s="263">
        <v>717.35</v>
      </c>
      <c r="L103" s="263">
        <v>694.2</v>
      </c>
      <c r="M103" s="263">
        <v>38.710999999999999</v>
      </c>
    </row>
    <row r="104" spans="1:13">
      <c r="A104" s="287">
        <v>95</v>
      </c>
      <c r="B104" s="263" t="s">
        <v>105</v>
      </c>
      <c r="C104" s="263">
        <v>1172.3499999999999</v>
      </c>
      <c r="D104" s="265">
        <v>1162.9166666666667</v>
      </c>
      <c r="E104" s="265">
        <v>1146.8333333333335</v>
      </c>
      <c r="F104" s="265">
        <v>1121.3166666666668</v>
      </c>
      <c r="G104" s="265">
        <v>1105.2333333333336</v>
      </c>
      <c r="H104" s="265">
        <v>1188.4333333333334</v>
      </c>
      <c r="I104" s="265">
        <v>1204.5166666666669</v>
      </c>
      <c r="J104" s="265">
        <v>1230.0333333333333</v>
      </c>
      <c r="K104" s="263">
        <v>1179</v>
      </c>
      <c r="L104" s="263">
        <v>1137.4000000000001</v>
      </c>
      <c r="M104" s="263">
        <v>21.781669999999998</v>
      </c>
    </row>
    <row r="105" spans="1:13">
      <c r="A105" s="287">
        <v>96</v>
      </c>
      <c r="B105" s="263" t="s">
        <v>110</v>
      </c>
      <c r="C105" s="263">
        <v>3465.4</v>
      </c>
      <c r="D105" s="265">
        <v>3474.5166666666664</v>
      </c>
      <c r="E105" s="265">
        <v>3442.8833333333328</v>
      </c>
      <c r="F105" s="265">
        <v>3420.3666666666663</v>
      </c>
      <c r="G105" s="265">
        <v>3388.7333333333327</v>
      </c>
      <c r="H105" s="265">
        <v>3497.0333333333328</v>
      </c>
      <c r="I105" s="265">
        <v>3528.6666666666661</v>
      </c>
      <c r="J105" s="265">
        <v>3551.1833333333329</v>
      </c>
      <c r="K105" s="263">
        <v>3506.15</v>
      </c>
      <c r="L105" s="263">
        <v>3452</v>
      </c>
      <c r="M105" s="263">
        <v>8.0986100000000008</v>
      </c>
    </row>
    <row r="106" spans="1:13">
      <c r="A106" s="287">
        <v>97</v>
      </c>
      <c r="B106" s="263" t="s">
        <v>112</v>
      </c>
      <c r="C106" s="263">
        <v>291.39999999999998</v>
      </c>
      <c r="D106" s="265">
        <v>292.15000000000003</v>
      </c>
      <c r="E106" s="265">
        <v>288.25000000000006</v>
      </c>
      <c r="F106" s="265">
        <v>285.10000000000002</v>
      </c>
      <c r="G106" s="265">
        <v>281.20000000000005</v>
      </c>
      <c r="H106" s="265">
        <v>295.30000000000007</v>
      </c>
      <c r="I106" s="265">
        <v>299.20000000000005</v>
      </c>
      <c r="J106" s="265">
        <v>302.35000000000008</v>
      </c>
      <c r="K106" s="263">
        <v>296.05</v>
      </c>
      <c r="L106" s="263">
        <v>289</v>
      </c>
      <c r="M106" s="263">
        <v>80.417749999999998</v>
      </c>
    </row>
    <row r="107" spans="1:13">
      <c r="A107" s="287">
        <v>98</v>
      </c>
      <c r="B107" s="263" t="s">
        <v>113</v>
      </c>
      <c r="C107" s="263">
        <v>222.6</v>
      </c>
      <c r="D107" s="265">
        <v>223.65</v>
      </c>
      <c r="E107" s="265">
        <v>221.05</v>
      </c>
      <c r="F107" s="265">
        <v>219.5</v>
      </c>
      <c r="G107" s="265">
        <v>216.9</v>
      </c>
      <c r="H107" s="265">
        <v>225.20000000000002</v>
      </c>
      <c r="I107" s="265">
        <v>227.79999999999998</v>
      </c>
      <c r="J107" s="265">
        <v>229.35000000000002</v>
      </c>
      <c r="K107" s="263">
        <v>226.25</v>
      </c>
      <c r="L107" s="263">
        <v>222.1</v>
      </c>
      <c r="M107" s="263">
        <v>60.50356</v>
      </c>
    </row>
    <row r="108" spans="1:13">
      <c r="A108" s="287">
        <v>99</v>
      </c>
      <c r="B108" s="263" t="s">
        <v>114</v>
      </c>
      <c r="C108" s="263">
        <v>2215.1999999999998</v>
      </c>
      <c r="D108" s="265">
        <v>2229.9833333333331</v>
      </c>
      <c r="E108" s="265">
        <v>2198.2166666666662</v>
      </c>
      <c r="F108" s="265">
        <v>2181.2333333333331</v>
      </c>
      <c r="G108" s="265">
        <v>2149.4666666666662</v>
      </c>
      <c r="H108" s="265">
        <v>2246.9666666666662</v>
      </c>
      <c r="I108" s="265">
        <v>2278.7333333333336</v>
      </c>
      <c r="J108" s="265">
        <v>2295.7166666666662</v>
      </c>
      <c r="K108" s="263">
        <v>2261.75</v>
      </c>
      <c r="L108" s="263">
        <v>2213</v>
      </c>
      <c r="M108" s="263">
        <v>24.494070000000001</v>
      </c>
    </row>
    <row r="109" spans="1:13">
      <c r="A109" s="287">
        <v>100</v>
      </c>
      <c r="B109" s="263" t="s">
        <v>251</v>
      </c>
      <c r="C109" s="263">
        <v>297.10000000000002</v>
      </c>
      <c r="D109" s="265">
        <v>298.31666666666666</v>
      </c>
      <c r="E109" s="265">
        <v>294.2833333333333</v>
      </c>
      <c r="F109" s="265">
        <v>291.46666666666664</v>
      </c>
      <c r="G109" s="265">
        <v>287.43333333333328</v>
      </c>
      <c r="H109" s="265">
        <v>301.13333333333333</v>
      </c>
      <c r="I109" s="265">
        <v>305.16666666666674</v>
      </c>
      <c r="J109" s="265">
        <v>307.98333333333335</v>
      </c>
      <c r="K109" s="263">
        <v>302.35000000000002</v>
      </c>
      <c r="L109" s="263">
        <v>295.5</v>
      </c>
      <c r="M109" s="263">
        <v>9.4267000000000003</v>
      </c>
    </row>
    <row r="110" spans="1:13">
      <c r="A110" s="287">
        <v>101</v>
      </c>
      <c r="B110" s="263" t="s">
        <v>252</v>
      </c>
      <c r="C110" s="263">
        <v>44.3</v>
      </c>
      <c r="D110" s="265">
        <v>44.716666666666661</v>
      </c>
      <c r="E110" s="265">
        <v>43.633333333333326</v>
      </c>
      <c r="F110" s="265">
        <v>42.966666666666661</v>
      </c>
      <c r="G110" s="265">
        <v>41.883333333333326</v>
      </c>
      <c r="H110" s="265">
        <v>45.383333333333326</v>
      </c>
      <c r="I110" s="265">
        <v>46.466666666666654</v>
      </c>
      <c r="J110" s="265">
        <v>47.133333333333326</v>
      </c>
      <c r="K110" s="263">
        <v>45.8</v>
      </c>
      <c r="L110" s="263">
        <v>44.05</v>
      </c>
      <c r="M110" s="263">
        <v>18.739850000000001</v>
      </c>
    </row>
    <row r="111" spans="1:13">
      <c r="A111" s="287">
        <v>102</v>
      </c>
      <c r="B111" s="263" t="s">
        <v>108</v>
      </c>
      <c r="C111" s="263">
        <v>2860.45</v>
      </c>
      <c r="D111" s="265">
        <v>2844.4833333333336</v>
      </c>
      <c r="E111" s="265">
        <v>2820.9666666666672</v>
      </c>
      <c r="F111" s="265">
        <v>2781.4833333333336</v>
      </c>
      <c r="G111" s="265">
        <v>2757.9666666666672</v>
      </c>
      <c r="H111" s="265">
        <v>2883.9666666666672</v>
      </c>
      <c r="I111" s="265">
        <v>2907.4833333333336</v>
      </c>
      <c r="J111" s="265">
        <v>2946.9666666666672</v>
      </c>
      <c r="K111" s="263">
        <v>2868</v>
      </c>
      <c r="L111" s="263">
        <v>2805</v>
      </c>
      <c r="M111" s="263">
        <v>28.474450000000001</v>
      </c>
    </row>
    <row r="112" spans="1:13">
      <c r="A112" s="287">
        <v>103</v>
      </c>
      <c r="B112" s="263" t="s">
        <v>116</v>
      </c>
      <c r="C112" s="263">
        <v>673.95</v>
      </c>
      <c r="D112" s="265">
        <v>667.58333333333337</v>
      </c>
      <c r="E112" s="265">
        <v>658.36666666666679</v>
      </c>
      <c r="F112" s="265">
        <v>642.78333333333342</v>
      </c>
      <c r="G112" s="265">
        <v>633.56666666666683</v>
      </c>
      <c r="H112" s="265">
        <v>683.16666666666674</v>
      </c>
      <c r="I112" s="265">
        <v>692.38333333333321</v>
      </c>
      <c r="J112" s="265">
        <v>707.9666666666667</v>
      </c>
      <c r="K112" s="263">
        <v>676.8</v>
      </c>
      <c r="L112" s="263">
        <v>652</v>
      </c>
      <c r="M112" s="263">
        <v>271.55194</v>
      </c>
    </row>
    <row r="113" spans="1:13">
      <c r="A113" s="287">
        <v>104</v>
      </c>
      <c r="B113" s="263" t="s">
        <v>253</v>
      </c>
      <c r="C113" s="263">
        <v>1497.7</v>
      </c>
      <c r="D113" s="265">
        <v>1494.4000000000003</v>
      </c>
      <c r="E113" s="265">
        <v>1481.4000000000005</v>
      </c>
      <c r="F113" s="265">
        <v>1465.1000000000001</v>
      </c>
      <c r="G113" s="265">
        <v>1452.1000000000004</v>
      </c>
      <c r="H113" s="265">
        <v>1510.7000000000007</v>
      </c>
      <c r="I113" s="265">
        <v>1523.7000000000003</v>
      </c>
      <c r="J113" s="265">
        <v>1540.0000000000009</v>
      </c>
      <c r="K113" s="263">
        <v>1507.4</v>
      </c>
      <c r="L113" s="263">
        <v>1478.1</v>
      </c>
      <c r="M113" s="263">
        <v>11.862590000000001</v>
      </c>
    </row>
    <row r="114" spans="1:13">
      <c r="A114" s="287">
        <v>105</v>
      </c>
      <c r="B114" s="263" t="s">
        <v>117</v>
      </c>
      <c r="C114" s="263">
        <v>486.35</v>
      </c>
      <c r="D114" s="265">
        <v>489.51666666666665</v>
      </c>
      <c r="E114" s="265">
        <v>482.0333333333333</v>
      </c>
      <c r="F114" s="265">
        <v>477.71666666666664</v>
      </c>
      <c r="G114" s="265">
        <v>470.23333333333329</v>
      </c>
      <c r="H114" s="265">
        <v>493.83333333333331</v>
      </c>
      <c r="I114" s="265">
        <v>501.31666666666666</v>
      </c>
      <c r="J114" s="265">
        <v>505.63333333333333</v>
      </c>
      <c r="K114" s="263">
        <v>497</v>
      </c>
      <c r="L114" s="263">
        <v>485.2</v>
      </c>
      <c r="M114" s="263">
        <v>13.57245</v>
      </c>
    </row>
    <row r="115" spans="1:13">
      <c r="A115" s="287">
        <v>106</v>
      </c>
      <c r="B115" s="263" t="s">
        <v>388</v>
      </c>
      <c r="C115" s="263">
        <v>417.55</v>
      </c>
      <c r="D115" s="265">
        <v>418.41666666666669</v>
      </c>
      <c r="E115" s="265">
        <v>412.78333333333336</v>
      </c>
      <c r="F115" s="265">
        <v>408.01666666666665</v>
      </c>
      <c r="G115" s="265">
        <v>402.38333333333333</v>
      </c>
      <c r="H115" s="265">
        <v>423.18333333333339</v>
      </c>
      <c r="I115" s="265">
        <v>428.81666666666672</v>
      </c>
      <c r="J115" s="265">
        <v>433.58333333333343</v>
      </c>
      <c r="K115" s="263">
        <v>424.05</v>
      </c>
      <c r="L115" s="263">
        <v>413.65</v>
      </c>
      <c r="M115" s="263">
        <v>3.9113699999999998</v>
      </c>
    </row>
    <row r="116" spans="1:13">
      <c r="A116" s="287">
        <v>107</v>
      </c>
      <c r="B116" s="263" t="s">
        <v>119</v>
      </c>
      <c r="C116" s="263">
        <v>54.1</v>
      </c>
      <c r="D116" s="265">
        <v>53.533333333333331</v>
      </c>
      <c r="E116" s="265">
        <v>52.566666666666663</v>
      </c>
      <c r="F116" s="265">
        <v>51.033333333333331</v>
      </c>
      <c r="G116" s="265">
        <v>50.066666666666663</v>
      </c>
      <c r="H116" s="265">
        <v>55.066666666666663</v>
      </c>
      <c r="I116" s="265">
        <v>56.033333333333331</v>
      </c>
      <c r="J116" s="265">
        <v>57.566666666666663</v>
      </c>
      <c r="K116" s="263">
        <v>54.5</v>
      </c>
      <c r="L116" s="263">
        <v>52</v>
      </c>
      <c r="M116" s="263">
        <v>634.88265999999999</v>
      </c>
    </row>
    <row r="117" spans="1:13">
      <c r="A117" s="287">
        <v>108</v>
      </c>
      <c r="B117" s="263" t="s">
        <v>126</v>
      </c>
      <c r="C117" s="263">
        <v>218.6</v>
      </c>
      <c r="D117" s="265">
        <v>219.03333333333333</v>
      </c>
      <c r="E117" s="265">
        <v>217.06666666666666</v>
      </c>
      <c r="F117" s="265">
        <v>215.53333333333333</v>
      </c>
      <c r="G117" s="265">
        <v>213.56666666666666</v>
      </c>
      <c r="H117" s="265">
        <v>220.56666666666666</v>
      </c>
      <c r="I117" s="265">
        <v>222.5333333333333</v>
      </c>
      <c r="J117" s="265">
        <v>224.06666666666666</v>
      </c>
      <c r="K117" s="263">
        <v>221</v>
      </c>
      <c r="L117" s="263">
        <v>217.5</v>
      </c>
      <c r="M117" s="263">
        <v>317.76555000000002</v>
      </c>
    </row>
    <row r="118" spans="1:13">
      <c r="A118" s="287">
        <v>109</v>
      </c>
      <c r="B118" s="263" t="s">
        <v>115</v>
      </c>
      <c r="C118" s="263">
        <v>221.95</v>
      </c>
      <c r="D118" s="265">
        <v>226.19999999999996</v>
      </c>
      <c r="E118" s="265">
        <v>216.04999999999993</v>
      </c>
      <c r="F118" s="265">
        <v>210.14999999999998</v>
      </c>
      <c r="G118" s="265">
        <v>199.99999999999994</v>
      </c>
      <c r="H118" s="265">
        <v>232.09999999999991</v>
      </c>
      <c r="I118" s="265">
        <v>242.24999999999994</v>
      </c>
      <c r="J118" s="265">
        <v>248.14999999999989</v>
      </c>
      <c r="K118" s="263">
        <v>236.35</v>
      </c>
      <c r="L118" s="263">
        <v>220.3</v>
      </c>
      <c r="M118" s="263">
        <v>387.34055999999998</v>
      </c>
    </row>
    <row r="119" spans="1:13">
      <c r="A119" s="287">
        <v>110</v>
      </c>
      <c r="B119" s="263" t="s">
        <v>256</v>
      </c>
      <c r="C119" s="263">
        <v>131.94999999999999</v>
      </c>
      <c r="D119" s="265">
        <v>131.48333333333332</v>
      </c>
      <c r="E119" s="265">
        <v>129.96666666666664</v>
      </c>
      <c r="F119" s="265">
        <v>127.98333333333332</v>
      </c>
      <c r="G119" s="265">
        <v>126.46666666666664</v>
      </c>
      <c r="H119" s="265">
        <v>133.46666666666664</v>
      </c>
      <c r="I119" s="265">
        <v>134.98333333333335</v>
      </c>
      <c r="J119" s="265">
        <v>136.96666666666664</v>
      </c>
      <c r="K119" s="263">
        <v>133</v>
      </c>
      <c r="L119" s="263">
        <v>129.5</v>
      </c>
      <c r="M119" s="263">
        <v>45.095509999999997</v>
      </c>
    </row>
    <row r="120" spans="1:13">
      <c r="A120" s="287">
        <v>111</v>
      </c>
      <c r="B120" s="263" t="s">
        <v>125</v>
      </c>
      <c r="C120" s="263">
        <v>94.15</v>
      </c>
      <c r="D120" s="265">
        <v>94.75</v>
      </c>
      <c r="E120" s="265">
        <v>93.4</v>
      </c>
      <c r="F120" s="265">
        <v>92.65</v>
      </c>
      <c r="G120" s="265">
        <v>91.300000000000011</v>
      </c>
      <c r="H120" s="265">
        <v>95.5</v>
      </c>
      <c r="I120" s="265">
        <v>96.85</v>
      </c>
      <c r="J120" s="265">
        <v>97.6</v>
      </c>
      <c r="K120" s="263">
        <v>96.1</v>
      </c>
      <c r="L120" s="263">
        <v>94</v>
      </c>
      <c r="M120" s="263">
        <v>147.96024</v>
      </c>
    </row>
    <row r="121" spans="1:13">
      <c r="A121" s="287">
        <v>112</v>
      </c>
      <c r="B121" s="263" t="s">
        <v>773</v>
      </c>
      <c r="C121" s="263">
        <v>1713.1</v>
      </c>
      <c r="D121" s="265">
        <v>1713.3666666666668</v>
      </c>
      <c r="E121" s="265">
        <v>1681.7333333333336</v>
      </c>
      <c r="F121" s="265">
        <v>1650.3666666666668</v>
      </c>
      <c r="G121" s="265">
        <v>1618.7333333333336</v>
      </c>
      <c r="H121" s="265">
        <v>1744.7333333333336</v>
      </c>
      <c r="I121" s="265">
        <v>1776.3666666666668</v>
      </c>
      <c r="J121" s="265">
        <v>1807.7333333333336</v>
      </c>
      <c r="K121" s="263">
        <v>1745</v>
      </c>
      <c r="L121" s="263">
        <v>1682</v>
      </c>
      <c r="M121" s="263">
        <v>29.21</v>
      </c>
    </row>
    <row r="122" spans="1:13">
      <c r="A122" s="287">
        <v>113</v>
      </c>
      <c r="B122" s="263" t="s">
        <v>120</v>
      </c>
      <c r="C122" s="263">
        <v>541.75</v>
      </c>
      <c r="D122" s="265">
        <v>548.08333333333337</v>
      </c>
      <c r="E122" s="265">
        <v>533.66666666666674</v>
      </c>
      <c r="F122" s="265">
        <v>525.58333333333337</v>
      </c>
      <c r="G122" s="265">
        <v>511.16666666666674</v>
      </c>
      <c r="H122" s="265">
        <v>556.16666666666674</v>
      </c>
      <c r="I122" s="265">
        <v>570.58333333333348</v>
      </c>
      <c r="J122" s="265">
        <v>578.66666666666674</v>
      </c>
      <c r="K122" s="263">
        <v>562.5</v>
      </c>
      <c r="L122" s="263">
        <v>540</v>
      </c>
      <c r="M122" s="263">
        <v>21.383620000000001</v>
      </c>
    </row>
    <row r="123" spans="1:13">
      <c r="A123" s="287">
        <v>114</v>
      </c>
      <c r="B123" s="263" t="s">
        <v>831</v>
      </c>
      <c r="C123" s="263">
        <v>249.35</v>
      </c>
      <c r="D123" s="265">
        <v>249.28333333333333</v>
      </c>
      <c r="E123" s="265">
        <v>246.56666666666666</v>
      </c>
      <c r="F123" s="265">
        <v>243.78333333333333</v>
      </c>
      <c r="G123" s="265">
        <v>241.06666666666666</v>
      </c>
      <c r="H123" s="265">
        <v>252.06666666666666</v>
      </c>
      <c r="I123" s="265">
        <v>254.7833333333333</v>
      </c>
      <c r="J123" s="265">
        <v>257.56666666666666</v>
      </c>
      <c r="K123" s="263">
        <v>252</v>
      </c>
      <c r="L123" s="263">
        <v>246.5</v>
      </c>
      <c r="M123" s="263">
        <v>32.523760000000003</v>
      </c>
    </row>
    <row r="124" spans="1:13">
      <c r="A124" s="287">
        <v>115</v>
      </c>
      <c r="B124" s="263" t="s">
        <v>122</v>
      </c>
      <c r="C124" s="263">
        <v>1057.5999999999999</v>
      </c>
      <c r="D124" s="265">
        <v>1052.7666666666667</v>
      </c>
      <c r="E124" s="265">
        <v>1042.5333333333333</v>
      </c>
      <c r="F124" s="265">
        <v>1027.4666666666667</v>
      </c>
      <c r="G124" s="265">
        <v>1017.2333333333333</v>
      </c>
      <c r="H124" s="265">
        <v>1067.8333333333333</v>
      </c>
      <c r="I124" s="265">
        <v>1078.0666666666664</v>
      </c>
      <c r="J124" s="265">
        <v>1093.1333333333332</v>
      </c>
      <c r="K124" s="263">
        <v>1063</v>
      </c>
      <c r="L124" s="263">
        <v>1037.7</v>
      </c>
      <c r="M124" s="263">
        <v>91.212860000000006</v>
      </c>
    </row>
    <row r="125" spans="1:13">
      <c r="A125" s="287">
        <v>116</v>
      </c>
      <c r="B125" s="263" t="s">
        <v>257</v>
      </c>
      <c r="C125" s="263">
        <v>5520.85</v>
      </c>
      <c r="D125" s="265">
        <v>5448.3</v>
      </c>
      <c r="E125" s="265">
        <v>5307.7000000000007</v>
      </c>
      <c r="F125" s="265">
        <v>5094.55</v>
      </c>
      <c r="G125" s="265">
        <v>4953.9500000000007</v>
      </c>
      <c r="H125" s="265">
        <v>5661.4500000000007</v>
      </c>
      <c r="I125" s="265">
        <v>5802.0500000000011</v>
      </c>
      <c r="J125" s="265">
        <v>6015.2000000000007</v>
      </c>
      <c r="K125" s="263">
        <v>5588.9</v>
      </c>
      <c r="L125" s="263">
        <v>5235.1499999999996</v>
      </c>
      <c r="M125" s="263">
        <v>9.6504200000000004</v>
      </c>
    </row>
    <row r="126" spans="1:13">
      <c r="A126" s="287">
        <v>117</v>
      </c>
      <c r="B126" s="263" t="s">
        <v>124</v>
      </c>
      <c r="C126" s="263">
        <v>1309.6500000000001</v>
      </c>
      <c r="D126" s="265">
        <v>1315.05</v>
      </c>
      <c r="E126" s="265">
        <v>1301.6999999999998</v>
      </c>
      <c r="F126" s="265">
        <v>1293.7499999999998</v>
      </c>
      <c r="G126" s="265">
        <v>1280.3999999999996</v>
      </c>
      <c r="H126" s="265">
        <v>1323</v>
      </c>
      <c r="I126" s="265">
        <v>1336.35</v>
      </c>
      <c r="J126" s="265">
        <v>1344.3000000000002</v>
      </c>
      <c r="K126" s="263">
        <v>1328.4</v>
      </c>
      <c r="L126" s="263">
        <v>1307.0999999999999</v>
      </c>
      <c r="M126" s="263">
        <v>43.635129999999997</v>
      </c>
    </row>
    <row r="127" spans="1:13">
      <c r="A127" s="287">
        <v>118</v>
      </c>
      <c r="B127" s="263" t="s">
        <v>121</v>
      </c>
      <c r="C127" s="263">
        <v>1642.55</v>
      </c>
      <c r="D127" s="265">
        <v>1644.1833333333334</v>
      </c>
      <c r="E127" s="265">
        <v>1630.8666666666668</v>
      </c>
      <c r="F127" s="265">
        <v>1619.1833333333334</v>
      </c>
      <c r="G127" s="265">
        <v>1605.8666666666668</v>
      </c>
      <c r="H127" s="265">
        <v>1655.8666666666668</v>
      </c>
      <c r="I127" s="265">
        <v>1669.1833333333334</v>
      </c>
      <c r="J127" s="265">
        <v>1680.8666666666668</v>
      </c>
      <c r="K127" s="263">
        <v>1657.5</v>
      </c>
      <c r="L127" s="263">
        <v>1632.5</v>
      </c>
      <c r="M127" s="263">
        <v>5.2561900000000001</v>
      </c>
    </row>
    <row r="128" spans="1:13">
      <c r="A128" s="287">
        <v>119</v>
      </c>
      <c r="B128" s="263" t="s">
        <v>258</v>
      </c>
      <c r="C128" s="263">
        <v>1896.35</v>
      </c>
      <c r="D128" s="265">
        <v>1908.2666666666667</v>
      </c>
      <c r="E128" s="265">
        <v>1878.0833333333333</v>
      </c>
      <c r="F128" s="265">
        <v>1859.8166666666666</v>
      </c>
      <c r="G128" s="265">
        <v>1829.6333333333332</v>
      </c>
      <c r="H128" s="265">
        <v>1926.5333333333333</v>
      </c>
      <c r="I128" s="265">
        <v>1956.7166666666667</v>
      </c>
      <c r="J128" s="265">
        <v>1974.9833333333333</v>
      </c>
      <c r="K128" s="263">
        <v>1938.45</v>
      </c>
      <c r="L128" s="263">
        <v>1890</v>
      </c>
      <c r="M128" s="263">
        <v>2.6274099999999998</v>
      </c>
    </row>
    <row r="129" spans="1:13">
      <c r="A129" s="287">
        <v>120</v>
      </c>
      <c r="B129" s="263" t="s">
        <v>259</v>
      </c>
      <c r="C129" s="263">
        <v>75.849999999999994</v>
      </c>
      <c r="D129" s="265">
        <v>76.05</v>
      </c>
      <c r="E129" s="265">
        <v>74.3</v>
      </c>
      <c r="F129" s="265">
        <v>72.75</v>
      </c>
      <c r="G129" s="265">
        <v>71</v>
      </c>
      <c r="H129" s="265">
        <v>77.599999999999994</v>
      </c>
      <c r="I129" s="265">
        <v>79.349999999999994</v>
      </c>
      <c r="J129" s="265">
        <v>80.899999999999991</v>
      </c>
      <c r="K129" s="263">
        <v>77.8</v>
      </c>
      <c r="L129" s="263">
        <v>74.5</v>
      </c>
      <c r="M129" s="263">
        <v>30.566759999999999</v>
      </c>
    </row>
    <row r="130" spans="1:13">
      <c r="A130" s="287">
        <v>121</v>
      </c>
      <c r="B130" s="263" t="s">
        <v>128</v>
      </c>
      <c r="C130" s="263">
        <v>403.7</v>
      </c>
      <c r="D130" s="265">
        <v>404.18333333333334</v>
      </c>
      <c r="E130" s="265">
        <v>400.51666666666665</v>
      </c>
      <c r="F130" s="265">
        <v>397.33333333333331</v>
      </c>
      <c r="G130" s="265">
        <v>393.66666666666663</v>
      </c>
      <c r="H130" s="265">
        <v>407.36666666666667</v>
      </c>
      <c r="I130" s="265">
        <v>411.0333333333333</v>
      </c>
      <c r="J130" s="265">
        <v>414.2166666666667</v>
      </c>
      <c r="K130" s="263">
        <v>407.85</v>
      </c>
      <c r="L130" s="263">
        <v>401</v>
      </c>
      <c r="M130" s="263">
        <v>46.781329999999997</v>
      </c>
    </row>
    <row r="131" spans="1:13">
      <c r="A131" s="287">
        <v>122</v>
      </c>
      <c r="B131" s="263" t="s">
        <v>127</v>
      </c>
      <c r="C131" s="263">
        <v>308.60000000000002</v>
      </c>
      <c r="D131" s="265">
        <v>309.84999999999997</v>
      </c>
      <c r="E131" s="265">
        <v>305.19999999999993</v>
      </c>
      <c r="F131" s="265">
        <v>301.79999999999995</v>
      </c>
      <c r="G131" s="265">
        <v>297.14999999999992</v>
      </c>
      <c r="H131" s="265">
        <v>313.24999999999994</v>
      </c>
      <c r="I131" s="265">
        <v>317.89999999999992</v>
      </c>
      <c r="J131" s="265">
        <v>321.29999999999995</v>
      </c>
      <c r="K131" s="263">
        <v>314.5</v>
      </c>
      <c r="L131" s="263">
        <v>306.45</v>
      </c>
      <c r="M131" s="263">
        <v>63.797490000000003</v>
      </c>
    </row>
    <row r="132" spans="1:13">
      <c r="A132" s="287">
        <v>123</v>
      </c>
      <c r="B132" s="263" t="s">
        <v>129</v>
      </c>
      <c r="C132" s="263">
        <v>2870.15</v>
      </c>
      <c r="D132" s="265">
        <v>2850.5499999999997</v>
      </c>
      <c r="E132" s="265">
        <v>2816.0999999999995</v>
      </c>
      <c r="F132" s="265">
        <v>2762.0499999999997</v>
      </c>
      <c r="G132" s="265">
        <v>2727.5999999999995</v>
      </c>
      <c r="H132" s="265">
        <v>2904.5999999999995</v>
      </c>
      <c r="I132" s="265">
        <v>2939.0499999999993</v>
      </c>
      <c r="J132" s="265">
        <v>2993.0999999999995</v>
      </c>
      <c r="K132" s="263">
        <v>2885</v>
      </c>
      <c r="L132" s="263">
        <v>2796.5</v>
      </c>
      <c r="M132" s="263">
        <v>5.9429299999999996</v>
      </c>
    </row>
    <row r="133" spans="1:13">
      <c r="A133" s="287">
        <v>124</v>
      </c>
      <c r="B133" s="263" t="s">
        <v>131</v>
      </c>
      <c r="C133" s="263">
        <v>1985.95</v>
      </c>
      <c r="D133" s="265">
        <v>1980.6499999999999</v>
      </c>
      <c r="E133" s="265">
        <v>1962.2999999999997</v>
      </c>
      <c r="F133" s="265">
        <v>1938.6499999999999</v>
      </c>
      <c r="G133" s="265">
        <v>1920.2999999999997</v>
      </c>
      <c r="H133" s="265">
        <v>2004.2999999999997</v>
      </c>
      <c r="I133" s="265">
        <v>2022.6499999999996</v>
      </c>
      <c r="J133" s="265">
        <v>2046.2999999999997</v>
      </c>
      <c r="K133" s="263">
        <v>1999</v>
      </c>
      <c r="L133" s="263">
        <v>1957</v>
      </c>
      <c r="M133" s="263">
        <v>29.304349999999999</v>
      </c>
    </row>
    <row r="134" spans="1:13">
      <c r="A134" s="287">
        <v>125</v>
      </c>
      <c r="B134" s="263" t="s">
        <v>132</v>
      </c>
      <c r="C134" s="263">
        <v>98.4</v>
      </c>
      <c r="D134" s="265">
        <v>98.416666666666671</v>
      </c>
      <c r="E134" s="265">
        <v>94.983333333333348</v>
      </c>
      <c r="F134" s="265">
        <v>91.566666666666677</v>
      </c>
      <c r="G134" s="265">
        <v>88.133333333333354</v>
      </c>
      <c r="H134" s="265">
        <v>101.83333333333334</v>
      </c>
      <c r="I134" s="265">
        <v>105.26666666666665</v>
      </c>
      <c r="J134" s="265">
        <v>108.68333333333334</v>
      </c>
      <c r="K134" s="263">
        <v>101.85</v>
      </c>
      <c r="L134" s="263">
        <v>95</v>
      </c>
      <c r="M134" s="263">
        <v>400.65114999999997</v>
      </c>
    </row>
    <row r="135" spans="1:13">
      <c r="A135" s="287">
        <v>126</v>
      </c>
      <c r="B135" s="263" t="s">
        <v>260</v>
      </c>
      <c r="C135" s="263">
        <v>2586.5</v>
      </c>
      <c r="D135" s="265">
        <v>2597.5</v>
      </c>
      <c r="E135" s="265">
        <v>2556</v>
      </c>
      <c r="F135" s="265">
        <v>2525.5</v>
      </c>
      <c r="G135" s="265">
        <v>2484</v>
      </c>
      <c r="H135" s="265">
        <v>2628</v>
      </c>
      <c r="I135" s="265">
        <v>2669.5</v>
      </c>
      <c r="J135" s="265">
        <v>2700</v>
      </c>
      <c r="K135" s="263">
        <v>2639</v>
      </c>
      <c r="L135" s="263">
        <v>2567</v>
      </c>
      <c r="M135" s="263">
        <v>0.85374000000000005</v>
      </c>
    </row>
    <row r="136" spans="1:13">
      <c r="A136" s="287">
        <v>127</v>
      </c>
      <c r="B136" s="263" t="s">
        <v>133</v>
      </c>
      <c r="C136" s="263">
        <v>476.05</v>
      </c>
      <c r="D136" s="265">
        <v>466.7833333333333</v>
      </c>
      <c r="E136" s="265">
        <v>453.66666666666663</v>
      </c>
      <c r="F136" s="265">
        <v>431.2833333333333</v>
      </c>
      <c r="G136" s="265">
        <v>418.16666666666663</v>
      </c>
      <c r="H136" s="265">
        <v>489.16666666666663</v>
      </c>
      <c r="I136" s="265">
        <v>502.2833333333333</v>
      </c>
      <c r="J136" s="265">
        <v>524.66666666666663</v>
      </c>
      <c r="K136" s="263">
        <v>479.9</v>
      </c>
      <c r="L136" s="263">
        <v>444.4</v>
      </c>
      <c r="M136" s="263">
        <v>170.82918000000001</v>
      </c>
    </row>
    <row r="137" spans="1:13">
      <c r="A137" s="287">
        <v>128</v>
      </c>
      <c r="B137" s="263" t="s">
        <v>261</v>
      </c>
      <c r="C137" s="263">
        <v>4032.2</v>
      </c>
      <c r="D137" s="265">
        <v>4036.0666666666671</v>
      </c>
      <c r="E137" s="265">
        <v>3997.1333333333341</v>
      </c>
      <c r="F137" s="265">
        <v>3962.0666666666671</v>
      </c>
      <c r="G137" s="265">
        <v>3923.1333333333341</v>
      </c>
      <c r="H137" s="265">
        <v>4071.1333333333341</v>
      </c>
      <c r="I137" s="265">
        <v>4110.0666666666675</v>
      </c>
      <c r="J137" s="265">
        <v>4145.1333333333341</v>
      </c>
      <c r="K137" s="263">
        <v>4075</v>
      </c>
      <c r="L137" s="263">
        <v>4001</v>
      </c>
      <c r="M137" s="263">
        <v>0.69803999999999999</v>
      </c>
    </row>
    <row r="138" spans="1:13">
      <c r="A138" s="287">
        <v>129</v>
      </c>
      <c r="B138" s="263" t="s">
        <v>134</v>
      </c>
      <c r="C138" s="263">
        <v>1537.65</v>
      </c>
      <c r="D138" s="265">
        <v>1534.3333333333333</v>
      </c>
      <c r="E138" s="265">
        <v>1524.6666666666665</v>
      </c>
      <c r="F138" s="265">
        <v>1511.6833333333332</v>
      </c>
      <c r="G138" s="265">
        <v>1502.0166666666664</v>
      </c>
      <c r="H138" s="265">
        <v>1547.3166666666666</v>
      </c>
      <c r="I138" s="265">
        <v>1556.9833333333331</v>
      </c>
      <c r="J138" s="265">
        <v>1569.9666666666667</v>
      </c>
      <c r="K138" s="263">
        <v>1544</v>
      </c>
      <c r="L138" s="263">
        <v>1521.35</v>
      </c>
      <c r="M138" s="263">
        <v>19.174769999999999</v>
      </c>
    </row>
    <row r="139" spans="1:13">
      <c r="A139" s="287">
        <v>130</v>
      </c>
      <c r="B139" s="263" t="s">
        <v>135</v>
      </c>
      <c r="C139" s="263">
        <v>1058.55</v>
      </c>
      <c r="D139" s="265">
        <v>1061.2833333333333</v>
      </c>
      <c r="E139" s="265">
        <v>1048.6666666666665</v>
      </c>
      <c r="F139" s="265">
        <v>1038.7833333333333</v>
      </c>
      <c r="G139" s="265">
        <v>1026.1666666666665</v>
      </c>
      <c r="H139" s="265">
        <v>1071.1666666666665</v>
      </c>
      <c r="I139" s="265">
        <v>1083.7833333333333</v>
      </c>
      <c r="J139" s="265">
        <v>1093.6666666666665</v>
      </c>
      <c r="K139" s="263">
        <v>1073.9000000000001</v>
      </c>
      <c r="L139" s="263">
        <v>1051.4000000000001</v>
      </c>
      <c r="M139" s="263">
        <v>21.201920000000001</v>
      </c>
    </row>
    <row r="140" spans="1:13">
      <c r="A140" s="287">
        <v>131</v>
      </c>
      <c r="B140" s="263" t="s">
        <v>146</v>
      </c>
      <c r="C140" s="263">
        <v>90643.9</v>
      </c>
      <c r="D140" s="265">
        <v>91031.3</v>
      </c>
      <c r="E140" s="265">
        <v>89612.6</v>
      </c>
      <c r="F140" s="265">
        <v>88581.3</v>
      </c>
      <c r="G140" s="265">
        <v>87162.6</v>
      </c>
      <c r="H140" s="265">
        <v>92062.6</v>
      </c>
      <c r="I140" s="265">
        <v>93481.299999999988</v>
      </c>
      <c r="J140" s="265">
        <v>94512.6</v>
      </c>
      <c r="K140" s="263">
        <v>92450</v>
      </c>
      <c r="L140" s="263">
        <v>90000</v>
      </c>
      <c r="M140" s="263">
        <v>0.54271999999999998</v>
      </c>
    </row>
    <row r="141" spans="1:13">
      <c r="A141" s="287">
        <v>132</v>
      </c>
      <c r="B141" s="263" t="s">
        <v>143</v>
      </c>
      <c r="C141" s="263">
        <v>1128.8499999999999</v>
      </c>
      <c r="D141" s="265">
        <v>1133.1333333333332</v>
      </c>
      <c r="E141" s="265">
        <v>1120.7166666666665</v>
      </c>
      <c r="F141" s="265">
        <v>1112.5833333333333</v>
      </c>
      <c r="G141" s="265">
        <v>1100.1666666666665</v>
      </c>
      <c r="H141" s="265">
        <v>1141.2666666666664</v>
      </c>
      <c r="I141" s="265">
        <v>1153.6833333333334</v>
      </c>
      <c r="J141" s="265">
        <v>1161.8166666666664</v>
      </c>
      <c r="K141" s="263">
        <v>1145.55</v>
      </c>
      <c r="L141" s="263">
        <v>1125</v>
      </c>
      <c r="M141" s="263">
        <v>3.1462500000000002</v>
      </c>
    </row>
    <row r="142" spans="1:13">
      <c r="A142" s="287">
        <v>133</v>
      </c>
      <c r="B142" s="263" t="s">
        <v>137</v>
      </c>
      <c r="C142" s="263">
        <v>218.2</v>
      </c>
      <c r="D142" s="265">
        <v>216.66666666666666</v>
      </c>
      <c r="E142" s="265">
        <v>209.0333333333333</v>
      </c>
      <c r="F142" s="265">
        <v>199.86666666666665</v>
      </c>
      <c r="G142" s="265">
        <v>192.23333333333329</v>
      </c>
      <c r="H142" s="265">
        <v>225.83333333333331</v>
      </c>
      <c r="I142" s="265">
        <v>233.4666666666667</v>
      </c>
      <c r="J142" s="265">
        <v>242.63333333333333</v>
      </c>
      <c r="K142" s="263">
        <v>224.3</v>
      </c>
      <c r="L142" s="263">
        <v>207.5</v>
      </c>
      <c r="M142" s="263">
        <v>282.17496</v>
      </c>
    </row>
    <row r="143" spans="1:13">
      <c r="A143" s="287">
        <v>134</v>
      </c>
      <c r="B143" s="263" t="s">
        <v>136</v>
      </c>
      <c r="C143" s="263">
        <v>911.85</v>
      </c>
      <c r="D143" s="265">
        <v>910.0333333333333</v>
      </c>
      <c r="E143" s="265">
        <v>900.06666666666661</v>
      </c>
      <c r="F143" s="265">
        <v>888.2833333333333</v>
      </c>
      <c r="G143" s="265">
        <v>878.31666666666661</v>
      </c>
      <c r="H143" s="265">
        <v>921.81666666666661</v>
      </c>
      <c r="I143" s="265">
        <v>931.7833333333333</v>
      </c>
      <c r="J143" s="265">
        <v>943.56666666666661</v>
      </c>
      <c r="K143" s="263">
        <v>920</v>
      </c>
      <c r="L143" s="263">
        <v>898.25</v>
      </c>
      <c r="M143" s="263">
        <v>41.78613</v>
      </c>
    </row>
    <row r="144" spans="1:13">
      <c r="A144" s="287">
        <v>135</v>
      </c>
      <c r="B144" s="263" t="s">
        <v>138</v>
      </c>
      <c r="C144" s="263">
        <v>177.95</v>
      </c>
      <c r="D144" s="265">
        <v>179.28333333333333</v>
      </c>
      <c r="E144" s="265">
        <v>175.76666666666665</v>
      </c>
      <c r="F144" s="265">
        <v>173.58333333333331</v>
      </c>
      <c r="G144" s="265">
        <v>170.06666666666663</v>
      </c>
      <c r="H144" s="265">
        <v>181.46666666666667</v>
      </c>
      <c r="I144" s="265">
        <v>184.98333333333338</v>
      </c>
      <c r="J144" s="265">
        <v>187.16666666666669</v>
      </c>
      <c r="K144" s="263">
        <v>182.8</v>
      </c>
      <c r="L144" s="263">
        <v>177.1</v>
      </c>
      <c r="M144" s="263">
        <v>65.265219999999999</v>
      </c>
    </row>
    <row r="145" spans="1:13">
      <c r="A145" s="287">
        <v>136</v>
      </c>
      <c r="B145" s="263" t="s">
        <v>139</v>
      </c>
      <c r="C145" s="263">
        <v>410.5</v>
      </c>
      <c r="D145" s="265">
        <v>412.4666666666667</v>
      </c>
      <c r="E145" s="265">
        <v>407.48333333333341</v>
      </c>
      <c r="F145" s="265">
        <v>404.4666666666667</v>
      </c>
      <c r="G145" s="265">
        <v>399.48333333333341</v>
      </c>
      <c r="H145" s="265">
        <v>415.48333333333341</v>
      </c>
      <c r="I145" s="265">
        <v>420.46666666666675</v>
      </c>
      <c r="J145" s="265">
        <v>423.48333333333341</v>
      </c>
      <c r="K145" s="263">
        <v>417.45</v>
      </c>
      <c r="L145" s="263">
        <v>409.45</v>
      </c>
      <c r="M145" s="263">
        <v>12.086930000000001</v>
      </c>
    </row>
    <row r="146" spans="1:13">
      <c r="A146" s="287">
        <v>137</v>
      </c>
      <c r="B146" s="263" t="s">
        <v>140</v>
      </c>
      <c r="C146" s="263">
        <v>7596.65</v>
      </c>
      <c r="D146" s="265">
        <v>7608.583333333333</v>
      </c>
      <c r="E146" s="265">
        <v>7568.0666666666657</v>
      </c>
      <c r="F146" s="265">
        <v>7539.4833333333327</v>
      </c>
      <c r="G146" s="265">
        <v>7498.9666666666653</v>
      </c>
      <c r="H146" s="265">
        <v>7637.1666666666661</v>
      </c>
      <c r="I146" s="265">
        <v>7677.6833333333343</v>
      </c>
      <c r="J146" s="265">
        <v>7706.2666666666664</v>
      </c>
      <c r="K146" s="263">
        <v>7649.1</v>
      </c>
      <c r="L146" s="263">
        <v>7580</v>
      </c>
      <c r="M146" s="263">
        <v>4.7009299999999996</v>
      </c>
    </row>
    <row r="147" spans="1:13">
      <c r="A147" s="287">
        <v>138</v>
      </c>
      <c r="B147" s="263" t="s">
        <v>142</v>
      </c>
      <c r="C147" s="263">
        <v>818.8</v>
      </c>
      <c r="D147" s="265">
        <v>826.51666666666677</v>
      </c>
      <c r="E147" s="265">
        <v>805.23333333333358</v>
      </c>
      <c r="F147" s="265">
        <v>791.66666666666686</v>
      </c>
      <c r="G147" s="265">
        <v>770.38333333333367</v>
      </c>
      <c r="H147" s="265">
        <v>840.08333333333348</v>
      </c>
      <c r="I147" s="265">
        <v>861.36666666666656</v>
      </c>
      <c r="J147" s="265">
        <v>874.93333333333339</v>
      </c>
      <c r="K147" s="263">
        <v>847.8</v>
      </c>
      <c r="L147" s="263">
        <v>812.95</v>
      </c>
      <c r="M147" s="263">
        <v>17.924600000000002</v>
      </c>
    </row>
    <row r="148" spans="1:13">
      <c r="A148" s="287">
        <v>139</v>
      </c>
      <c r="B148" s="263" t="s">
        <v>144</v>
      </c>
      <c r="C148" s="263">
        <v>1719.75</v>
      </c>
      <c r="D148" s="265">
        <v>1723.3666666666668</v>
      </c>
      <c r="E148" s="265">
        <v>1707.7333333333336</v>
      </c>
      <c r="F148" s="265">
        <v>1695.7166666666667</v>
      </c>
      <c r="G148" s="265">
        <v>1680.0833333333335</v>
      </c>
      <c r="H148" s="265">
        <v>1735.3833333333337</v>
      </c>
      <c r="I148" s="265">
        <v>1751.0166666666669</v>
      </c>
      <c r="J148" s="265">
        <v>1763.0333333333338</v>
      </c>
      <c r="K148" s="263">
        <v>1739</v>
      </c>
      <c r="L148" s="263">
        <v>1711.35</v>
      </c>
      <c r="M148" s="263">
        <v>2.21753</v>
      </c>
    </row>
    <row r="149" spans="1:13">
      <c r="A149" s="287">
        <v>140</v>
      </c>
      <c r="B149" s="263" t="s">
        <v>145</v>
      </c>
      <c r="C149" s="263">
        <v>210.7</v>
      </c>
      <c r="D149" s="265">
        <v>213.21666666666667</v>
      </c>
      <c r="E149" s="265">
        <v>201.43333333333334</v>
      </c>
      <c r="F149" s="265">
        <v>192.16666666666666</v>
      </c>
      <c r="G149" s="265">
        <v>180.38333333333333</v>
      </c>
      <c r="H149" s="265">
        <v>222.48333333333335</v>
      </c>
      <c r="I149" s="265">
        <v>234.26666666666671</v>
      </c>
      <c r="J149" s="265">
        <v>243.53333333333336</v>
      </c>
      <c r="K149" s="263">
        <v>225</v>
      </c>
      <c r="L149" s="263">
        <v>203.95</v>
      </c>
      <c r="M149" s="263">
        <v>1086.0940499999999</v>
      </c>
    </row>
    <row r="150" spans="1:13">
      <c r="A150" s="287">
        <v>141</v>
      </c>
      <c r="B150" s="263" t="s">
        <v>263</v>
      </c>
      <c r="C150" s="263">
        <v>1670.8</v>
      </c>
      <c r="D150" s="265">
        <v>1663.7333333333333</v>
      </c>
      <c r="E150" s="265">
        <v>1643.5166666666667</v>
      </c>
      <c r="F150" s="265">
        <v>1616.2333333333333</v>
      </c>
      <c r="G150" s="265">
        <v>1596.0166666666667</v>
      </c>
      <c r="H150" s="265">
        <v>1691.0166666666667</v>
      </c>
      <c r="I150" s="265">
        <v>1711.2333333333333</v>
      </c>
      <c r="J150" s="265">
        <v>1738.5166666666667</v>
      </c>
      <c r="K150" s="263">
        <v>1683.95</v>
      </c>
      <c r="L150" s="263">
        <v>1636.45</v>
      </c>
      <c r="M150" s="263">
        <v>2.8052700000000002</v>
      </c>
    </row>
    <row r="151" spans="1:13">
      <c r="A151" s="287">
        <v>142</v>
      </c>
      <c r="B151" s="263" t="s">
        <v>147</v>
      </c>
      <c r="C151" s="263">
        <v>1321.2</v>
      </c>
      <c r="D151" s="265">
        <v>1332.7333333333333</v>
      </c>
      <c r="E151" s="265">
        <v>1303.8666666666668</v>
      </c>
      <c r="F151" s="265">
        <v>1286.5333333333335</v>
      </c>
      <c r="G151" s="265">
        <v>1257.666666666667</v>
      </c>
      <c r="H151" s="265">
        <v>1350.0666666666666</v>
      </c>
      <c r="I151" s="265">
        <v>1378.9333333333329</v>
      </c>
      <c r="J151" s="265">
        <v>1396.2666666666664</v>
      </c>
      <c r="K151" s="263">
        <v>1361.6</v>
      </c>
      <c r="L151" s="263">
        <v>1315.4</v>
      </c>
      <c r="M151" s="263">
        <v>31.54298</v>
      </c>
    </row>
    <row r="152" spans="1:13">
      <c r="A152" s="287">
        <v>143</v>
      </c>
      <c r="B152" s="263" t="s">
        <v>264</v>
      </c>
      <c r="C152" s="263">
        <v>842.25</v>
      </c>
      <c r="D152" s="265">
        <v>847.38333333333333</v>
      </c>
      <c r="E152" s="265">
        <v>826.81666666666661</v>
      </c>
      <c r="F152" s="265">
        <v>811.38333333333333</v>
      </c>
      <c r="G152" s="265">
        <v>790.81666666666661</v>
      </c>
      <c r="H152" s="265">
        <v>862.81666666666661</v>
      </c>
      <c r="I152" s="265">
        <v>883.38333333333344</v>
      </c>
      <c r="J152" s="265">
        <v>898.81666666666661</v>
      </c>
      <c r="K152" s="263">
        <v>867.95</v>
      </c>
      <c r="L152" s="263">
        <v>831.95</v>
      </c>
      <c r="M152" s="263">
        <v>4.1898</v>
      </c>
    </row>
    <row r="153" spans="1:13">
      <c r="A153" s="287">
        <v>144</v>
      </c>
      <c r="B153" s="263" t="s">
        <v>152</v>
      </c>
      <c r="C153" s="263">
        <v>112.1</v>
      </c>
      <c r="D153" s="265">
        <v>112.35000000000001</v>
      </c>
      <c r="E153" s="265">
        <v>111.30000000000001</v>
      </c>
      <c r="F153" s="265">
        <v>110.5</v>
      </c>
      <c r="G153" s="265">
        <v>109.45</v>
      </c>
      <c r="H153" s="265">
        <v>113.15000000000002</v>
      </c>
      <c r="I153" s="265">
        <v>114.2</v>
      </c>
      <c r="J153" s="265">
        <v>115.00000000000003</v>
      </c>
      <c r="K153" s="263">
        <v>113.4</v>
      </c>
      <c r="L153" s="263">
        <v>111.55</v>
      </c>
      <c r="M153" s="263">
        <v>49.50121</v>
      </c>
    </row>
    <row r="154" spans="1:13">
      <c r="A154" s="287">
        <v>145</v>
      </c>
      <c r="B154" s="263" t="s">
        <v>153</v>
      </c>
      <c r="C154" s="263">
        <v>95.2</v>
      </c>
      <c r="D154" s="265">
        <v>95.633333333333326</v>
      </c>
      <c r="E154" s="265">
        <v>94.566666666666649</v>
      </c>
      <c r="F154" s="265">
        <v>93.933333333333323</v>
      </c>
      <c r="G154" s="265">
        <v>92.866666666666646</v>
      </c>
      <c r="H154" s="265">
        <v>96.266666666666652</v>
      </c>
      <c r="I154" s="265">
        <v>97.333333333333314</v>
      </c>
      <c r="J154" s="265">
        <v>97.966666666666654</v>
      </c>
      <c r="K154" s="263">
        <v>96.7</v>
      </c>
      <c r="L154" s="263">
        <v>95</v>
      </c>
      <c r="M154" s="263">
        <v>125.74055</v>
      </c>
    </row>
    <row r="155" spans="1:13">
      <c r="A155" s="287">
        <v>146</v>
      </c>
      <c r="B155" s="263" t="s">
        <v>148</v>
      </c>
      <c r="C155" s="263">
        <v>48.6</v>
      </c>
      <c r="D155" s="265">
        <v>48.883333333333333</v>
      </c>
      <c r="E155" s="265">
        <v>48.066666666666663</v>
      </c>
      <c r="F155" s="265">
        <v>47.533333333333331</v>
      </c>
      <c r="G155" s="265">
        <v>46.716666666666661</v>
      </c>
      <c r="H155" s="265">
        <v>49.416666666666664</v>
      </c>
      <c r="I155" s="265">
        <v>50.233333333333341</v>
      </c>
      <c r="J155" s="265">
        <v>50.766666666666666</v>
      </c>
      <c r="K155" s="263">
        <v>49.7</v>
      </c>
      <c r="L155" s="263">
        <v>48.35</v>
      </c>
      <c r="M155" s="263">
        <v>179.27525</v>
      </c>
    </row>
    <row r="156" spans="1:13">
      <c r="A156" s="287">
        <v>147</v>
      </c>
      <c r="B156" s="263" t="s">
        <v>451</v>
      </c>
      <c r="C156" s="263">
        <v>2561.4499999999998</v>
      </c>
      <c r="D156" s="265">
        <v>2587.1666666666665</v>
      </c>
      <c r="E156" s="265">
        <v>2524.333333333333</v>
      </c>
      <c r="F156" s="265">
        <v>2487.2166666666667</v>
      </c>
      <c r="G156" s="265">
        <v>2424.3833333333332</v>
      </c>
      <c r="H156" s="265">
        <v>2624.2833333333328</v>
      </c>
      <c r="I156" s="265">
        <v>2687.1166666666659</v>
      </c>
      <c r="J156" s="265">
        <v>2724.2333333333327</v>
      </c>
      <c r="K156" s="263">
        <v>2650</v>
      </c>
      <c r="L156" s="263">
        <v>2550.0500000000002</v>
      </c>
      <c r="M156" s="263">
        <v>0.95004999999999995</v>
      </c>
    </row>
    <row r="157" spans="1:13">
      <c r="A157" s="287">
        <v>148</v>
      </c>
      <c r="B157" s="263" t="s">
        <v>151</v>
      </c>
      <c r="C157" s="263">
        <v>17479.849999999999</v>
      </c>
      <c r="D157" s="265">
        <v>17414.883333333331</v>
      </c>
      <c r="E157" s="265">
        <v>17323.016666666663</v>
      </c>
      <c r="F157" s="265">
        <v>17166.183333333331</v>
      </c>
      <c r="G157" s="265">
        <v>17074.316666666662</v>
      </c>
      <c r="H157" s="265">
        <v>17571.716666666664</v>
      </c>
      <c r="I157" s="265">
        <v>17663.583333333332</v>
      </c>
      <c r="J157" s="265">
        <v>17820.416666666664</v>
      </c>
      <c r="K157" s="263">
        <v>17506.75</v>
      </c>
      <c r="L157" s="263">
        <v>17258.05</v>
      </c>
      <c r="M157" s="263">
        <v>1.1011899999999999</v>
      </c>
    </row>
    <row r="158" spans="1:13">
      <c r="A158" s="287">
        <v>149</v>
      </c>
      <c r="B158" s="263" t="s">
        <v>792</v>
      </c>
      <c r="C158" s="263">
        <v>339.35</v>
      </c>
      <c r="D158" s="265">
        <v>335.68333333333334</v>
      </c>
      <c r="E158" s="265">
        <v>327.36666666666667</v>
      </c>
      <c r="F158" s="265">
        <v>315.38333333333333</v>
      </c>
      <c r="G158" s="265">
        <v>307.06666666666666</v>
      </c>
      <c r="H158" s="265">
        <v>347.66666666666669</v>
      </c>
      <c r="I158" s="265">
        <v>355.98333333333341</v>
      </c>
      <c r="J158" s="265">
        <v>367.9666666666667</v>
      </c>
      <c r="K158" s="263">
        <v>344</v>
      </c>
      <c r="L158" s="263">
        <v>323.7</v>
      </c>
      <c r="M158" s="263">
        <v>13.091760000000001</v>
      </c>
    </row>
    <row r="159" spans="1:13">
      <c r="A159" s="287">
        <v>150</v>
      </c>
      <c r="B159" s="263" t="s">
        <v>266</v>
      </c>
      <c r="C159" s="263">
        <v>589.54999999999995</v>
      </c>
      <c r="D159" s="265">
        <v>584.51666666666665</v>
      </c>
      <c r="E159" s="265">
        <v>570.0333333333333</v>
      </c>
      <c r="F159" s="265">
        <v>550.51666666666665</v>
      </c>
      <c r="G159" s="265">
        <v>536.0333333333333</v>
      </c>
      <c r="H159" s="265">
        <v>604.0333333333333</v>
      </c>
      <c r="I159" s="265">
        <v>618.51666666666665</v>
      </c>
      <c r="J159" s="265">
        <v>638.0333333333333</v>
      </c>
      <c r="K159" s="263">
        <v>599</v>
      </c>
      <c r="L159" s="263">
        <v>565</v>
      </c>
      <c r="M159" s="263">
        <v>5.5577899999999998</v>
      </c>
    </row>
    <row r="160" spans="1:13">
      <c r="A160" s="287">
        <v>151</v>
      </c>
      <c r="B160" s="263" t="s">
        <v>155</v>
      </c>
      <c r="C160" s="263">
        <v>98.45</v>
      </c>
      <c r="D160" s="265">
        <v>97.766666666666652</v>
      </c>
      <c r="E160" s="265">
        <v>96.283333333333303</v>
      </c>
      <c r="F160" s="265">
        <v>94.116666666666646</v>
      </c>
      <c r="G160" s="265">
        <v>92.633333333333297</v>
      </c>
      <c r="H160" s="265">
        <v>99.933333333333309</v>
      </c>
      <c r="I160" s="265">
        <v>101.41666666666666</v>
      </c>
      <c r="J160" s="265">
        <v>103.58333333333331</v>
      </c>
      <c r="K160" s="263">
        <v>99.25</v>
      </c>
      <c r="L160" s="263">
        <v>95.6</v>
      </c>
      <c r="M160" s="263">
        <v>261.18576000000002</v>
      </c>
    </row>
    <row r="161" spans="1:13">
      <c r="A161" s="287">
        <v>152</v>
      </c>
      <c r="B161" s="263" t="s">
        <v>154</v>
      </c>
      <c r="C161" s="263">
        <v>116.05</v>
      </c>
      <c r="D161" s="265">
        <v>116.23333333333335</v>
      </c>
      <c r="E161" s="265">
        <v>115.4666666666667</v>
      </c>
      <c r="F161" s="265">
        <v>114.88333333333335</v>
      </c>
      <c r="G161" s="265">
        <v>114.1166666666667</v>
      </c>
      <c r="H161" s="265">
        <v>116.81666666666669</v>
      </c>
      <c r="I161" s="265">
        <v>117.58333333333334</v>
      </c>
      <c r="J161" s="265">
        <v>118.16666666666669</v>
      </c>
      <c r="K161" s="263">
        <v>117</v>
      </c>
      <c r="L161" s="263">
        <v>115.65</v>
      </c>
      <c r="M161" s="263">
        <v>7.7889499999999998</v>
      </c>
    </row>
    <row r="162" spans="1:13">
      <c r="A162" s="287">
        <v>153</v>
      </c>
      <c r="B162" s="263" t="s">
        <v>267</v>
      </c>
      <c r="C162" s="263">
        <v>3168.5</v>
      </c>
      <c r="D162" s="265">
        <v>3189.8166666666671</v>
      </c>
      <c r="E162" s="265">
        <v>3140.6833333333343</v>
      </c>
      <c r="F162" s="265">
        <v>3112.8666666666672</v>
      </c>
      <c r="G162" s="265">
        <v>3063.7333333333345</v>
      </c>
      <c r="H162" s="265">
        <v>3217.6333333333341</v>
      </c>
      <c r="I162" s="265">
        <v>3266.7666666666664</v>
      </c>
      <c r="J162" s="265">
        <v>3294.5833333333339</v>
      </c>
      <c r="K162" s="263">
        <v>3238.95</v>
      </c>
      <c r="L162" s="263">
        <v>3162</v>
      </c>
      <c r="M162" s="263">
        <v>0.50775999999999999</v>
      </c>
    </row>
    <row r="163" spans="1:13">
      <c r="A163" s="287">
        <v>154</v>
      </c>
      <c r="B163" s="263" t="s">
        <v>268</v>
      </c>
      <c r="C163" s="263">
        <v>2211.1999999999998</v>
      </c>
      <c r="D163" s="265">
        <v>2223.7333333333331</v>
      </c>
      <c r="E163" s="265">
        <v>2187.4666666666662</v>
      </c>
      <c r="F163" s="265">
        <v>2163.7333333333331</v>
      </c>
      <c r="G163" s="265">
        <v>2127.4666666666662</v>
      </c>
      <c r="H163" s="265">
        <v>2247.4666666666662</v>
      </c>
      <c r="I163" s="265">
        <v>2283.7333333333336</v>
      </c>
      <c r="J163" s="265">
        <v>2307.4666666666662</v>
      </c>
      <c r="K163" s="263">
        <v>2260</v>
      </c>
      <c r="L163" s="263">
        <v>2200</v>
      </c>
      <c r="M163" s="263">
        <v>2.5515699999999999</v>
      </c>
    </row>
    <row r="164" spans="1:13">
      <c r="A164" s="287">
        <v>155</v>
      </c>
      <c r="B164" s="263" t="s">
        <v>156</v>
      </c>
      <c r="C164" s="263">
        <v>30084.25</v>
      </c>
      <c r="D164" s="265">
        <v>30331.566666666666</v>
      </c>
      <c r="E164" s="265">
        <v>29669.133333333331</v>
      </c>
      <c r="F164" s="265">
        <v>29254.016666666666</v>
      </c>
      <c r="G164" s="265">
        <v>28591.583333333332</v>
      </c>
      <c r="H164" s="265">
        <v>30746.683333333331</v>
      </c>
      <c r="I164" s="265">
        <v>31409.116666666665</v>
      </c>
      <c r="J164" s="265">
        <v>31824.23333333333</v>
      </c>
      <c r="K164" s="263">
        <v>30994</v>
      </c>
      <c r="L164" s="263">
        <v>29916.45</v>
      </c>
      <c r="M164" s="263">
        <v>0.30961</v>
      </c>
    </row>
    <row r="165" spans="1:13">
      <c r="A165" s="287">
        <v>156</v>
      </c>
      <c r="B165" s="263" t="s">
        <v>158</v>
      </c>
      <c r="C165" s="263">
        <v>239.95</v>
      </c>
      <c r="D165" s="265">
        <v>241.73333333333335</v>
      </c>
      <c r="E165" s="265">
        <v>237.41666666666669</v>
      </c>
      <c r="F165" s="265">
        <v>234.88333333333333</v>
      </c>
      <c r="G165" s="265">
        <v>230.56666666666666</v>
      </c>
      <c r="H165" s="265">
        <v>244.26666666666671</v>
      </c>
      <c r="I165" s="265">
        <v>248.58333333333337</v>
      </c>
      <c r="J165" s="265">
        <v>251.11666666666673</v>
      </c>
      <c r="K165" s="263">
        <v>246.05</v>
      </c>
      <c r="L165" s="263">
        <v>239.2</v>
      </c>
      <c r="M165" s="263">
        <v>27.55123</v>
      </c>
    </row>
    <row r="166" spans="1:13">
      <c r="A166" s="287">
        <v>157</v>
      </c>
      <c r="B166" s="263" t="s">
        <v>270</v>
      </c>
      <c r="C166" s="263">
        <v>4560.45</v>
      </c>
      <c r="D166" s="265">
        <v>4527.45</v>
      </c>
      <c r="E166" s="265">
        <v>4479.8999999999996</v>
      </c>
      <c r="F166" s="265">
        <v>4399.3499999999995</v>
      </c>
      <c r="G166" s="265">
        <v>4351.7999999999993</v>
      </c>
      <c r="H166" s="265">
        <v>4608</v>
      </c>
      <c r="I166" s="265">
        <v>4655.5500000000011</v>
      </c>
      <c r="J166" s="265">
        <v>4736.1000000000004</v>
      </c>
      <c r="K166" s="263">
        <v>4575</v>
      </c>
      <c r="L166" s="263">
        <v>4446.8999999999996</v>
      </c>
      <c r="M166" s="263">
        <v>0.78668000000000005</v>
      </c>
    </row>
    <row r="167" spans="1:13">
      <c r="A167" s="287">
        <v>158</v>
      </c>
      <c r="B167" s="263" t="s">
        <v>160</v>
      </c>
      <c r="C167" s="263">
        <v>1766.6</v>
      </c>
      <c r="D167" s="265">
        <v>1773.7166666666665</v>
      </c>
      <c r="E167" s="265">
        <v>1751.9833333333329</v>
      </c>
      <c r="F167" s="265">
        <v>1737.3666666666663</v>
      </c>
      <c r="G167" s="265">
        <v>1715.6333333333328</v>
      </c>
      <c r="H167" s="265">
        <v>1788.333333333333</v>
      </c>
      <c r="I167" s="265">
        <v>1810.0666666666666</v>
      </c>
      <c r="J167" s="265">
        <v>1824.6833333333332</v>
      </c>
      <c r="K167" s="263">
        <v>1795.45</v>
      </c>
      <c r="L167" s="263">
        <v>1759.1</v>
      </c>
      <c r="M167" s="263">
        <v>7.2533399999999997</v>
      </c>
    </row>
    <row r="168" spans="1:13">
      <c r="A168" s="287">
        <v>159</v>
      </c>
      <c r="B168" s="263" t="s">
        <v>157</v>
      </c>
      <c r="C168" s="263">
        <v>1842.45</v>
      </c>
      <c r="D168" s="265">
        <v>1810.4833333333333</v>
      </c>
      <c r="E168" s="265">
        <v>1761.9666666666667</v>
      </c>
      <c r="F168" s="265">
        <v>1681.4833333333333</v>
      </c>
      <c r="G168" s="265">
        <v>1632.9666666666667</v>
      </c>
      <c r="H168" s="265">
        <v>1890.9666666666667</v>
      </c>
      <c r="I168" s="265">
        <v>1939.4833333333336</v>
      </c>
      <c r="J168" s="265">
        <v>2019.9666666666667</v>
      </c>
      <c r="K168" s="263">
        <v>1859</v>
      </c>
      <c r="L168" s="263">
        <v>1730</v>
      </c>
      <c r="M168" s="263">
        <v>35.07893</v>
      </c>
    </row>
    <row r="169" spans="1:13">
      <c r="A169" s="287">
        <v>160</v>
      </c>
      <c r="B169" s="263" t="s">
        <v>462</v>
      </c>
      <c r="C169" s="263">
        <v>1320.15</v>
      </c>
      <c r="D169" s="265">
        <v>1327.4833333333333</v>
      </c>
      <c r="E169" s="265">
        <v>1305.0666666666666</v>
      </c>
      <c r="F169" s="265">
        <v>1289.9833333333333</v>
      </c>
      <c r="G169" s="265">
        <v>1267.5666666666666</v>
      </c>
      <c r="H169" s="265">
        <v>1342.5666666666666</v>
      </c>
      <c r="I169" s="265">
        <v>1364.9833333333331</v>
      </c>
      <c r="J169" s="265">
        <v>1380.0666666666666</v>
      </c>
      <c r="K169" s="263">
        <v>1349.9</v>
      </c>
      <c r="L169" s="263">
        <v>1312.4</v>
      </c>
      <c r="M169" s="263">
        <v>5.0900400000000001</v>
      </c>
    </row>
    <row r="170" spans="1:13">
      <c r="A170" s="287">
        <v>161</v>
      </c>
      <c r="B170" s="263" t="s">
        <v>159</v>
      </c>
      <c r="C170" s="263">
        <v>131.1</v>
      </c>
      <c r="D170" s="265">
        <v>129.91666666666666</v>
      </c>
      <c r="E170" s="265">
        <v>127.83333333333331</v>
      </c>
      <c r="F170" s="265">
        <v>124.56666666666666</v>
      </c>
      <c r="G170" s="265">
        <v>122.48333333333332</v>
      </c>
      <c r="H170" s="265">
        <v>133.18333333333331</v>
      </c>
      <c r="I170" s="265">
        <v>135.26666666666662</v>
      </c>
      <c r="J170" s="265">
        <v>138.5333333333333</v>
      </c>
      <c r="K170" s="263">
        <v>132</v>
      </c>
      <c r="L170" s="263">
        <v>126.65</v>
      </c>
      <c r="M170" s="263">
        <v>116.22875999999999</v>
      </c>
    </row>
    <row r="171" spans="1:13">
      <c r="A171" s="287">
        <v>162</v>
      </c>
      <c r="B171" s="263" t="s">
        <v>162</v>
      </c>
      <c r="C171" s="263">
        <v>212.45</v>
      </c>
      <c r="D171" s="265">
        <v>213.15</v>
      </c>
      <c r="E171" s="265">
        <v>210.85000000000002</v>
      </c>
      <c r="F171" s="265">
        <v>209.25000000000003</v>
      </c>
      <c r="G171" s="265">
        <v>206.95000000000005</v>
      </c>
      <c r="H171" s="265">
        <v>214.75</v>
      </c>
      <c r="I171" s="265">
        <v>217.05</v>
      </c>
      <c r="J171" s="265">
        <v>218.64999999999998</v>
      </c>
      <c r="K171" s="263">
        <v>215.45</v>
      </c>
      <c r="L171" s="263">
        <v>211.55</v>
      </c>
      <c r="M171" s="263">
        <v>48.372779999999999</v>
      </c>
    </row>
    <row r="172" spans="1:13">
      <c r="A172" s="287">
        <v>163</v>
      </c>
      <c r="B172" s="263" t="s">
        <v>271</v>
      </c>
      <c r="C172" s="263">
        <v>291.10000000000002</v>
      </c>
      <c r="D172" s="265">
        <v>289.7</v>
      </c>
      <c r="E172" s="265">
        <v>286.39999999999998</v>
      </c>
      <c r="F172" s="265">
        <v>281.7</v>
      </c>
      <c r="G172" s="265">
        <v>278.39999999999998</v>
      </c>
      <c r="H172" s="265">
        <v>294.39999999999998</v>
      </c>
      <c r="I172" s="265">
        <v>297.70000000000005</v>
      </c>
      <c r="J172" s="265">
        <v>302.39999999999998</v>
      </c>
      <c r="K172" s="263">
        <v>293</v>
      </c>
      <c r="L172" s="263">
        <v>285</v>
      </c>
      <c r="M172" s="263">
        <v>5.8041600000000004</v>
      </c>
    </row>
    <row r="173" spans="1:13">
      <c r="A173" s="287">
        <v>164</v>
      </c>
      <c r="B173" s="263" t="s">
        <v>272</v>
      </c>
      <c r="C173" s="263">
        <v>13529.85</v>
      </c>
      <c r="D173" s="265">
        <v>13593.400000000001</v>
      </c>
      <c r="E173" s="265">
        <v>13386.850000000002</v>
      </c>
      <c r="F173" s="265">
        <v>13243.85</v>
      </c>
      <c r="G173" s="265">
        <v>13037.300000000001</v>
      </c>
      <c r="H173" s="265">
        <v>13736.400000000003</v>
      </c>
      <c r="I173" s="265">
        <v>13942.950000000003</v>
      </c>
      <c r="J173" s="265">
        <v>14085.950000000004</v>
      </c>
      <c r="K173" s="263">
        <v>13799.95</v>
      </c>
      <c r="L173" s="263">
        <v>13450.4</v>
      </c>
      <c r="M173" s="263">
        <v>0.1108</v>
      </c>
    </row>
    <row r="174" spans="1:13">
      <c r="A174" s="287">
        <v>165</v>
      </c>
      <c r="B174" s="263" t="s">
        <v>161</v>
      </c>
      <c r="C174" s="263">
        <v>39.549999999999997</v>
      </c>
      <c r="D174" s="265">
        <v>39.533333333333331</v>
      </c>
      <c r="E174" s="265">
        <v>39.016666666666666</v>
      </c>
      <c r="F174" s="265">
        <v>38.483333333333334</v>
      </c>
      <c r="G174" s="265">
        <v>37.966666666666669</v>
      </c>
      <c r="H174" s="265">
        <v>40.066666666666663</v>
      </c>
      <c r="I174" s="265">
        <v>40.583333333333329</v>
      </c>
      <c r="J174" s="265">
        <v>41.11666666666666</v>
      </c>
      <c r="K174" s="263">
        <v>40.049999999999997</v>
      </c>
      <c r="L174" s="263">
        <v>39</v>
      </c>
      <c r="M174" s="263">
        <v>1279.28424</v>
      </c>
    </row>
    <row r="175" spans="1:13">
      <c r="A175" s="287">
        <v>166</v>
      </c>
      <c r="B175" s="263" t="s">
        <v>165</v>
      </c>
      <c r="C175" s="263">
        <v>254</v>
      </c>
      <c r="D175" s="265">
        <v>251.25</v>
      </c>
      <c r="E175" s="265">
        <v>246.05</v>
      </c>
      <c r="F175" s="265">
        <v>238.10000000000002</v>
      </c>
      <c r="G175" s="265">
        <v>232.90000000000003</v>
      </c>
      <c r="H175" s="265">
        <v>259.2</v>
      </c>
      <c r="I175" s="265">
        <v>264.39999999999998</v>
      </c>
      <c r="J175" s="265">
        <v>272.34999999999997</v>
      </c>
      <c r="K175" s="263">
        <v>256.45</v>
      </c>
      <c r="L175" s="263">
        <v>243.3</v>
      </c>
      <c r="M175" s="263">
        <v>168.98929999999999</v>
      </c>
    </row>
    <row r="176" spans="1:13">
      <c r="A176" s="287">
        <v>167</v>
      </c>
      <c r="B176" s="263" t="s">
        <v>166</v>
      </c>
      <c r="C176" s="263">
        <v>152.75</v>
      </c>
      <c r="D176" s="265">
        <v>151.54999999999998</v>
      </c>
      <c r="E176" s="265">
        <v>149.19999999999996</v>
      </c>
      <c r="F176" s="265">
        <v>145.64999999999998</v>
      </c>
      <c r="G176" s="265">
        <v>143.29999999999995</v>
      </c>
      <c r="H176" s="265">
        <v>155.09999999999997</v>
      </c>
      <c r="I176" s="265">
        <v>157.44999999999999</v>
      </c>
      <c r="J176" s="265">
        <v>160.99999999999997</v>
      </c>
      <c r="K176" s="263">
        <v>153.9</v>
      </c>
      <c r="L176" s="263">
        <v>148</v>
      </c>
      <c r="M176" s="263">
        <v>76.699169999999995</v>
      </c>
    </row>
    <row r="177" spans="1:13">
      <c r="A177" s="287">
        <v>168</v>
      </c>
      <c r="B177" s="263" t="s">
        <v>274</v>
      </c>
      <c r="C177" s="263">
        <v>477.5</v>
      </c>
      <c r="D177" s="265">
        <v>477.7833333333333</v>
      </c>
      <c r="E177" s="265">
        <v>470.41666666666663</v>
      </c>
      <c r="F177" s="265">
        <v>463.33333333333331</v>
      </c>
      <c r="G177" s="265">
        <v>455.96666666666664</v>
      </c>
      <c r="H177" s="265">
        <v>484.86666666666662</v>
      </c>
      <c r="I177" s="265">
        <v>492.23333333333329</v>
      </c>
      <c r="J177" s="265">
        <v>499.31666666666661</v>
      </c>
      <c r="K177" s="263">
        <v>485.15</v>
      </c>
      <c r="L177" s="263">
        <v>470.7</v>
      </c>
      <c r="M177" s="263">
        <v>2.1430199999999999</v>
      </c>
    </row>
    <row r="178" spans="1:13">
      <c r="A178" s="287">
        <v>169</v>
      </c>
      <c r="B178" s="263" t="s">
        <v>167</v>
      </c>
      <c r="C178" s="263">
        <v>2032.6</v>
      </c>
      <c r="D178" s="265">
        <v>2039.6333333333332</v>
      </c>
      <c r="E178" s="265">
        <v>2017.9666666666662</v>
      </c>
      <c r="F178" s="265">
        <v>2003.333333333333</v>
      </c>
      <c r="G178" s="265">
        <v>1981.6666666666661</v>
      </c>
      <c r="H178" s="265">
        <v>2054.2666666666664</v>
      </c>
      <c r="I178" s="265">
        <v>2075.9333333333334</v>
      </c>
      <c r="J178" s="265">
        <v>2090.5666666666666</v>
      </c>
      <c r="K178" s="263">
        <v>2061.3000000000002</v>
      </c>
      <c r="L178" s="263">
        <v>2025</v>
      </c>
      <c r="M178" s="263">
        <v>72.875900000000001</v>
      </c>
    </row>
    <row r="179" spans="1:13">
      <c r="A179" s="287">
        <v>170</v>
      </c>
      <c r="B179" s="263" t="s">
        <v>817</v>
      </c>
      <c r="C179" s="263">
        <v>1019.5</v>
      </c>
      <c r="D179" s="265">
        <v>1021.2666666666668</v>
      </c>
      <c r="E179" s="265">
        <v>1012.5333333333335</v>
      </c>
      <c r="F179" s="265">
        <v>1005.5666666666667</v>
      </c>
      <c r="G179" s="265">
        <v>996.83333333333348</v>
      </c>
      <c r="H179" s="265">
        <v>1028.2333333333336</v>
      </c>
      <c r="I179" s="265">
        <v>1036.9666666666669</v>
      </c>
      <c r="J179" s="265">
        <v>1043.9333333333336</v>
      </c>
      <c r="K179" s="263">
        <v>1030</v>
      </c>
      <c r="L179" s="263">
        <v>1014.3</v>
      </c>
      <c r="M179" s="263">
        <v>9.7790199999999992</v>
      </c>
    </row>
    <row r="180" spans="1:13">
      <c r="A180" s="287">
        <v>171</v>
      </c>
      <c r="B180" s="263" t="s">
        <v>275</v>
      </c>
      <c r="C180" s="263">
        <v>877.25</v>
      </c>
      <c r="D180" s="265">
        <v>884.4666666666667</v>
      </c>
      <c r="E180" s="265">
        <v>867.78333333333342</v>
      </c>
      <c r="F180" s="265">
        <v>858.31666666666672</v>
      </c>
      <c r="G180" s="265">
        <v>841.63333333333344</v>
      </c>
      <c r="H180" s="265">
        <v>893.93333333333339</v>
      </c>
      <c r="I180" s="265">
        <v>910.61666666666679</v>
      </c>
      <c r="J180" s="265">
        <v>920.08333333333337</v>
      </c>
      <c r="K180" s="263">
        <v>901.15</v>
      </c>
      <c r="L180" s="263">
        <v>875</v>
      </c>
      <c r="M180" s="263">
        <v>17.151710000000001</v>
      </c>
    </row>
    <row r="181" spans="1:13">
      <c r="A181" s="287">
        <v>172</v>
      </c>
      <c r="B181" s="263" t="s">
        <v>172</v>
      </c>
      <c r="C181" s="263">
        <v>5622.2</v>
      </c>
      <c r="D181" s="265">
        <v>5652.5</v>
      </c>
      <c r="E181" s="265">
        <v>5580</v>
      </c>
      <c r="F181" s="265">
        <v>5537.8</v>
      </c>
      <c r="G181" s="265">
        <v>5465.3</v>
      </c>
      <c r="H181" s="265">
        <v>5694.7</v>
      </c>
      <c r="I181" s="265">
        <v>5767.2</v>
      </c>
      <c r="J181" s="265">
        <v>5809.4</v>
      </c>
      <c r="K181" s="263">
        <v>5725</v>
      </c>
      <c r="L181" s="263">
        <v>5610.3</v>
      </c>
      <c r="M181" s="263">
        <v>1.2353499999999999</v>
      </c>
    </row>
    <row r="182" spans="1:13">
      <c r="A182" s="287">
        <v>173</v>
      </c>
      <c r="B182" s="263" t="s">
        <v>479</v>
      </c>
      <c r="C182" s="263">
        <v>7844.6</v>
      </c>
      <c r="D182" s="265">
        <v>7843.45</v>
      </c>
      <c r="E182" s="265">
        <v>7788.9</v>
      </c>
      <c r="F182" s="265">
        <v>7733.2</v>
      </c>
      <c r="G182" s="265">
        <v>7678.65</v>
      </c>
      <c r="H182" s="265">
        <v>7899.15</v>
      </c>
      <c r="I182" s="265">
        <v>7953.7000000000007</v>
      </c>
      <c r="J182" s="265">
        <v>8009.4</v>
      </c>
      <c r="K182" s="263">
        <v>7898</v>
      </c>
      <c r="L182" s="263">
        <v>7787.75</v>
      </c>
      <c r="M182" s="263">
        <v>0.23732</v>
      </c>
    </row>
    <row r="183" spans="1:13">
      <c r="A183" s="287">
        <v>174</v>
      </c>
      <c r="B183" s="263" t="s">
        <v>170</v>
      </c>
      <c r="C183" s="263">
        <v>28653.25</v>
      </c>
      <c r="D183" s="265">
        <v>28531.533333333336</v>
      </c>
      <c r="E183" s="265">
        <v>28223.066666666673</v>
      </c>
      <c r="F183" s="265">
        <v>27792.883333333335</v>
      </c>
      <c r="G183" s="265">
        <v>27484.416666666672</v>
      </c>
      <c r="H183" s="265">
        <v>28961.716666666674</v>
      </c>
      <c r="I183" s="265">
        <v>29270.183333333342</v>
      </c>
      <c r="J183" s="265">
        <v>29700.366666666676</v>
      </c>
      <c r="K183" s="263">
        <v>28840</v>
      </c>
      <c r="L183" s="263">
        <v>28101.35</v>
      </c>
      <c r="M183" s="263">
        <v>0.61302999999999996</v>
      </c>
    </row>
    <row r="184" spans="1:13">
      <c r="A184" s="287">
        <v>175</v>
      </c>
      <c r="B184" s="263" t="s">
        <v>173</v>
      </c>
      <c r="C184" s="263">
        <v>1513.35</v>
      </c>
      <c r="D184" s="265">
        <v>1497.7666666666667</v>
      </c>
      <c r="E184" s="265">
        <v>1460.5833333333333</v>
      </c>
      <c r="F184" s="265">
        <v>1407.8166666666666</v>
      </c>
      <c r="G184" s="265">
        <v>1370.6333333333332</v>
      </c>
      <c r="H184" s="265">
        <v>1550.5333333333333</v>
      </c>
      <c r="I184" s="265">
        <v>1587.7166666666667</v>
      </c>
      <c r="J184" s="265">
        <v>1640.4833333333333</v>
      </c>
      <c r="K184" s="263">
        <v>1534.95</v>
      </c>
      <c r="L184" s="263">
        <v>1445</v>
      </c>
      <c r="M184" s="263">
        <v>49.113799999999998</v>
      </c>
    </row>
    <row r="185" spans="1:13">
      <c r="A185" s="287">
        <v>176</v>
      </c>
      <c r="B185" s="263" t="s">
        <v>171</v>
      </c>
      <c r="C185" s="263">
        <v>1875.45</v>
      </c>
      <c r="D185" s="265">
        <v>1865.1000000000001</v>
      </c>
      <c r="E185" s="265">
        <v>1835.3500000000004</v>
      </c>
      <c r="F185" s="265">
        <v>1795.2500000000002</v>
      </c>
      <c r="G185" s="265">
        <v>1765.5000000000005</v>
      </c>
      <c r="H185" s="265">
        <v>1905.2000000000003</v>
      </c>
      <c r="I185" s="265">
        <v>1934.9499999999998</v>
      </c>
      <c r="J185" s="265">
        <v>1975.0500000000002</v>
      </c>
      <c r="K185" s="263">
        <v>1894.85</v>
      </c>
      <c r="L185" s="263">
        <v>1825</v>
      </c>
      <c r="M185" s="263">
        <v>6.29582</v>
      </c>
    </row>
    <row r="186" spans="1:13">
      <c r="A186" s="287">
        <v>177</v>
      </c>
      <c r="B186" s="263" t="s">
        <v>169</v>
      </c>
      <c r="C186" s="263">
        <v>406.95</v>
      </c>
      <c r="D186" s="265">
        <v>404.0333333333333</v>
      </c>
      <c r="E186" s="265">
        <v>398.61666666666662</v>
      </c>
      <c r="F186" s="265">
        <v>390.2833333333333</v>
      </c>
      <c r="G186" s="265">
        <v>384.86666666666662</v>
      </c>
      <c r="H186" s="265">
        <v>412.36666666666662</v>
      </c>
      <c r="I186" s="265">
        <v>417.78333333333336</v>
      </c>
      <c r="J186" s="265">
        <v>426.11666666666662</v>
      </c>
      <c r="K186" s="263">
        <v>409.45</v>
      </c>
      <c r="L186" s="263">
        <v>395.7</v>
      </c>
      <c r="M186" s="263">
        <v>566.08937000000003</v>
      </c>
    </row>
    <row r="187" spans="1:13">
      <c r="A187" s="287">
        <v>178</v>
      </c>
      <c r="B187" s="263" t="s">
        <v>168</v>
      </c>
      <c r="C187" s="263">
        <v>62.7</v>
      </c>
      <c r="D187" s="265">
        <v>63.6</v>
      </c>
      <c r="E187" s="265">
        <v>61.5</v>
      </c>
      <c r="F187" s="265">
        <v>60.3</v>
      </c>
      <c r="G187" s="265">
        <v>58.199999999999996</v>
      </c>
      <c r="H187" s="265">
        <v>64.800000000000011</v>
      </c>
      <c r="I187" s="265">
        <v>66.900000000000006</v>
      </c>
      <c r="J187" s="265">
        <v>68.100000000000009</v>
      </c>
      <c r="K187" s="263">
        <v>65.7</v>
      </c>
      <c r="L187" s="263">
        <v>62.4</v>
      </c>
      <c r="M187" s="263">
        <v>247.98836</v>
      </c>
    </row>
    <row r="188" spans="1:13">
      <c r="A188" s="287">
        <v>179</v>
      </c>
      <c r="B188" s="263" t="s">
        <v>175</v>
      </c>
      <c r="C188" s="263">
        <v>627.5</v>
      </c>
      <c r="D188" s="265">
        <v>629.36666666666667</v>
      </c>
      <c r="E188" s="265">
        <v>621.43333333333339</v>
      </c>
      <c r="F188" s="265">
        <v>615.36666666666667</v>
      </c>
      <c r="G188" s="265">
        <v>607.43333333333339</v>
      </c>
      <c r="H188" s="265">
        <v>635.43333333333339</v>
      </c>
      <c r="I188" s="265">
        <v>643.36666666666656</v>
      </c>
      <c r="J188" s="265">
        <v>649.43333333333339</v>
      </c>
      <c r="K188" s="263">
        <v>637.29999999999995</v>
      </c>
      <c r="L188" s="263">
        <v>623.29999999999995</v>
      </c>
      <c r="M188" s="263">
        <v>73.106759999999994</v>
      </c>
    </row>
    <row r="189" spans="1:13">
      <c r="A189" s="287">
        <v>180</v>
      </c>
      <c r="B189" s="263" t="s">
        <v>176</v>
      </c>
      <c r="C189" s="263">
        <v>518.95000000000005</v>
      </c>
      <c r="D189" s="265">
        <v>516.93333333333339</v>
      </c>
      <c r="E189" s="265">
        <v>512.11666666666679</v>
      </c>
      <c r="F189" s="265">
        <v>505.28333333333342</v>
      </c>
      <c r="G189" s="265">
        <v>500.46666666666681</v>
      </c>
      <c r="H189" s="265">
        <v>523.76666666666677</v>
      </c>
      <c r="I189" s="265">
        <v>528.58333333333337</v>
      </c>
      <c r="J189" s="265">
        <v>535.41666666666674</v>
      </c>
      <c r="K189" s="263">
        <v>521.75</v>
      </c>
      <c r="L189" s="263">
        <v>510.1</v>
      </c>
      <c r="M189" s="263">
        <v>21.5824</v>
      </c>
    </row>
    <row r="190" spans="1:13">
      <c r="A190" s="287">
        <v>181</v>
      </c>
      <c r="B190" s="263" t="s">
        <v>276</v>
      </c>
      <c r="C190" s="263">
        <v>590</v>
      </c>
      <c r="D190" s="265">
        <v>590.98333333333335</v>
      </c>
      <c r="E190" s="265">
        <v>578.2166666666667</v>
      </c>
      <c r="F190" s="265">
        <v>566.43333333333339</v>
      </c>
      <c r="G190" s="265">
        <v>553.66666666666674</v>
      </c>
      <c r="H190" s="265">
        <v>602.76666666666665</v>
      </c>
      <c r="I190" s="265">
        <v>615.5333333333333</v>
      </c>
      <c r="J190" s="265">
        <v>627.31666666666661</v>
      </c>
      <c r="K190" s="263">
        <v>603.75</v>
      </c>
      <c r="L190" s="263">
        <v>579.20000000000005</v>
      </c>
      <c r="M190" s="263">
        <v>5.7394100000000003</v>
      </c>
    </row>
    <row r="191" spans="1:13">
      <c r="A191" s="287">
        <v>182</v>
      </c>
      <c r="B191" s="263" t="s">
        <v>189</v>
      </c>
      <c r="C191" s="263">
        <v>630.70000000000005</v>
      </c>
      <c r="D191" s="265">
        <v>633.86666666666667</v>
      </c>
      <c r="E191" s="265">
        <v>625.18333333333339</v>
      </c>
      <c r="F191" s="265">
        <v>619.66666666666674</v>
      </c>
      <c r="G191" s="265">
        <v>610.98333333333346</v>
      </c>
      <c r="H191" s="265">
        <v>639.38333333333333</v>
      </c>
      <c r="I191" s="265">
        <v>648.06666666666649</v>
      </c>
      <c r="J191" s="265">
        <v>653.58333333333326</v>
      </c>
      <c r="K191" s="263">
        <v>642.54999999999995</v>
      </c>
      <c r="L191" s="263">
        <v>628.35</v>
      </c>
      <c r="M191" s="263">
        <v>16.222190000000001</v>
      </c>
    </row>
    <row r="192" spans="1:13">
      <c r="A192" s="287">
        <v>183</v>
      </c>
      <c r="B192" s="263" t="s">
        <v>178</v>
      </c>
      <c r="C192" s="263">
        <v>568.65</v>
      </c>
      <c r="D192" s="265">
        <v>569.45000000000005</v>
      </c>
      <c r="E192" s="265">
        <v>554.90000000000009</v>
      </c>
      <c r="F192" s="265">
        <v>541.15000000000009</v>
      </c>
      <c r="G192" s="265">
        <v>526.60000000000014</v>
      </c>
      <c r="H192" s="265">
        <v>583.20000000000005</v>
      </c>
      <c r="I192" s="265">
        <v>597.75</v>
      </c>
      <c r="J192" s="265">
        <v>611.5</v>
      </c>
      <c r="K192" s="263">
        <v>584</v>
      </c>
      <c r="L192" s="263">
        <v>555.70000000000005</v>
      </c>
      <c r="M192" s="263">
        <v>61.377220000000001</v>
      </c>
    </row>
    <row r="193" spans="1:13">
      <c r="A193" s="287">
        <v>184</v>
      </c>
      <c r="B193" s="263" t="s">
        <v>184</v>
      </c>
      <c r="C193" s="263">
        <v>3139.85</v>
      </c>
      <c r="D193" s="265">
        <v>3160.1333333333337</v>
      </c>
      <c r="E193" s="265">
        <v>3111.2666666666673</v>
      </c>
      <c r="F193" s="265">
        <v>3082.6833333333338</v>
      </c>
      <c r="G193" s="265">
        <v>3033.8166666666675</v>
      </c>
      <c r="H193" s="265">
        <v>3188.7166666666672</v>
      </c>
      <c r="I193" s="265">
        <v>3237.583333333333</v>
      </c>
      <c r="J193" s="265">
        <v>3266.166666666667</v>
      </c>
      <c r="K193" s="263">
        <v>3209</v>
      </c>
      <c r="L193" s="263">
        <v>3131.55</v>
      </c>
      <c r="M193" s="263">
        <v>26.308530000000001</v>
      </c>
    </row>
    <row r="194" spans="1:13">
      <c r="A194" s="287">
        <v>185</v>
      </c>
      <c r="B194" s="263" t="s">
        <v>806</v>
      </c>
      <c r="C194" s="263">
        <v>623.1</v>
      </c>
      <c r="D194" s="265">
        <v>618.66666666666663</v>
      </c>
      <c r="E194" s="265">
        <v>611.83333333333326</v>
      </c>
      <c r="F194" s="265">
        <v>600.56666666666661</v>
      </c>
      <c r="G194" s="265">
        <v>593.73333333333323</v>
      </c>
      <c r="H194" s="265">
        <v>629.93333333333328</v>
      </c>
      <c r="I194" s="265">
        <v>636.76666666666654</v>
      </c>
      <c r="J194" s="265">
        <v>648.0333333333333</v>
      </c>
      <c r="K194" s="263">
        <v>625.5</v>
      </c>
      <c r="L194" s="263">
        <v>607.4</v>
      </c>
      <c r="M194" s="263">
        <v>32.349890000000002</v>
      </c>
    </row>
    <row r="195" spans="1:13">
      <c r="A195" s="287">
        <v>186</v>
      </c>
      <c r="B195" s="263" t="s">
        <v>180</v>
      </c>
      <c r="C195" s="263">
        <v>333.35</v>
      </c>
      <c r="D195" s="265">
        <v>331.05</v>
      </c>
      <c r="E195" s="265">
        <v>326.3</v>
      </c>
      <c r="F195" s="265">
        <v>319.25</v>
      </c>
      <c r="G195" s="265">
        <v>314.5</v>
      </c>
      <c r="H195" s="265">
        <v>338.1</v>
      </c>
      <c r="I195" s="265">
        <v>342.85</v>
      </c>
      <c r="J195" s="265">
        <v>349.90000000000003</v>
      </c>
      <c r="K195" s="263">
        <v>335.8</v>
      </c>
      <c r="L195" s="263">
        <v>324</v>
      </c>
      <c r="M195" s="263">
        <v>786.80452000000002</v>
      </c>
    </row>
    <row r="196" spans="1:13">
      <c r="A196" s="287">
        <v>187</v>
      </c>
      <c r="B196" s="254" t="s">
        <v>182</v>
      </c>
      <c r="C196" s="254">
        <v>86.7</v>
      </c>
      <c r="D196" s="294">
        <v>87.316666666666677</v>
      </c>
      <c r="E196" s="294">
        <v>85.733333333333348</v>
      </c>
      <c r="F196" s="294">
        <v>84.766666666666666</v>
      </c>
      <c r="G196" s="294">
        <v>83.183333333333337</v>
      </c>
      <c r="H196" s="294">
        <v>88.28333333333336</v>
      </c>
      <c r="I196" s="294">
        <v>89.866666666666703</v>
      </c>
      <c r="J196" s="294">
        <v>90.833333333333371</v>
      </c>
      <c r="K196" s="254">
        <v>88.9</v>
      </c>
      <c r="L196" s="254">
        <v>86.35</v>
      </c>
      <c r="M196" s="254">
        <v>283.71641</v>
      </c>
    </row>
    <row r="197" spans="1:13">
      <c r="A197" s="287">
        <v>188</v>
      </c>
      <c r="B197" s="254" t="s">
        <v>183</v>
      </c>
      <c r="C197" s="254">
        <v>672.15</v>
      </c>
      <c r="D197" s="294">
        <v>676.7166666666667</v>
      </c>
      <c r="E197" s="294">
        <v>665.43333333333339</v>
      </c>
      <c r="F197" s="294">
        <v>658.7166666666667</v>
      </c>
      <c r="G197" s="294">
        <v>647.43333333333339</v>
      </c>
      <c r="H197" s="294">
        <v>683.43333333333339</v>
      </c>
      <c r="I197" s="294">
        <v>694.7166666666667</v>
      </c>
      <c r="J197" s="294">
        <v>701.43333333333339</v>
      </c>
      <c r="K197" s="254">
        <v>688</v>
      </c>
      <c r="L197" s="254">
        <v>670</v>
      </c>
      <c r="M197" s="254">
        <v>131.71672000000001</v>
      </c>
    </row>
    <row r="198" spans="1:13">
      <c r="A198" s="287">
        <v>189</v>
      </c>
      <c r="B198" s="254" t="s">
        <v>185</v>
      </c>
      <c r="C198" s="254">
        <v>979.2</v>
      </c>
      <c r="D198" s="294">
        <v>984.23333333333323</v>
      </c>
      <c r="E198" s="294">
        <v>972.46666666666647</v>
      </c>
      <c r="F198" s="294">
        <v>965.73333333333323</v>
      </c>
      <c r="G198" s="294">
        <v>953.96666666666647</v>
      </c>
      <c r="H198" s="294">
        <v>990.96666666666647</v>
      </c>
      <c r="I198" s="294">
        <v>1002.7333333333331</v>
      </c>
      <c r="J198" s="294">
        <v>1009.4666666666665</v>
      </c>
      <c r="K198" s="254">
        <v>996</v>
      </c>
      <c r="L198" s="254">
        <v>977.5</v>
      </c>
      <c r="M198" s="254">
        <v>24.878250000000001</v>
      </c>
    </row>
    <row r="199" spans="1:13">
      <c r="A199" s="287">
        <v>190</v>
      </c>
      <c r="B199" s="254" t="s">
        <v>164</v>
      </c>
      <c r="C199" s="254">
        <v>976.65</v>
      </c>
      <c r="D199" s="294">
        <v>972.36666666666679</v>
      </c>
      <c r="E199" s="294">
        <v>963.98333333333358</v>
      </c>
      <c r="F199" s="294">
        <v>951.31666666666683</v>
      </c>
      <c r="G199" s="294">
        <v>942.93333333333362</v>
      </c>
      <c r="H199" s="294">
        <v>985.03333333333353</v>
      </c>
      <c r="I199" s="294">
        <v>993.41666666666674</v>
      </c>
      <c r="J199" s="294">
        <v>1006.0833333333335</v>
      </c>
      <c r="K199" s="254">
        <v>980.75</v>
      </c>
      <c r="L199" s="254">
        <v>959.7</v>
      </c>
      <c r="M199" s="254">
        <v>10.60131</v>
      </c>
    </row>
    <row r="200" spans="1:13">
      <c r="A200" s="287">
        <v>191</v>
      </c>
      <c r="B200" s="254" t="s">
        <v>186</v>
      </c>
      <c r="C200" s="254">
        <v>1484.75</v>
      </c>
      <c r="D200" s="294">
        <v>1493.3333333333333</v>
      </c>
      <c r="E200" s="294">
        <v>1468.1666666666665</v>
      </c>
      <c r="F200" s="294">
        <v>1451.5833333333333</v>
      </c>
      <c r="G200" s="294">
        <v>1426.4166666666665</v>
      </c>
      <c r="H200" s="294">
        <v>1509.9166666666665</v>
      </c>
      <c r="I200" s="294">
        <v>1535.083333333333</v>
      </c>
      <c r="J200" s="294">
        <v>1551.6666666666665</v>
      </c>
      <c r="K200" s="254">
        <v>1518.5</v>
      </c>
      <c r="L200" s="254">
        <v>1476.75</v>
      </c>
      <c r="M200" s="254">
        <v>31.565349999999999</v>
      </c>
    </row>
    <row r="201" spans="1:13">
      <c r="A201" s="287">
        <v>192</v>
      </c>
      <c r="B201" s="254" t="s">
        <v>187</v>
      </c>
      <c r="C201" s="254">
        <v>2606.3000000000002</v>
      </c>
      <c r="D201" s="294">
        <v>2601.4833333333336</v>
      </c>
      <c r="E201" s="294">
        <v>2580.0666666666671</v>
      </c>
      <c r="F201" s="294">
        <v>2553.8333333333335</v>
      </c>
      <c r="G201" s="294">
        <v>2532.416666666667</v>
      </c>
      <c r="H201" s="294">
        <v>2627.7166666666672</v>
      </c>
      <c r="I201" s="294">
        <v>2649.1333333333332</v>
      </c>
      <c r="J201" s="294">
        <v>2675.3666666666672</v>
      </c>
      <c r="K201" s="254">
        <v>2622.9</v>
      </c>
      <c r="L201" s="254">
        <v>2575.25</v>
      </c>
      <c r="M201" s="254">
        <v>3.4979499999999999</v>
      </c>
    </row>
    <row r="202" spans="1:13">
      <c r="A202" s="287">
        <v>193</v>
      </c>
      <c r="B202" s="254" t="s">
        <v>188</v>
      </c>
      <c r="C202" s="254">
        <v>333.35</v>
      </c>
      <c r="D202" s="294">
        <v>331.9666666666667</v>
      </c>
      <c r="E202" s="294">
        <v>328.93333333333339</v>
      </c>
      <c r="F202" s="294">
        <v>324.51666666666671</v>
      </c>
      <c r="G202" s="294">
        <v>321.48333333333341</v>
      </c>
      <c r="H202" s="294">
        <v>336.38333333333338</v>
      </c>
      <c r="I202" s="294">
        <v>339.41666666666669</v>
      </c>
      <c r="J202" s="294">
        <v>343.83333333333337</v>
      </c>
      <c r="K202" s="254">
        <v>335</v>
      </c>
      <c r="L202" s="254">
        <v>327.55</v>
      </c>
      <c r="M202" s="254">
        <v>11.75165</v>
      </c>
    </row>
    <row r="203" spans="1:13">
      <c r="A203" s="287">
        <v>194</v>
      </c>
      <c r="B203" s="254" t="s">
        <v>511</v>
      </c>
      <c r="C203" s="254">
        <v>701.7</v>
      </c>
      <c r="D203" s="294">
        <v>698.53333333333342</v>
      </c>
      <c r="E203" s="294">
        <v>684.11666666666679</v>
      </c>
      <c r="F203" s="294">
        <v>666.53333333333342</v>
      </c>
      <c r="G203" s="294">
        <v>652.11666666666679</v>
      </c>
      <c r="H203" s="294">
        <v>716.11666666666679</v>
      </c>
      <c r="I203" s="294">
        <v>730.53333333333353</v>
      </c>
      <c r="J203" s="294">
        <v>748.11666666666679</v>
      </c>
      <c r="K203" s="254">
        <v>712.95</v>
      </c>
      <c r="L203" s="254">
        <v>680.95</v>
      </c>
      <c r="M203" s="254">
        <v>7.1829999999999998</v>
      </c>
    </row>
    <row r="204" spans="1:13">
      <c r="A204" s="287">
        <v>195</v>
      </c>
      <c r="B204" s="254" t="s">
        <v>194</v>
      </c>
      <c r="C204" s="254">
        <v>537.45000000000005</v>
      </c>
      <c r="D204" s="294">
        <v>538.65</v>
      </c>
      <c r="E204" s="294">
        <v>533.34999999999991</v>
      </c>
      <c r="F204" s="294">
        <v>529.24999999999989</v>
      </c>
      <c r="G204" s="294">
        <v>523.94999999999982</v>
      </c>
      <c r="H204" s="294">
        <v>542.75</v>
      </c>
      <c r="I204" s="294">
        <v>548.04999999999995</v>
      </c>
      <c r="J204" s="294">
        <v>552.15000000000009</v>
      </c>
      <c r="K204" s="254">
        <v>543.95000000000005</v>
      </c>
      <c r="L204" s="254">
        <v>534.54999999999995</v>
      </c>
      <c r="M204" s="254">
        <v>25.694700000000001</v>
      </c>
    </row>
    <row r="205" spans="1:13">
      <c r="A205" s="287">
        <v>196</v>
      </c>
      <c r="B205" s="254" t="s">
        <v>192</v>
      </c>
      <c r="C205" s="254">
        <v>6407.75</v>
      </c>
      <c r="D205" s="294">
        <v>6419.6000000000013</v>
      </c>
      <c r="E205" s="294">
        <v>6375.2500000000027</v>
      </c>
      <c r="F205" s="294">
        <v>6342.7500000000018</v>
      </c>
      <c r="G205" s="294">
        <v>6298.4000000000033</v>
      </c>
      <c r="H205" s="294">
        <v>6452.1000000000022</v>
      </c>
      <c r="I205" s="294">
        <v>6496.4500000000007</v>
      </c>
      <c r="J205" s="294">
        <v>6528.9500000000016</v>
      </c>
      <c r="K205" s="254">
        <v>6463.95</v>
      </c>
      <c r="L205" s="254">
        <v>6387.1</v>
      </c>
      <c r="M205" s="254">
        <v>2.7785099999999998</v>
      </c>
    </row>
    <row r="206" spans="1:13">
      <c r="A206" s="287">
        <v>197</v>
      </c>
      <c r="B206" s="254" t="s">
        <v>193</v>
      </c>
      <c r="C206" s="254">
        <v>33.5</v>
      </c>
      <c r="D206" s="294">
        <v>33.616666666666667</v>
      </c>
      <c r="E206" s="294">
        <v>33.333333333333336</v>
      </c>
      <c r="F206" s="294">
        <v>33.166666666666671</v>
      </c>
      <c r="G206" s="294">
        <v>32.88333333333334</v>
      </c>
      <c r="H206" s="294">
        <v>33.783333333333331</v>
      </c>
      <c r="I206" s="294">
        <v>34.066666666666663</v>
      </c>
      <c r="J206" s="294">
        <v>34.233333333333327</v>
      </c>
      <c r="K206" s="254">
        <v>33.9</v>
      </c>
      <c r="L206" s="254">
        <v>33.450000000000003</v>
      </c>
      <c r="M206" s="254">
        <v>44.2776</v>
      </c>
    </row>
    <row r="207" spans="1:13">
      <c r="A207" s="287">
        <v>198</v>
      </c>
      <c r="B207" s="254" t="s">
        <v>190</v>
      </c>
      <c r="C207" s="254">
        <v>1275.6500000000001</v>
      </c>
      <c r="D207" s="294">
        <v>1267.8833333333334</v>
      </c>
      <c r="E207" s="294">
        <v>1254.7666666666669</v>
      </c>
      <c r="F207" s="294">
        <v>1233.8833333333334</v>
      </c>
      <c r="G207" s="294">
        <v>1220.7666666666669</v>
      </c>
      <c r="H207" s="294">
        <v>1288.7666666666669</v>
      </c>
      <c r="I207" s="294">
        <v>1301.8833333333332</v>
      </c>
      <c r="J207" s="294">
        <v>1322.7666666666669</v>
      </c>
      <c r="K207" s="254">
        <v>1281</v>
      </c>
      <c r="L207" s="254">
        <v>1247</v>
      </c>
      <c r="M207" s="254">
        <v>4.1601900000000001</v>
      </c>
    </row>
    <row r="208" spans="1:13">
      <c r="A208" s="287">
        <v>199</v>
      </c>
      <c r="B208" s="254" t="s">
        <v>141</v>
      </c>
      <c r="C208" s="254">
        <v>569.54999999999995</v>
      </c>
      <c r="D208" s="294">
        <v>569.98333333333323</v>
      </c>
      <c r="E208" s="294">
        <v>565.96666666666647</v>
      </c>
      <c r="F208" s="294">
        <v>562.38333333333321</v>
      </c>
      <c r="G208" s="294">
        <v>558.36666666666645</v>
      </c>
      <c r="H208" s="294">
        <v>573.56666666666649</v>
      </c>
      <c r="I208" s="294">
        <v>577.58333333333314</v>
      </c>
      <c r="J208" s="294">
        <v>581.16666666666652</v>
      </c>
      <c r="K208" s="254">
        <v>574</v>
      </c>
      <c r="L208" s="254">
        <v>566.4</v>
      </c>
      <c r="M208" s="254">
        <v>26.493110000000001</v>
      </c>
    </row>
    <row r="209" spans="1:13">
      <c r="A209" s="287">
        <v>200</v>
      </c>
      <c r="B209" s="254" t="s">
        <v>278</v>
      </c>
      <c r="C209" s="254">
        <v>223.35</v>
      </c>
      <c r="D209" s="294">
        <v>224.85</v>
      </c>
      <c r="E209" s="294">
        <v>220.7</v>
      </c>
      <c r="F209" s="294">
        <v>218.04999999999998</v>
      </c>
      <c r="G209" s="294">
        <v>213.89999999999998</v>
      </c>
      <c r="H209" s="294">
        <v>227.5</v>
      </c>
      <c r="I209" s="294">
        <v>231.65000000000003</v>
      </c>
      <c r="J209" s="294">
        <v>234.3</v>
      </c>
      <c r="K209" s="254">
        <v>229</v>
      </c>
      <c r="L209" s="254">
        <v>222.2</v>
      </c>
      <c r="M209" s="254">
        <v>10.20093</v>
      </c>
    </row>
    <row r="210" spans="1:13">
      <c r="A210" s="287">
        <v>201</v>
      </c>
      <c r="B210" s="254" t="s">
        <v>523</v>
      </c>
      <c r="C210" s="254">
        <v>944.95</v>
      </c>
      <c r="D210" s="294">
        <v>941.30000000000007</v>
      </c>
      <c r="E210" s="294">
        <v>919.65000000000009</v>
      </c>
      <c r="F210" s="294">
        <v>894.35</v>
      </c>
      <c r="G210" s="294">
        <v>872.7</v>
      </c>
      <c r="H210" s="294">
        <v>966.60000000000014</v>
      </c>
      <c r="I210" s="294">
        <v>988.25</v>
      </c>
      <c r="J210" s="294">
        <v>1013.5500000000002</v>
      </c>
      <c r="K210" s="254">
        <v>962.95</v>
      </c>
      <c r="L210" s="254">
        <v>916</v>
      </c>
      <c r="M210" s="254">
        <v>6.3632</v>
      </c>
    </row>
    <row r="211" spans="1:13">
      <c r="A211" s="287">
        <v>202</v>
      </c>
      <c r="B211" s="254" t="s">
        <v>118</v>
      </c>
      <c r="C211" s="254">
        <v>12.1</v>
      </c>
      <c r="D211" s="294">
        <v>12.299999999999999</v>
      </c>
      <c r="E211" s="294">
        <v>11.699999999999998</v>
      </c>
      <c r="F211" s="294">
        <v>11.299999999999999</v>
      </c>
      <c r="G211" s="294">
        <v>10.699999999999998</v>
      </c>
      <c r="H211" s="294">
        <v>12.699999999999998</v>
      </c>
      <c r="I211" s="294">
        <v>13.299999999999999</v>
      </c>
      <c r="J211" s="294">
        <v>13.699999999999998</v>
      </c>
      <c r="K211" s="254">
        <v>12.9</v>
      </c>
      <c r="L211" s="254">
        <v>11.9</v>
      </c>
      <c r="M211" s="254">
        <v>3337.22604</v>
      </c>
    </row>
    <row r="212" spans="1:13">
      <c r="A212" s="287">
        <v>203</v>
      </c>
      <c r="B212" s="254" t="s">
        <v>196</v>
      </c>
      <c r="C212" s="254">
        <v>1058</v>
      </c>
      <c r="D212" s="294">
        <v>1068.4333333333334</v>
      </c>
      <c r="E212" s="294">
        <v>1041.8666666666668</v>
      </c>
      <c r="F212" s="294">
        <v>1025.7333333333333</v>
      </c>
      <c r="G212" s="294">
        <v>999.16666666666674</v>
      </c>
      <c r="H212" s="294">
        <v>1084.5666666666668</v>
      </c>
      <c r="I212" s="294">
        <v>1111.1333333333334</v>
      </c>
      <c r="J212" s="294">
        <v>1127.2666666666669</v>
      </c>
      <c r="K212" s="254">
        <v>1095</v>
      </c>
      <c r="L212" s="254">
        <v>1052.3</v>
      </c>
      <c r="M212" s="254">
        <v>21.149450000000002</v>
      </c>
    </row>
    <row r="213" spans="1:13">
      <c r="A213" s="287">
        <v>204</v>
      </c>
      <c r="B213" s="254" t="s">
        <v>529</v>
      </c>
      <c r="C213" s="254">
        <v>2472.0500000000002</v>
      </c>
      <c r="D213" s="294">
        <v>2481.9833333333336</v>
      </c>
      <c r="E213" s="294">
        <v>2444.0666666666671</v>
      </c>
      <c r="F213" s="294">
        <v>2416.0833333333335</v>
      </c>
      <c r="G213" s="294">
        <v>2378.166666666667</v>
      </c>
      <c r="H213" s="294">
        <v>2509.9666666666672</v>
      </c>
      <c r="I213" s="294">
        <v>2547.8833333333332</v>
      </c>
      <c r="J213" s="294">
        <v>2575.8666666666672</v>
      </c>
      <c r="K213" s="254">
        <v>2519.9</v>
      </c>
      <c r="L213" s="254">
        <v>2454</v>
      </c>
      <c r="M213" s="254">
        <v>0.71372000000000002</v>
      </c>
    </row>
    <row r="214" spans="1:13">
      <c r="A214" s="287">
        <v>205</v>
      </c>
      <c r="B214" s="254" t="s">
        <v>197</v>
      </c>
      <c r="C214" s="294">
        <v>439.7</v>
      </c>
      <c r="D214" s="294">
        <v>440.46666666666664</v>
      </c>
      <c r="E214" s="294">
        <v>436.0333333333333</v>
      </c>
      <c r="F214" s="294">
        <v>432.36666666666667</v>
      </c>
      <c r="G214" s="294">
        <v>427.93333333333334</v>
      </c>
      <c r="H214" s="294">
        <v>444.13333333333327</v>
      </c>
      <c r="I214" s="294">
        <v>448.56666666666655</v>
      </c>
      <c r="J214" s="294">
        <v>452.23333333333323</v>
      </c>
      <c r="K214" s="294">
        <v>444.9</v>
      </c>
      <c r="L214" s="294">
        <v>436.8</v>
      </c>
      <c r="M214" s="294">
        <v>78.448769999999996</v>
      </c>
    </row>
    <row r="215" spans="1:13">
      <c r="A215" s="287">
        <v>206</v>
      </c>
      <c r="B215" s="254" t="s">
        <v>198</v>
      </c>
      <c r="C215" s="294">
        <v>16.25</v>
      </c>
      <c r="D215" s="294">
        <v>16.333333333333332</v>
      </c>
      <c r="E215" s="294">
        <v>16.066666666666663</v>
      </c>
      <c r="F215" s="294">
        <v>15.883333333333329</v>
      </c>
      <c r="G215" s="294">
        <v>15.61666666666666</v>
      </c>
      <c r="H215" s="294">
        <v>16.516666666666666</v>
      </c>
      <c r="I215" s="294">
        <v>16.783333333333339</v>
      </c>
      <c r="J215" s="294">
        <v>16.966666666666669</v>
      </c>
      <c r="K215" s="294">
        <v>16.600000000000001</v>
      </c>
      <c r="L215" s="294">
        <v>16.149999999999999</v>
      </c>
      <c r="M215" s="294">
        <v>640.57988999999998</v>
      </c>
    </row>
    <row r="216" spans="1:13">
      <c r="A216" s="287">
        <v>207</v>
      </c>
      <c r="B216" s="254" t="s">
        <v>199</v>
      </c>
      <c r="C216" s="294">
        <v>211.7</v>
      </c>
      <c r="D216" s="294">
        <v>212.51666666666665</v>
      </c>
      <c r="E216" s="294">
        <v>209.2833333333333</v>
      </c>
      <c r="F216" s="294">
        <v>206.86666666666665</v>
      </c>
      <c r="G216" s="294">
        <v>203.6333333333333</v>
      </c>
      <c r="H216" s="294">
        <v>214.93333333333331</v>
      </c>
      <c r="I216" s="294">
        <v>218.16666666666666</v>
      </c>
      <c r="J216" s="294">
        <v>220.58333333333331</v>
      </c>
      <c r="K216" s="294">
        <v>215.75</v>
      </c>
      <c r="L216" s="294">
        <v>210.1</v>
      </c>
      <c r="M216" s="294">
        <v>161.38992999999999</v>
      </c>
    </row>
    <row r="217" spans="1:13">
      <c r="A217" s="287"/>
      <c r="B217" s="254"/>
      <c r="C217" s="294"/>
      <c r="D217" s="294"/>
      <c r="E217" s="294"/>
      <c r="F217" s="294"/>
      <c r="G217" s="294"/>
      <c r="H217" s="294"/>
      <c r="I217" s="294"/>
      <c r="J217" s="294"/>
      <c r="K217" s="294"/>
      <c r="L217" s="294"/>
      <c r="M217" s="294"/>
    </row>
    <row r="218" spans="1:13">
      <c r="A218" s="38"/>
      <c r="B218" s="278"/>
      <c r="C218" s="277"/>
      <c r="D218" s="277"/>
      <c r="E218" s="277"/>
      <c r="F218" s="277"/>
      <c r="G218" s="277"/>
      <c r="H218" s="277"/>
      <c r="I218" s="277"/>
      <c r="J218" s="277"/>
      <c r="K218" s="277"/>
      <c r="L218" s="298"/>
      <c r="M218" s="13"/>
    </row>
    <row r="219" spans="1:13">
      <c r="A219" s="38"/>
      <c r="B219" s="13"/>
      <c r="C219" s="277"/>
      <c r="D219" s="277"/>
      <c r="E219" s="277"/>
      <c r="F219" s="277"/>
      <c r="G219" s="277"/>
      <c r="H219" s="277"/>
      <c r="I219" s="277"/>
      <c r="J219" s="277"/>
      <c r="K219" s="277"/>
      <c r="L219" s="298"/>
      <c r="M219" s="13"/>
    </row>
    <row r="220" spans="1:13">
      <c r="A220" s="38"/>
      <c r="B220" s="13"/>
      <c r="C220" s="277"/>
      <c r="D220" s="277"/>
      <c r="E220" s="277"/>
      <c r="F220" s="277"/>
      <c r="G220" s="277"/>
      <c r="H220" s="277"/>
      <c r="I220" s="277"/>
      <c r="J220" s="277"/>
      <c r="K220" s="277"/>
      <c r="L220" s="298"/>
      <c r="M220" s="13"/>
    </row>
    <row r="221" spans="1:13">
      <c r="A221" s="295" t="s">
        <v>280</v>
      </c>
      <c r="B221" s="13"/>
      <c r="C221" s="277"/>
      <c r="D221" s="277"/>
      <c r="E221" s="277"/>
      <c r="F221" s="277"/>
      <c r="G221" s="277"/>
      <c r="H221" s="277"/>
      <c r="I221" s="277"/>
      <c r="J221" s="277"/>
      <c r="K221" s="277"/>
      <c r="L221" s="298"/>
      <c r="M221" s="13"/>
    </row>
    <row r="222" spans="1:13">
      <c r="B222" s="13"/>
      <c r="C222" s="277"/>
      <c r="D222" s="277"/>
      <c r="E222" s="277"/>
      <c r="F222" s="277"/>
      <c r="G222" s="277"/>
      <c r="H222" s="277"/>
      <c r="I222" s="277"/>
      <c r="J222" s="277"/>
      <c r="K222" s="277"/>
      <c r="L222" s="298"/>
      <c r="M222" s="13"/>
    </row>
    <row r="223" spans="1:13">
      <c r="B223" s="13"/>
      <c r="C223" s="277"/>
      <c r="D223" s="277"/>
      <c r="E223" s="277"/>
      <c r="F223" s="277"/>
      <c r="G223" s="277"/>
      <c r="H223" s="277"/>
      <c r="I223" s="277"/>
      <c r="J223" s="277"/>
      <c r="K223" s="277"/>
      <c r="L223" s="298"/>
      <c r="M223" s="13"/>
    </row>
    <row r="224" spans="1:13">
      <c r="A224" s="296" t="s">
        <v>281</v>
      </c>
      <c r="B224" s="13"/>
      <c r="C224" s="277"/>
      <c r="D224" s="277"/>
      <c r="E224" s="277"/>
      <c r="F224" s="277"/>
      <c r="G224" s="277"/>
      <c r="H224" s="277"/>
      <c r="I224" s="277"/>
      <c r="J224" s="277"/>
      <c r="K224" s="277"/>
      <c r="L224" s="298"/>
      <c r="M224" s="13"/>
    </row>
    <row r="225" spans="1:15">
      <c r="A225" s="297"/>
      <c r="B225" s="13"/>
      <c r="C225" s="277"/>
      <c r="D225" s="277"/>
      <c r="E225" s="277"/>
      <c r="F225" s="277"/>
      <c r="G225" s="277"/>
      <c r="H225" s="277"/>
      <c r="I225" s="277"/>
      <c r="J225" s="277"/>
      <c r="K225" s="277"/>
      <c r="L225" s="298"/>
      <c r="M225" s="13"/>
    </row>
    <row r="226" spans="1:15">
      <c r="A226" s="281" t="s">
        <v>282</v>
      </c>
      <c r="B226" s="13"/>
      <c r="C226" s="277"/>
      <c r="D226" s="277"/>
      <c r="E226" s="277"/>
      <c r="F226" s="277"/>
      <c r="G226" s="277"/>
      <c r="H226" s="277"/>
      <c r="I226" s="277"/>
      <c r="J226" s="277"/>
      <c r="K226" s="277"/>
      <c r="L226" s="298"/>
      <c r="M226" s="13"/>
    </row>
    <row r="227" spans="1:15">
      <c r="A227" s="282" t="s">
        <v>200</v>
      </c>
      <c r="B227" s="13"/>
      <c r="C227" s="277"/>
      <c r="D227" s="277"/>
      <c r="E227" s="277"/>
      <c r="F227" s="277"/>
      <c r="G227" s="277"/>
      <c r="H227" s="277"/>
      <c r="I227" s="277"/>
      <c r="J227" s="277"/>
      <c r="K227" s="277"/>
      <c r="L227" s="298"/>
      <c r="M227" s="13"/>
      <c r="N227" s="13"/>
      <c r="O227" s="13"/>
    </row>
    <row r="228" spans="1:15">
      <c r="A228" s="282" t="s">
        <v>201</v>
      </c>
      <c r="B228" s="13"/>
      <c r="C228" s="277"/>
      <c r="D228" s="277"/>
      <c r="E228" s="277"/>
      <c r="F228" s="277"/>
      <c r="G228" s="277"/>
      <c r="H228" s="277"/>
      <c r="I228" s="277"/>
      <c r="J228" s="277"/>
      <c r="K228" s="277"/>
      <c r="L228" s="298"/>
      <c r="M228" s="13"/>
      <c r="N228" s="13"/>
      <c r="O228" s="13"/>
    </row>
    <row r="229" spans="1:15">
      <c r="A229" s="282" t="s">
        <v>202</v>
      </c>
      <c r="B229" s="13"/>
      <c r="C229" s="279"/>
      <c r="D229" s="279"/>
      <c r="E229" s="279"/>
      <c r="F229" s="279"/>
      <c r="G229" s="279"/>
      <c r="H229" s="279"/>
      <c r="I229" s="279"/>
      <c r="J229" s="279"/>
      <c r="K229" s="279"/>
      <c r="L229" s="298"/>
      <c r="M229" s="13"/>
      <c r="N229" s="13"/>
      <c r="O229" s="13"/>
    </row>
    <row r="230" spans="1:15">
      <c r="A230" s="282" t="s">
        <v>203</v>
      </c>
      <c r="B230" s="13"/>
      <c r="C230" s="277"/>
      <c r="D230" s="277"/>
      <c r="E230" s="277"/>
      <c r="F230" s="277"/>
      <c r="G230" s="277"/>
      <c r="H230" s="277"/>
      <c r="I230" s="277"/>
      <c r="J230" s="277"/>
      <c r="K230" s="277"/>
      <c r="L230" s="298"/>
      <c r="M230" s="13"/>
      <c r="N230" s="13"/>
      <c r="O230" s="13"/>
    </row>
    <row r="231" spans="1:15">
      <c r="A231" s="282" t="s">
        <v>204</v>
      </c>
      <c r="B231" s="13"/>
      <c r="C231" s="277"/>
      <c r="D231" s="277"/>
      <c r="E231" s="277"/>
      <c r="F231" s="277"/>
      <c r="G231" s="277"/>
      <c r="H231" s="277"/>
      <c r="I231" s="277"/>
      <c r="J231" s="277"/>
      <c r="K231" s="277"/>
      <c r="L231" s="298"/>
      <c r="M231" s="13"/>
      <c r="N231" s="13"/>
      <c r="O231" s="13"/>
    </row>
    <row r="232" spans="1:15">
      <c r="A232" s="283"/>
      <c r="B232" s="13"/>
      <c r="C232" s="277"/>
      <c r="D232" s="277"/>
      <c r="E232" s="277"/>
      <c r="F232" s="277"/>
      <c r="G232" s="277"/>
      <c r="H232" s="277"/>
      <c r="I232" s="277"/>
      <c r="J232" s="277"/>
      <c r="K232" s="277"/>
      <c r="L232" s="298"/>
      <c r="M232" s="13"/>
      <c r="N232" s="13"/>
      <c r="O232" s="13"/>
    </row>
    <row r="233" spans="1:15">
      <c r="A233" s="13"/>
      <c r="B233" s="13"/>
      <c r="C233" s="277"/>
      <c r="D233" s="277"/>
      <c r="E233" s="277"/>
      <c r="F233" s="277"/>
      <c r="G233" s="277"/>
      <c r="H233" s="277"/>
      <c r="I233" s="277"/>
      <c r="J233" s="277"/>
      <c r="K233" s="277"/>
      <c r="L233" s="298"/>
      <c r="M233" s="13"/>
      <c r="N233" s="13"/>
      <c r="O233" s="13"/>
    </row>
    <row r="234" spans="1:15">
      <c r="A234" s="13"/>
      <c r="B234" s="13"/>
      <c r="C234" s="277"/>
      <c r="D234" s="277"/>
      <c r="E234" s="277"/>
      <c r="F234" s="277"/>
      <c r="G234" s="277"/>
      <c r="H234" s="277"/>
      <c r="I234" s="277"/>
      <c r="J234" s="277"/>
      <c r="K234" s="277"/>
      <c r="L234" s="298"/>
      <c r="M234" s="13"/>
      <c r="N234" s="13"/>
      <c r="O234" s="13"/>
    </row>
    <row r="235" spans="1:15">
      <c r="A235" s="13"/>
      <c r="B235" s="13"/>
      <c r="C235" s="277"/>
      <c r="D235" s="277"/>
      <c r="E235" s="277"/>
      <c r="F235" s="277"/>
      <c r="G235" s="277"/>
      <c r="H235" s="277"/>
      <c r="I235" s="277"/>
      <c r="J235" s="277"/>
      <c r="K235" s="277"/>
      <c r="L235" s="298"/>
      <c r="M235" s="13"/>
      <c r="N235" s="13"/>
      <c r="O235" s="13"/>
    </row>
    <row r="236" spans="1:15">
      <c r="A236" s="13"/>
      <c r="B236" s="13"/>
      <c r="C236" s="277"/>
      <c r="D236" s="277"/>
      <c r="E236" s="277"/>
      <c r="F236" s="277"/>
      <c r="G236" s="277"/>
      <c r="H236" s="277"/>
      <c r="I236" s="277"/>
      <c r="J236" s="277"/>
      <c r="K236" s="277"/>
      <c r="L236" s="298"/>
      <c r="M236" s="13"/>
      <c r="N236" s="13"/>
      <c r="O236" s="13"/>
    </row>
    <row r="237" spans="1:15">
      <c r="A237" s="257" t="s">
        <v>205</v>
      </c>
      <c r="B237" s="13"/>
      <c r="C237" s="277"/>
      <c r="D237" s="277"/>
      <c r="E237" s="277"/>
      <c r="F237" s="277"/>
      <c r="G237" s="277"/>
      <c r="H237" s="277"/>
      <c r="I237" s="277"/>
      <c r="J237" s="277"/>
      <c r="K237" s="277"/>
      <c r="L237" s="298"/>
      <c r="M237" s="13"/>
      <c r="N237" s="13"/>
      <c r="O237" s="13"/>
    </row>
    <row r="238" spans="1:15">
      <c r="A238" s="280" t="s">
        <v>206</v>
      </c>
      <c r="B238" s="13"/>
      <c r="C238" s="277"/>
      <c r="D238" s="277"/>
      <c r="E238" s="277"/>
      <c r="F238" s="277"/>
      <c r="G238" s="277"/>
      <c r="H238" s="277"/>
      <c r="I238" s="277"/>
      <c r="J238" s="277"/>
      <c r="K238" s="277"/>
      <c r="L238" s="298"/>
      <c r="M238" s="13"/>
    </row>
    <row r="239" spans="1:15">
      <c r="A239" s="280" t="s">
        <v>207</v>
      </c>
      <c r="B239" s="13"/>
      <c r="C239" s="277"/>
      <c r="D239" s="277"/>
      <c r="E239" s="277"/>
      <c r="F239" s="277"/>
      <c r="G239" s="277"/>
      <c r="H239" s="277"/>
      <c r="I239" s="277"/>
      <c r="J239" s="277"/>
      <c r="K239" s="277"/>
      <c r="L239" s="298"/>
      <c r="M239" s="13"/>
    </row>
    <row r="240" spans="1:15">
      <c r="A240" s="280" t="s">
        <v>208</v>
      </c>
      <c r="B240" s="13"/>
      <c r="C240" s="277"/>
      <c r="D240" s="277"/>
      <c r="E240" s="277"/>
      <c r="F240" s="277"/>
      <c r="G240" s="277"/>
      <c r="H240" s="277"/>
      <c r="I240" s="277"/>
      <c r="J240" s="277"/>
      <c r="K240" s="277"/>
      <c r="L240" s="298"/>
      <c r="M240" s="13"/>
    </row>
    <row r="241" spans="1:13">
      <c r="A241" s="284" t="s">
        <v>209</v>
      </c>
      <c r="B241" s="13"/>
      <c r="C241" s="277"/>
      <c r="D241" s="277"/>
      <c r="E241" s="277"/>
      <c r="F241" s="277"/>
      <c r="G241" s="277"/>
      <c r="H241" s="277"/>
      <c r="I241" s="277"/>
      <c r="J241" s="277"/>
      <c r="K241" s="277"/>
      <c r="L241" s="298"/>
      <c r="M241" s="13"/>
    </row>
    <row r="242" spans="1:13">
      <c r="A242" s="284" t="s">
        <v>210</v>
      </c>
      <c r="B242" s="13"/>
      <c r="C242" s="277"/>
      <c r="D242" s="277"/>
      <c r="E242" s="277"/>
      <c r="F242" s="277"/>
      <c r="G242" s="277"/>
      <c r="H242" s="277"/>
      <c r="I242" s="277"/>
      <c r="J242" s="277"/>
      <c r="K242" s="277"/>
      <c r="L242" s="298"/>
      <c r="M242" s="13"/>
    </row>
    <row r="243" spans="1:13">
      <c r="A243" s="284" t="s">
        <v>211</v>
      </c>
      <c r="B243" s="13"/>
      <c r="C243" s="277"/>
      <c r="D243" s="277"/>
      <c r="E243" s="277"/>
      <c r="F243" s="277"/>
      <c r="G243" s="277"/>
      <c r="H243" s="277"/>
      <c r="I243" s="277"/>
      <c r="J243" s="277"/>
      <c r="K243" s="277"/>
      <c r="L243" s="298"/>
      <c r="M243" s="13"/>
    </row>
    <row r="244" spans="1:13">
      <c r="A244" s="284" t="s">
        <v>212</v>
      </c>
      <c r="B244" s="13"/>
      <c r="C244" s="277"/>
      <c r="D244" s="277"/>
      <c r="E244" s="277"/>
      <c r="F244" s="277"/>
      <c r="G244" s="277"/>
      <c r="H244" s="277"/>
      <c r="I244" s="277"/>
      <c r="J244" s="277"/>
      <c r="K244" s="277"/>
      <c r="L244" s="298"/>
      <c r="M244" s="13"/>
    </row>
    <row r="245" spans="1:13">
      <c r="A245" s="284" t="s">
        <v>213</v>
      </c>
      <c r="B245" s="13"/>
      <c r="C245" s="277"/>
      <c r="D245" s="277"/>
      <c r="E245" s="277"/>
      <c r="F245" s="277"/>
      <c r="G245" s="277"/>
      <c r="H245" s="277"/>
      <c r="I245" s="277"/>
      <c r="J245" s="277"/>
      <c r="K245" s="277"/>
      <c r="L245" s="298"/>
      <c r="M245" s="13"/>
    </row>
    <row r="246" spans="1:13">
      <c r="A246" s="284" t="s">
        <v>214</v>
      </c>
      <c r="B246" s="13"/>
      <c r="C246" s="279"/>
      <c r="D246" s="279"/>
      <c r="E246" s="279"/>
      <c r="F246" s="279"/>
      <c r="G246" s="279"/>
      <c r="H246" s="279"/>
      <c r="I246" s="279"/>
      <c r="J246" s="279"/>
      <c r="K246" s="279"/>
      <c r="L246" s="298"/>
      <c r="M246" s="13"/>
    </row>
    <row r="247" spans="1:13">
      <c r="B247" s="13"/>
      <c r="C247" s="277"/>
      <c r="D247" s="277"/>
      <c r="E247" s="277"/>
      <c r="F247" s="277"/>
      <c r="G247" s="277"/>
      <c r="H247" s="277"/>
      <c r="I247" s="277"/>
      <c r="J247" s="277"/>
      <c r="K247" s="277"/>
      <c r="L247" s="298"/>
      <c r="M247" s="13"/>
    </row>
    <row r="248" spans="1:13">
      <c r="B248" s="13"/>
      <c r="C248" s="277"/>
      <c r="D248" s="277"/>
      <c r="E248" s="277"/>
      <c r="F248" s="277"/>
      <c r="G248" s="277"/>
      <c r="H248" s="277"/>
      <c r="I248" s="277"/>
      <c r="J248" s="277"/>
      <c r="K248" s="277"/>
      <c r="L248" s="298"/>
      <c r="M248" s="13"/>
    </row>
    <row r="249" spans="1:13">
      <c r="B249" s="13"/>
      <c r="C249" s="277"/>
      <c r="D249" s="277"/>
      <c r="E249" s="277"/>
      <c r="F249" s="277"/>
      <c r="G249" s="277"/>
      <c r="H249" s="277"/>
      <c r="I249" s="277"/>
      <c r="J249" s="277"/>
      <c r="K249" s="277"/>
      <c r="L249" s="298"/>
      <c r="M249" s="13"/>
    </row>
    <row r="250" spans="1:13">
      <c r="B250" s="13"/>
      <c r="C250" s="277"/>
      <c r="D250" s="277"/>
      <c r="E250" s="277"/>
      <c r="F250" s="277"/>
      <c r="G250" s="277"/>
      <c r="H250" s="277"/>
      <c r="I250" s="277"/>
      <c r="J250" s="277"/>
      <c r="K250" s="277"/>
      <c r="L250" s="298"/>
      <c r="M250" s="13"/>
    </row>
    <row r="251" spans="1:13">
      <c r="B251" s="13"/>
      <c r="C251" s="277"/>
      <c r="D251" s="277"/>
      <c r="E251" s="277"/>
      <c r="F251" s="277"/>
      <c r="G251" s="277"/>
      <c r="H251" s="277"/>
      <c r="I251" s="277"/>
      <c r="J251" s="277"/>
      <c r="K251" s="277"/>
      <c r="L251" s="298"/>
      <c r="M251" s="13"/>
    </row>
    <row r="252" spans="1:13">
      <c r="B252" s="13"/>
      <c r="C252" s="277"/>
      <c r="D252" s="277"/>
      <c r="E252" s="277"/>
      <c r="F252" s="277"/>
      <c r="G252" s="277"/>
      <c r="H252" s="277"/>
      <c r="I252" s="277"/>
      <c r="J252" s="277"/>
      <c r="K252" s="277"/>
      <c r="L252" s="298"/>
      <c r="M252" s="13"/>
    </row>
    <row r="253" spans="1:13">
      <c r="B253" s="13"/>
      <c r="C253" s="277"/>
      <c r="D253" s="277"/>
      <c r="E253" s="277"/>
      <c r="F253" s="277"/>
      <c r="G253" s="277"/>
      <c r="H253" s="277"/>
      <c r="I253" s="277"/>
      <c r="J253" s="277"/>
      <c r="K253" s="277"/>
      <c r="L253" s="298"/>
      <c r="M253" s="13"/>
    </row>
    <row r="254" spans="1:13">
      <c r="B254" s="13"/>
      <c r="C254" s="277"/>
      <c r="D254" s="277"/>
      <c r="E254" s="277"/>
      <c r="F254" s="277"/>
      <c r="G254" s="277"/>
      <c r="H254" s="277"/>
      <c r="I254" s="277"/>
      <c r="J254" s="277"/>
      <c r="K254" s="277"/>
      <c r="L254" s="298"/>
      <c r="M254" s="13"/>
    </row>
    <row r="255" spans="1:13">
      <c r="B255" s="13"/>
      <c r="C255" s="277"/>
      <c r="D255" s="277"/>
      <c r="E255" s="277"/>
      <c r="F255" s="277"/>
      <c r="G255" s="277"/>
      <c r="H255" s="277"/>
      <c r="I255" s="277"/>
      <c r="J255" s="277"/>
      <c r="K255" s="277"/>
      <c r="L255" s="298"/>
      <c r="M255" s="13"/>
    </row>
    <row r="256" spans="1:13">
      <c r="B256" s="13"/>
      <c r="C256" s="277"/>
      <c r="D256" s="277"/>
      <c r="E256" s="277"/>
      <c r="F256" s="277"/>
      <c r="G256" s="277"/>
      <c r="H256" s="277"/>
      <c r="I256" s="277"/>
      <c r="J256" s="277"/>
      <c r="K256" s="277"/>
      <c r="L256" s="298"/>
      <c r="M256" s="13"/>
    </row>
    <row r="257" spans="2:13">
      <c r="B257" s="13"/>
      <c r="C257" s="277"/>
      <c r="D257" s="277"/>
      <c r="E257" s="277"/>
      <c r="F257" s="277"/>
      <c r="G257" s="277"/>
      <c r="H257" s="277"/>
      <c r="I257" s="277"/>
      <c r="J257" s="277"/>
      <c r="K257" s="277"/>
      <c r="L257" s="298"/>
      <c r="M257" s="13"/>
    </row>
    <row r="258" spans="2:13">
      <c r="B258" s="13"/>
      <c r="C258" s="277"/>
      <c r="D258" s="277"/>
      <c r="E258" s="277"/>
      <c r="F258" s="277"/>
      <c r="G258" s="277"/>
      <c r="H258" s="277"/>
      <c r="I258" s="277"/>
      <c r="J258" s="277"/>
      <c r="K258" s="277"/>
      <c r="L258" s="298"/>
      <c r="M258" s="13"/>
    </row>
    <row r="259" spans="2:13">
      <c r="B259" s="13"/>
      <c r="C259" s="277"/>
      <c r="D259" s="277"/>
      <c r="E259" s="277"/>
      <c r="F259" s="277"/>
      <c r="G259" s="277"/>
      <c r="H259" s="277"/>
      <c r="I259" s="277"/>
      <c r="J259" s="277"/>
      <c r="K259" s="277"/>
      <c r="L259" s="298"/>
      <c r="M259" s="13"/>
    </row>
    <row r="260" spans="2:13">
      <c r="B260" s="13"/>
      <c r="C260" s="277"/>
      <c r="D260" s="277"/>
      <c r="E260" s="277"/>
      <c r="F260" s="277"/>
      <c r="G260" s="277"/>
      <c r="H260" s="277"/>
      <c r="I260" s="277"/>
      <c r="J260" s="277"/>
      <c r="K260" s="277"/>
      <c r="L260" s="298"/>
      <c r="M260" s="13"/>
    </row>
    <row r="261" spans="2:13">
      <c r="B261" s="13"/>
      <c r="C261" s="277"/>
      <c r="D261" s="277"/>
      <c r="E261" s="277"/>
      <c r="F261" s="277"/>
      <c r="G261" s="277"/>
      <c r="H261" s="277"/>
      <c r="I261" s="277"/>
      <c r="J261" s="277"/>
      <c r="K261" s="277"/>
      <c r="L261" s="298"/>
      <c r="M261" s="13"/>
    </row>
    <row r="262" spans="2:13">
      <c r="B262" s="13"/>
      <c r="C262" s="277"/>
      <c r="D262" s="277"/>
      <c r="E262" s="277"/>
      <c r="F262" s="277"/>
      <c r="G262" s="277"/>
      <c r="H262" s="277"/>
      <c r="I262" s="277"/>
      <c r="J262" s="277"/>
      <c r="K262" s="277"/>
      <c r="L262" s="298"/>
      <c r="M262" s="13"/>
    </row>
    <row r="263" spans="2:13">
      <c r="B263" s="13"/>
      <c r="C263" s="277"/>
      <c r="D263" s="277"/>
      <c r="E263" s="277"/>
      <c r="F263" s="277"/>
      <c r="G263" s="277"/>
      <c r="H263" s="277"/>
      <c r="I263" s="277"/>
      <c r="J263" s="277"/>
      <c r="K263" s="277"/>
      <c r="L263" s="298"/>
      <c r="M263" s="13"/>
    </row>
    <row r="264" spans="2:13">
      <c r="B264" s="13"/>
      <c r="C264" s="277"/>
      <c r="D264" s="277"/>
      <c r="E264" s="277"/>
      <c r="F264" s="277"/>
      <c r="G264" s="277"/>
      <c r="H264" s="277"/>
      <c r="I264" s="277"/>
      <c r="J264" s="277"/>
      <c r="K264" s="277"/>
      <c r="L264" s="298"/>
      <c r="M264" s="13"/>
    </row>
    <row r="265" spans="2:13">
      <c r="B265" s="13"/>
      <c r="C265" s="277"/>
      <c r="D265" s="277"/>
      <c r="E265" s="277"/>
      <c r="F265" s="277"/>
      <c r="G265" s="277"/>
      <c r="H265" s="277"/>
      <c r="I265" s="277"/>
      <c r="J265" s="277"/>
      <c r="K265" s="277"/>
      <c r="L265" s="298"/>
      <c r="M265" s="13"/>
    </row>
    <row r="266" spans="2:13">
      <c r="B266" s="13"/>
      <c r="C266" s="277"/>
      <c r="D266" s="277"/>
      <c r="E266" s="277"/>
      <c r="F266" s="277"/>
      <c r="G266" s="277"/>
      <c r="H266" s="277"/>
      <c r="I266" s="277"/>
      <c r="J266" s="277"/>
      <c r="K266" s="277"/>
      <c r="L266" s="298"/>
      <c r="M266" s="13"/>
    </row>
    <row r="267" spans="2:13">
      <c r="B267" s="13"/>
      <c r="C267" s="277"/>
      <c r="D267" s="277"/>
      <c r="E267" s="277"/>
      <c r="F267" s="277"/>
      <c r="G267" s="277"/>
      <c r="H267" s="277"/>
      <c r="I267" s="277"/>
      <c r="J267" s="277"/>
      <c r="K267" s="277"/>
      <c r="L267" s="298"/>
      <c r="M267" s="13"/>
    </row>
    <row r="268" spans="2:13">
      <c r="B268" s="13"/>
      <c r="C268" s="277"/>
      <c r="D268" s="277"/>
      <c r="E268" s="277"/>
      <c r="F268" s="277"/>
      <c r="G268" s="277"/>
      <c r="H268" s="277"/>
      <c r="I268" s="277"/>
      <c r="J268" s="277"/>
      <c r="K268" s="277"/>
      <c r="L268" s="298"/>
      <c r="M268" s="13"/>
    </row>
    <row r="269" spans="2:13">
      <c r="B269" s="13"/>
      <c r="C269" s="277"/>
      <c r="D269" s="277"/>
      <c r="E269" s="277"/>
      <c r="F269" s="277"/>
      <c r="G269" s="277"/>
      <c r="H269" s="277"/>
      <c r="I269" s="277"/>
      <c r="J269" s="277"/>
      <c r="K269" s="277"/>
      <c r="L269" s="298"/>
      <c r="M269" s="13"/>
    </row>
    <row r="270" spans="2:13">
      <c r="B270" s="13"/>
      <c r="C270" s="277"/>
      <c r="D270" s="277"/>
      <c r="E270" s="277"/>
      <c r="F270" s="277"/>
      <c r="G270" s="277"/>
      <c r="H270" s="277"/>
      <c r="I270" s="277"/>
      <c r="J270" s="277"/>
      <c r="K270" s="277"/>
      <c r="L270" s="298"/>
      <c r="M270" s="13"/>
    </row>
    <row r="271" spans="2:13">
      <c r="B271" s="13"/>
      <c r="C271" s="277"/>
      <c r="D271" s="277"/>
      <c r="E271" s="277"/>
      <c r="F271" s="277"/>
      <c r="G271" s="277"/>
      <c r="H271" s="277"/>
      <c r="I271" s="277"/>
      <c r="J271" s="277"/>
      <c r="K271" s="277"/>
      <c r="L271" s="298"/>
      <c r="M271" s="13"/>
    </row>
    <row r="272" spans="2:13">
      <c r="B272" s="13"/>
      <c r="C272" s="277"/>
      <c r="D272" s="277"/>
      <c r="E272" s="277"/>
      <c r="F272" s="277"/>
      <c r="G272" s="277"/>
      <c r="H272" s="277"/>
      <c r="I272" s="277"/>
      <c r="J272" s="277"/>
      <c r="K272" s="277"/>
      <c r="L272" s="298"/>
      <c r="M272" s="13"/>
    </row>
    <row r="273" spans="2:13">
      <c r="B273" s="13"/>
      <c r="C273" s="277"/>
      <c r="D273" s="277"/>
      <c r="E273" s="277"/>
      <c r="F273" s="277"/>
      <c r="G273" s="277"/>
      <c r="H273" s="277"/>
      <c r="I273" s="277"/>
      <c r="J273" s="277"/>
      <c r="K273" s="277"/>
      <c r="L273" s="298"/>
      <c r="M273" s="13"/>
    </row>
    <row r="274" spans="2:13">
      <c r="B274" s="13"/>
      <c r="C274" s="277"/>
      <c r="D274" s="277"/>
      <c r="E274" s="277"/>
      <c r="F274" s="277"/>
      <c r="G274" s="277"/>
      <c r="H274" s="277"/>
      <c r="I274" s="277"/>
      <c r="J274" s="277"/>
      <c r="K274" s="277"/>
      <c r="L274" s="298"/>
      <c r="M274" s="13"/>
    </row>
    <row r="275" spans="2:13">
      <c r="B275" s="13"/>
      <c r="C275" s="277"/>
      <c r="D275" s="277"/>
      <c r="E275" s="277"/>
      <c r="F275" s="277"/>
      <c r="G275" s="277"/>
      <c r="H275" s="277"/>
      <c r="I275" s="277"/>
      <c r="J275" s="277"/>
      <c r="K275" s="277"/>
      <c r="L275" s="298"/>
      <c r="M275" s="13"/>
    </row>
    <row r="276" spans="2:13">
      <c r="B276" s="13"/>
      <c r="C276" s="277"/>
      <c r="D276" s="277"/>
      <c r="E276" s="277"/>
      <c r="F276" s="277"/>
      <c r="G276" s="277"/>
      <c r="H276" s="277"/>
      <c r="I276" s="277"/>
      <c r="J276" s="277"/>
      <c r="K276" s="277"/>
      <c r="L276" s="298"/>
      <c r="M276" s="13"/>
    </row>
    <row r="277" spans="2:13">
      <c r="B277" s="13"/>
      <c r="C277" s="277"/>
      <c r="D277" s="277"/>
      <c r="E277" s="277"/>
      <c r="F277" s="277"/>
      <c r="G277" s="277"/>
      <c r="H277" s="277"/>
      <c r="I277" s="277"/>
      <c r="J277" s="277"/>
      <c r="K277" s="277"/>
      <c r="L277" s="298"/>
      <c r="M277" s="13"/>
    </row>
    <row r="278" spans="2:13">
      <c r="B278" s="13"/>
      <c r="C278" s="277"/>
      <c r="D278" s="277"/>
      <c r="E278" s="277"/>
      <c r="F278" s="277"/>
      <c r="G278" s="277"/>
      <c r="H278" s="277"/>
      <c r="I278" s="277"/>
      <c r="J278" s="277"/>
      <c r="K278" s="277"/>
      <c r="L278" s="298"/>
      <c r="M278" s="13"/>
    </row>
    <row r="279" spans="2:13">
      <c r="B279" s="13"/>
      <c r="C279" s="277"/>
      <c r="D279" s="277"/>
      <c r="E279" s="277"/>
      <c r="F279" s="277"/>
      <c r="G279" s="277"/>
      <c r="H279" s="277"/>
      <c r="I279" s="277"/>
      <c r="J279" s="277"/>
      <c r="K279" s="277"/>
      <c r="L279" s="298"/>
      <c r="M279" s="13"/>
    </row>
    <row r="280" spans="2:13">
      <c r="B280" s="13"/>
      <c r="C280" s="277"/>
      <c r="D280" s="277"/>
      <c r="E280" s="277"/>
      <c r="F280" s="277"/>
      <c r="G280" s="277"/>
      <c r="H280" s="277"/>
      <c r="I280" s="277"/>
      <c r="J280" s="277"/>
      <c r="K280" s="277"/>
      <c r="L280" s="298"/>
      <c r="M280" s="13"/>
    </row>
    <row r="281" spans="2:13">
      <c r="B281" s="13"/>
      <c r="C281" s="277"/>
      <c r="D281" s="277"/>
      <c r="E281" s="277"/>
      <c r="F281" s="277"/>
      <c r="G281" s="277"/>
      <c r="H281" s="277"/>
      <c r="I281" s="277"/>
      <c r="J281" s="277"/>
      <c r="K281" s="277"/>
      <c r="L281" s="298"/>
      <c r="M281" s="13"/>
    </row>
    <row r="282" spans="2:13">
      <c r="B282" s="13"/>
      <c r="C282" s="277"/>
      <c r="D282" s="277"/>
      <c r="E282" s="277"/>
      <c r="F282" s="277"/>
      <c r="G282" s="277"/>
      <c r="H282" s="277"/>
      <c r="I282" s="277"/>
      <c r="J282" s="277"/>
      <c r="K282" s="277"/>
      <c r="L282" s="298"/>
      <c r="M282" s="13"/>
    </row>
    <row r="283" spans="2:13">
      <c r="B283" s="13"/>
      <c r="C283" s="277"/>
      <c r="D283" s="277"/>
      <c r="E283" s="277"/>
      <c r="F283" s="277"/>
      <c r="G283" s="277"/>
      <c r="H283" s="277"/>
      <c r="I283" s="277"/>
      <c r="J283" s="277"/>
      <c r="K283" s="277"/>
      <c r="L283" s="298"/>
      <c r="M283" s="13"/>
    </row>
    <row r="284" spans="2:13">
      <c r="B284" s="13"/>
      <c r="C284" s="277"/>
      <c r="D284" s="277"/>
      <c r="E284" s="277"/>
      <c r="F284" s="277"/>
      <c r="G284" s="277"/>
      <c r="H284" s="277"/>
      <c r="I284" s="277"/>
      <c r="J284" s="277"/>
      <c r="K284" s="277"/>
      <c r="L284" s="298"/>
      <c r="M284" s="13"/>
    </row>
    <row r="285" spans="2:13">
      <c r="B285" s="13"/>
      <c r="C285" s="277"/>
      <c r="D285" s="277"/>
      <c r="E285" s="277"/>
      <c r="F285" s="277"/>
      <c r="G285" s="277"/>
      <c r="H285" s="277"/>
      <c r="I285" s="277"/>
      <c r="J285" s="277"/>
      <c r="K285" s="277"/>
      <c r="L285" s="298"/>
      <c r="M285" s="13"/>
    </row>
    <row r="286" spans="2:13">
      <c r="B286" s="13"/>
      <c r="C286" s="277"/>
      <c r="D286" s="277"/>
      <c r="E286" s="277"/>
      <c r="F286" s="277"/>
      <c r="G286" s="277"/>
      <c r="H286" s="277"/>
      <c r="I286" s="277"/>
      <c r="J286" s="277"/>
      <c r="K286" s="277"/>
      <c r="L286" s="298"/>
      <c r="M286" s="13"/>
    </row>
    <row r="287" spans="2:13">
      <c r="B287" s="13"/>
      <c r="C287" s="277"/>
      <c r="D287" s="277"/>
      <c r="E287" s="277"/>
      <c r="F287" s="277"/>
      <c r="G287" s="277"/>
      <c r="H287" s="277"/>
      <c r="I287" s="277"/>
      <c r="J287" s="277"/>
      <c r="K287" s="277"/>
      <c r="L287" s="298"/>
      <c r="M287" s="13"/>
    </row>
    <row r="288" spans="2:13">
      <c r="B288" s="13"/>
      <c r="C288" s="277"/>
      <c r="D288" s="277"/>
      <c r="E288" s="277"/>
      <c r="F288" s="277"/>
      <c r="G288" s="277"/>
      <c r="H288" s="277"/>
      <c r="I288" s="277"/>
      <c r="J288" s="277"/>
      <c r="K288" s="277"/>
      <c r="L288" s="298"/>
      <c r="M288" s="13"/>
    </row>
    <row r="289" spans="2:13">
      <c r="B289" s="13"/>
      <c r="C289" s="277"/>
      <c r="D289" s="277"/>
      <c r="E289" s="277"/>
      <c r="F289" s="277"/>
      <c r="G289" s="277"/>
      <c r="H289" s="277"/>
      <c r="I289" s="277"/>
      <c r="J289" s="277"/>
      <c r="K289" s="277"/>
      <c r="L289" s="298"/>
      <c r="M289" s="13"/>
    </row>
    <row r="290" spans="2:13">
      <c r="B290" s="13"/>
      <c r="C290" s="277"/>
      <c r="D290" s="277"/>
      <c r="E290" s="277"/>
      <c r="F290" s="277"/>
      <c r="G290" s="277"/>
      <c r="H290" s="277"/>
      <c r="I290" s="277"/>
      <c r="J290" s="277"/>
      <c r="K290" s="277"/>
      <c r="L290" s="298"/>
      <c r="M290" s="13"/>
    </row>
    <row r="291" spans="2:13">
      <c r="B291" s="13"/>
      <c r="C291" s="277"/>
      <c r="D291" s="277"/>
      <c r="E291" s="277"/>
      <c r="F291" s="277"/>
      <c r="G291" s="277"/>
      <c r="H291" s="277"/>
      <c r="I291" s="277"/>
      <c r="J291" s="277"/>
      <c r="K291" s="277"/>
      <c r="L291" s="298"/>
      <c r="M291" s="13"/>
    </row>
    <row r="292" spans="2:13">
      <c r="B292" s="13"/>
      <c r="C292" s="277"/>
      <c r="D292" s="277"/>
      <c r="E292" s="277"/>
      <c r="F292" s="277"/>
      <c r="G292" s="277"/>
      <c r="H292" s="277"/>
      <c r="I292" s="277"/>
      <c r="J292" s="277"/>
      <c r="K292" s="277"/>
      <c r="L292" s="298"/>
      <c r="M292" s="13"/>
    </row>
    <row r="293" spans="2:13">
      <c r="B293" s="13"/>
      <c r="C293" s="277"/>
      <c r="D293" s="277"/>
      <c r="E293" s="277"/>
      <c r="F293" s="277"/>
      <c r="G293" s="277"/>
      <c r="H293" s="277"/>
      <c r="I293" s="277"/>
      <c r="J293" s="277"/>
      <c r="K293" s="277"/>
      <c r="L293" s="298"/>
      <c r="M293" s="13"/>
    </row>
    <row r="294" spans="2:13">
      <c r="B294" s="13"/>
      <c r="C294" s="279"/>
      <c r="D294" s="279"/>
      <c r="E294" s="279"/>
      <c r="F294" s="279"/>
      <c r="G294" s="279"/>
      <c r="H294" s="279"/>
      <c r="I294" s="279"/>
      <c r="J294" s="279"/>
      <c r="K294" s="279"/>
      <c r="L294" s="298"/>
      <c r="M294" s="13"/>
    </row>
    <row r="295" spans="2:13">
      <c r="B295" s="13"/>
      <c r="C295" s="277"/>
      <c r="D295" s="277"/>
      <c r="E295" s="277"/>
      <c r="F295" s="277"/>
      <c r="G295" s="277"/>
      <c r="H295" s="277"/>
      <c r="I295" s="277"/>
      <c r="J295" s="277"/>
      <c r="K295" s="277"/>
      <c r="L295" s="298"/>
      <c r="M295" s="13"/>
    </row>
    <row r="296" spans="2:13">
      <c r="B296" s="13"/>
      <c r="C296" s="277"/>
      <c r="D296" s="277"/>
      <c r="E296" s="277"/>
      <c r="F296" s="277"/>
      <c r="G296" s="277"/>
      <c r="H296" s="277"/>
      <c r="I296" s="277"/>
      <c r="J296" s="277"/>
      <c r="K296" s="277"/>
      <c r="L296" s="298"/>
      <c r="M296" s="13"/>
    </row>
    <row r="297" spans="2:13">
      <c r="B297" s="13"/>
      <c r="C297" s="277"/>
      <c r="D297" s="277"/>
      <c r="E297" s="277"/>
      <c r="F297" s="277"/>
      <c r="G297" s="277"/>
      <c r="H297" s="277"/>
      <c r="I297" s="277"/>
      <c r="J297" s="277"/>
      <c r="K297" s="277"/>
      <c r="L297" s="298"/>
      <c r="M297" s="13"/>
    </row>
    <row r="298" spans="2:13">
      <c r="B298" s="13"/>
      <c r="C298" s="277"/>
      <c r="D298" s="277"/>
      <c r="E298" s="277"/>
      <c r="F298" s="277"/>
      <c r="G298" s="277"/>
      <c r="H298" s="277"/>
      <c r="I298" s="277"/>
      <c r="J298" s="277"/>
      <c r="K298" s="277"/>
      <c r="L298" s="298"/>
      <c r="M298" s="13"/>
    </row>
    <row r="299" spans="2:13">
      <c r="B299" s="13"/>
      <c r="C299" s="277"/>
      <c r="D299" s="277"/>
      <c r="E299" s="277"/>
      <c r="F299" s="277"/>
      <c r="G299" s="277"/>
      <c r="H299" s="277"/>
      <c r="I299" s="277"/>
      <c r="J299" s="277"/>
      <c r="K299" s="277"/>
      <c r="L299" s="298"/>
      <c r="M299" s="13"/>
    </row>
    <row r="300" spans="2:13">
      <c r="B300" s="13"/>
      <c r="C300" s="277"/>
      <c r="D300" s="277"/>
      <c r="E300" s="277"/>
      <c r="F300" s="277"/>
      <c r="G300" s="277"/>
      <c r="H300" s="277"/>
      <c r="I300" s="277"/>
      <c r="J300" s="277"/>
      <c r="K300" s="277"/>
      <c r="L300" s="298"/>
      <c r="M300" s="13"/>
    </row>
    <row r="301" spans="2:13">
      <c r="B301" s="13"/>
      <c r="C301" s="277"/>
      <c r="D301" s="277"/>
      <c r="E301" s="277"/>
      <c r="F301" s="277"/>
      <c r="G301" s="277"/>
      <c r="H301" s="277"/>
      <c r="I301" s="277"/>
      <c r="J301" s="277"/>
      <c r="K301" s="277"/>
      <c r="L301" s="298"/>
      <c r="M301" s="13"/>
    </row>
    <row r="302" spans="2:13">
      <c r="B302" s="13"/>
      <c r="C302" s="277"/>
      <c r="D302" s="277"/>
      <c r="E302" s="277"/>
      <c r="F302" s="277"/>
      <c r="G302" s="277"/>
      <c r="H302" s="277"/>
      <c r="I302" s="277"/>
      <c r="J302" s="277"/>
      <c r="K302" s="277"/>
      <c r="L302" s="298"/>
      <c r="M302" s="13"/>
    </row>
    <row r="303" spans="2:13">
      <c r="B303" s="13"/>
      <c r="C303" s="277"/>
      <c r="D303" s="277"/>
      <c r="E303" s="277"/>
      <c r="F303" s="277"/>
      <c r="G303" s="277"/>
      <c r="H303" s="277"/>
      <c r="I303" s="277"/>
      <c r="J303" s="277"/>
      <c r="K303" s="277"/>
      <c r="L303" s="298"/>
      <c r="M303" s="13"/>
    </row>
    <row r="304" spans="2:13">
      <c r="B304" s="13"/>
      <c r="C304" s="277"/>
      <c r="D304" s="277"/>
      <c r="E304" s="277"/>
      <c r="F304" s="277"/>
      <c r="G304" s="277"/>
      <c r="H304" s="277"/>
      <c r="I304" s="277"/>
      <c r="J304" s="277"/>
      <c r="K304" s="277"/>
      <c r="L304" s="298"/>
      <c r="M304" s="13"/>
    </row>
    <row r="305" spans="2:13">
      <c r="B305" s="13"/>
      <c r="C305" s="277"/>
      <c r="D305" s="277"/>
      <c r="E305" s="277"/>
      <c r="F305" s="277"/>
      <c r="G305" s="277"/>
      <c r="H305" s="277"/>
      <c r="I305" s="277"/>
      <c r="J305" s="277"/>
      <c r="K305" s="277"/>
      <c r="L305" s="298"/>
      <c r="M305" s="13"/>
    </row>
    <row r="306" spans="2:13">
      <c r="B306" s="13"/>
      <c r="C306" s="277"/>
      <c r="D306" s="277"/>
      <c r="E306" s="277"/>
      <c r="F306" s="277"/>
      <c r="G306" s="277"/>
      <c r="H306" s="277"/>
      <c r="I306" s="277"/>
      <c r="J306" s="277"/>
      <c r="K306" s="277"/>
      <c r="L306" s="298"/>
      <c r="M306" s="13"/>
    </row>
    <row r="307" spans="2:13">
      <c r="B307" s="13"/>
      <c r="C307" s="277"/>
      <c r="D307" s="277"/>
      <c r="E307" s="277"/>
      <c r="F307" s="277"/>
      <c r="G307" s="277"/>
      <c r="H307" s="277"/>
      <c r="I307" s="277"/>
      <c r="J307" s="277"/>
      <c r="K307" s="277"/>
      <c r="L307" s="298"/>
      <c r="M307" s="13"/>
    </row>
    <row r="308" spans="2:13">
      <c r="B308" s="13"/>
      <c r="C308" s="277"/>
      <c r="D308" s="277"/>
      <c r="E308" s="277"/>
      <c r="F308" s="277"/>
      <c r="G308" s="277"/>
      <c r="H308" s="277"/>
      <c r="I308" s="277"/>
      <c r="J308" s="277"/>
      <c r="K308" s="277"/>
      <c r="L308" s="298"/>
      <c r="M308" s="13"/>
    </row>
    <row r="309" spans="2:13">
      <c r="B309" s="13"/>
      <c r="C309" s="277"/>
      <c r="D309" s="277"/>
      <c r="E309" s="277"/>
      <c r="F309" s="277"/>
      <c r="G309" s="277"/>
      <c r="H309" s="277"/>
      <c r="I309" s="277"/>
      <c r="J309" s="277"/>
      <c r="K309" s="277"/>
      <c r="L309" s="298"/>
      <c r="M309" s="13"/>
    </row>
    <row r="310" spans="2:13">
      <c r="B310" s="13"/>
      <c r="C310" s="277"/>
      <c r="D310" s="277"/>
      <c r="E310" s="277"/>
      <c r="F310" s="277"/>
      <c r="G310" s="277"/>
      <c r="H310" s="277"/>
      <c r="I310" s="277"/>
      <c r="J310" s="277"/>
      <c r="K310" s="277"/>
      <c r="L310" s="298"/>
      <c r="M310" s="13"/>
    </row>
    <row r="311" spans="2:13">
      <c r="B311" s="13"/>
      <c r="C311" s="277"/>
      <c r="D311" s="277"/>
      <c r="E311" s="277"/>
      <c r="F311" s="277"/>
      <c r="G311" s="277"/>
      <c r="H311" s="277"/>
      <c r="I311" s="277"/>
      <c r="J311" s="277"/>
      <c r="K311" s="277"/>
      <c r="L311" s="298"/>
      <c r="M311" s="13"/>
    </row>
    <row r="312" spans="2:13">
      <c r="B312" s="13"/>
      <c r="C312" s="277"/>
      <c r="D312" s="277"/>
      <c r="E312" s="277"/>
      <c r="F312" s="277"/>
      <c r="G312" s="277"/>
      <c r="H312" s="277"/>
      <c r="I312" s="277"/>
      <c r="J312" s="277"/>
      <c r="K312" s="277"/>
      <c r="L312" s="298"/>
      <c r="M312" s="13"/>
    </row>
    <row r="313" spans="2:13">
      <c r="B313" s="13"/>
      <c r="C313" s="277"/>
      <c r="D313" s="277"/>
      <c r="E313" s="277"/>
      <c r="F313" s="277"/>
      <c r="G313" s="277"/>
      <c r="H313" s="277"/>
      <c r="I313" s="277"/>
      <c r="J313" s="277"/>
      <c r="K313" s="277"/>
      <c r="L313" s="298"/>
      <c r="M313" s="13"/>
    </row>
    <row r="314" spans="2:13">
      <c r="B314" s="13"/>
      <c r="C314" s="277"/>
      <c r="D314" s="277"/>
      <c r="E314" s="277"/>
      <c r="F314" s="277"/>
      <c r="G314" s="277"/>
      <c r="H314" s="277"/>
      <c r="I314" s="277"/>
      <c r="J314" s="277"/>
      <c r="K314" s="277"/>
      <c r="L314" s="298"/>
      <c r="M314" s="13"/>
    </row>
    <row r="315" spans="2:13">
      <c r="B315" s="13"/>
      <c r="C315" s="277"/>
      <c r="D315" s="277"/>
      <c r="E315" s="277"/>
      <c r="F315" s="277"/>
      <c r="G315" s="277"/>
      <c r="H315" s="277"/>
      <c r="I315" s="277"/>
      <c r="J315" s="277"/>
      <c r="K315" s="277"/>
      <c r="L315" s="298"/>
      <c r="M315" s="13"/>
    </row>
    <row r="316" spans="2:13">
      <c r="B316" s="13"/>
      <c r="C316" s="277"/>
      <c r="D316" s="277"/>
      <c r="E316" s="277"/>
      <c r="F316" s="277"/>
      <c r="G316" s="277"/>
      <c r="H316" s="277"/>
      <c r="I316" s="277"/>
      <c r="J316" s="277"/>
      <c r="K316" s="277"/>
      <c r="L316" s="298"/>
      <c r="M316" s="13"/>
    </row>
    <row r="317" spans="2:13">
      <c r="B317" s="13"/>
      <c r="C317" s="277"/>
      <c r="D317" s="277"/>
      <c r="E317" s="277"/>
      <c r="F317" s="277"/>
      <c r="G317" s="277"/>
      <c r="H317" s="277"/>
      <c r="I317" s="277"/>
      <c r="J317" s="277"/>
      <c r="K317" s="277"/>
      <c r="L317" s="298"/>
      <c r="M317" s="13"/>
    </row>
    <row r="318" spans="2:13">
      <c r="B318" s="13"/>
      <c r="C318" s="277"/>
      <c r="D318" s="277"/>
      <c r="E318" s="277"/>
      <c r="F318" s="277"/>
      <c r="G318" s="277"/>
      <c r="H318" s="277"/>
      <c r="I318" s="277"/>
      <c r="J318" s="277"/>
      <c r="K318" s="277"/>
      <c r="L318" s="298"/>
      <c r="M318" s="13"/>
    </row>
    <row r="319" spans="2:13">
      <c r="B319" s="13"/>
      <c r="C319" s="277"/>
      <c r="D319" s="277"/>
      <c r="E319" s="277"/>
      <c r="F319" s="277"/>
      <c r="G319" s="277"/>
      <c r="H319" s="277"/>
      <c r="I319" s="277"/>
      <c r="J319" s="277"/>
      <c r="K319" s="277"/>
      <c r="L319" s="298"/>
      <c r="M319" s="13"/>
    </row>
    <row r="320" spans="2:13">
      <c r="B320" s="13"/>
      <c r="C320" s="277"/>
      <c r="D320" s="277"/>
      <c r="E320" s="277"/>
      <c r="F320" s="277"/>
      <c r="G320" s="277"/>
      <c r="H320" s="277"/>
      <c r="I320" s="277"/>
      <c r="J320" s="277"/>
      <c r="K320" s="277"/>
      <c r="L320" s="298"/>
      <c r="M320" s="13"/>
    </row>
    <row r="321" spans="2:13">
      <c r="B321" s="13"/>
      <c r="C321" s="277"/>
      <c r="D321" s="277"/>
      <c r="E321" s="277"/>
      <c r="F321" s="277"/>
      <c r="G321" s="277"/>
      <c r="H321" s="277"/>
      <c r="I321" s="277"/>
      <c r="J321" s="277"/>
      <c r="K321" s="277"/>
      <c r="L321" s="298"/>
      <c r="M321" s="13"/>
    </row>
    <row r="322" spans="2:13">
      <c r="B322" s="13"/>
      <c r="C322" s="277"/>
      <c r="D322" s="277"/>
      <c r="E322" s="277"/>
      <c r="F322" s="277"/>
      <c r="G322" s="277"/>
      <c r="H322" s="277"/>
      <c r="I322" s="277"/>
      <c r="J322" s="277"/>
      <c r="K322" s="277"/>
      <c r="L322" s="298"/>
      <c r="M322" s="13"/>
    </row>
    <row r="323" spans="2:13">
      <c r="B323" s="13"/>
      <c r="C323" s="277"/>
      <c r="D323" s="277"/>
      <c r="E323" s="277"/>
      <c r="F323" s="277"/>
      <c r="G323" s="277"/>
      <c r="H323" s="277"/>
      <c r="I323" s="277"/>
      <c r="J323" s="277"/>
      <c r="K323" s="277"/>
      <c r="L323" s="298"/>
      <c r="M323" s="13"/>
    </row>
    <row r="324" spans="2:13">
      <c r="B324" s="13"/>
      <c r="C324" s="277"/>
      <c r="D324" s="277"/>
      <c r="E324" s="277"/>
      <c r="F324" s="277"/>
      <c r="G324" s="277"/>
      <c r="H324" s="277"/>
      <c r="I324" s="277"/>
      <c r="J324" s="277"/>
      <c r="K324" s="277"/>
      <c r="L324" s="298"/>
      <c r="M324" s="13"/>
    </row>
    <row r="325" spans="2:13">
      <c r="B325" s="13"/>
      <c r="C325" s="277"/>
      <c r="D325" s="277"/>
      <c r="E325" s="277"/>
      <c r="F325" s="277"/>
      <c r="G325" s="277"/>
      <c r="H325" s="277"/>
      <c r="I325" s="277"/>
      <c r="J325" s="277"/>
      <c r="K325" s="277"/>
      <c r="L325" s="298"/>
      <c r="M325" s="13"/>
    </row>
    <row r="326" spans="2:13">
      <c r="B326" s="13"/>
      <c r="C326" s="277"/>
      <c r="D326" s="277"/>
      <c r="E326" s="277"/>
      <c r="F326" s="277"/>
      <c r="G326" s="277"/>
      <c r="H326" s="277"/>
      <c r="I326" s="277"/>
      <c r="J326" s="277"/>
      <c r="K326" s="277"/>
      <c r="L326" s="298"/>
      <c r="M326" s="13"/>
    </row>
    <row r="327" spans="2:13">
      <c r="B327" s="13"/>
      <c r="C327" s="277"/>
      <c r="D327" s="277"/>
      <c r="E327" s="277"/>
      <c r="F327" s="277"/>
      <c r="G327" s="277"/>
      <c r="H327" s="277"/>
      <c r="I327" s="277"/>
      <c r="J327" s="277"/>
      <c r="K327" s="277"/>
      <c r="L327" s="298"/>
      <c r="M327" s="13"/>
    </row>
    <row r="328" spans="2:13">
      <c r="B328" s="13"/>
      <c r="C328" s="277"/>
      <c r="D328" s="277"/>
      <c r="E328" s="277"/>
      <c r="F328" s="277"/>
      <c r="G328" s="277"/>
      <c r="H328" s="277"/>
      <c r="I328" s="277"/>
      <c r="J328" s="277"/>
      <c r="K328" s="277"/>
      <c r="L328" s="298"/>
      <c r="M328" s="13"/>
    </row>
    <row r="329" spans="2:13">
      <c r="B329" s="13"/>
      <c r="C329" s="277"/>
      <c r="D329" s="277"/>
      <c r="E329" s="277"/>
      <c r="F329" s="277"/>
      <c r="G329" s="277"/>
      <c r="H329" s="277"/>
      <c r="I329" s="277"/>
      <c r="J329" s="277"/>
      <c r="K329" s="277"/>
      <c r="L329" s="298"/>
      <c r="M329" s="13"/>
    </row>
    <row r="330" spans="2:13">
      <c r="B330" s="13"/>
      <c r="C330" s="277"/>
      <c r="D330" s="277"/>
      <c r="E330" s="277"/>
      <c r="F330" s="277"/>
      <c r="G330" s="277"/>
      <c r="H330" s="277"/>
      <c r="I330" s="277"/>
      <c r="J330" s="277"/>
      <c r="K330" s="277"/>
      <c r="L330" s="298"/>
      <c r="M330" s="13"/>
    </row>
    <row r="331" spans="2:13">
      <c r="B331" s="13"/>
      <c r="C331" s="277"/>
      <c r="D331" s="277"/>
      <c r="E331" s="277"/>
      <c r="F331" s="277"/>
      <c r="G331" s="277"/>
      <c r="H331" s="277"/>
      <c r="I331" s="277"/>
      <c r="J331" s="277"/>
      <c r="K331" s="277"/>
      <c r="L331" s="298"/>
      <c r="M331" s="13"/>
    </row>
    <row r="332" spans="2:13">
      <c r="B332" s="13"/>
      <c r="C332" s="277"/>
      <c r="D332" s="277"/>
      <c r="E332" s="277"/>
      <c r="F332" s="277"/>
      <c r="G332" s="277"/>
      <c r="H332" s="277"/>
      <c r="I332" s="277"/>
      <c r="J332" s="277"/>
      <c r="K332" s="277"/>
      <c r="L332" s="298"/>
      <c r="M332" s="13"/>
    </row>
    <row r="333" spans="2:13">
      <c r="B333" s="13"/>
      <c r="C333" s="277"/>
      <c r="D333" s="277"/>
      <c r="E333" s="277"/>
      <c r="F333" s="277"/>
      <c r="G333" s="277"/>
      <c r="H333" s="277"/>
      <c r="I333" s="277"/>
      <c r="J333" s="277"/>
      <c r="K333" s="277"/>
      <c r="L333" s="298"/>
      <c r="M333" s="13"/>
    </row>
    <row r="334" spans="2:13">
      <c r="B334" s="13"/>
      <c r="C334" s="277"/>
      <c r="D334" s="277"/>
      <c r="E334" s="277"/>
      <c r="F334" s="277"/>
      <c r="G334" s="277"/>
      <c r="H334" s="277"/>
      <c r="I334" s="277"/>
      <c r="J334" s="277"/>
      <c r="K334" s="277"/>
      <c r="L334" s="298"/>
      <c r="M334" s="13"/>
    </row>
    <row r="335" spans="2:13">
      <c r="B335" s="13"/>
      <c r="C335" s="279"/>
      <c r="D335" s="279"/>
      <c r="E335" s="277"/>
      <c r="F335" s="277"/>
      <c r="G335" s="277"/>
      <c r="H335" s="279"/>
      <c r="I335" s="279"/>
      <c r="J335" s="279"/>
      <c r="K335" s="279"/>
      <c r="L335" s="298"/>
      <c r="M335" s="13"/>
    </row>
    <row r="336" spans="2:13">
      <c r="B336" s="13"/>
      <c r="C336" s="277"/>
      <c r="D336" s="277"/>
      <c r="E336" s="277"/>
      <c r="F336" s="277"/>
      <c r="G336" s="277"/>
      <c r="H336" s="277"/>
      <c r="I336" s="277"/>
      <c r="J336" s="277"/>
      <c r="K336" s="277"/>
      <c r="L336" s="298"/>
      <c r="M336" s="13"/>
    </row>
    <row r="337" spans="2:13">
      <c r="B337" s="13"/>
      <c r="C337" s="277"/>
      <c r="D337" s="277"/>
      <c r="E337" s="277"/>
      <c r="F337" s="277"/>
      <c r="G337" s="277"/>
      <c r="H337" s="277"/>
      <c r="I337" s="277"/>
      <c r="J337" s="277"/>
      <c r="K337" s="277"/>
      <c r="L337" s="298"/>
      <c r="M337" s="13"/>
    </row>
    <row r="338" spans="2:13">
      <c r="B338" s="13"/>
      <c r="C338" s="277"/>
      <c r="D338" s="277"/>
      <c r="E338" s="277"/>
      <c r="F338" s="277"/>
      <c r="G338" s="277"/>
      <c r="H338" s="277"/>
      <c r="I338" s="277"/>
      <c r="J338" s="277"/>
      <c r="K338" s="277"/>
      <c r="L338" s="298"/>
      <c r="M338" s="13"/>
    </row>
    <row r="339" spans="2:13">
      <c r="B339" s="13"/>
      <c r="C339" s="277"/>
      <c r="D339" s="277"/>
      <c r="E339" s="277"/>
      <c r="F339" s="277"/>
      <c r="G339" s="277"/>
      <c r="H339" s="277"/>
      <c r="I339" s="277"/>
      <c r="J339" s="277"/>
      <c r="K339" s="277"/>
      <c r="L339" s="298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9"/>
      <c r="B1" s="54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44243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6" t="s">
        <v>16</v>
      </c>
      <c r="B9" s="547" t="s">
        <v>18</v>
      </c>
      <c r="C9" s="545" t="s">
        <v>19</v>
      </c>
      <c r="D9" s="545" t="s">
        <v>20</v>
      </c>
      <c r="E9" s="545" t="s">
        <v>21</v>
      </c>
      <c r="F9" s="545"/>
      <c r="G9" s="545"/>
      <c r="H9" s="545" t="s">
        <v>22</v>
      </c>
      <c r="I9" s="545"/>
      <c r="J9" s="545"/>
      <c r="K9" s="260"/>
      <c r="L9" s="267"/>
      <c r="M9" s="268"/>
    </row>
    <row r="10" spans="1:15" ht="42.75" customHeight="1">
      <c r="A10" s="541"/>
      <c r="B10" s="543"/>
      <c r="C10" s="548" t="s">
        <v>23</v>
      </c>
      <c r="D10" s="54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263" t="s">
        <v>285</v>
      </c>
      <c r="C11" s="264">
        <v>21010.05</v>
      </c>
      <c r="D11" s="265">
        <v>20940.333333333332</v>
      </c>
      <c r="E11" s="265">
        <v>20765.116666666665</v>
      </c>
      <c r="F11" s="265">
        <v>20520.183333333334</v>
      </c>
      <c r="G11" s="265">
        <v>20344.966666666667</v>
      </c>
      <c r="H11" s="265">
        <v>21185.266666666663</v>
      </c>
      <c r="I11" s="265">
        <v>21360.48333333333</v>
      </c>
      <c r="J11" s="265">
        <v>21605.416666666661</v>
      </c>
      <c r="K11" s="263">
        <v>21115.55</v>
      </c>
      <c r="L11" s="263">
        <v>20695.400000000001</v>
      </c>
      <c r="M11" s="263">
        <v>5.7939999999999998E-2</v>
      </c>
    </row>
    <row r="12" spans="1:15" ht="12" customHeight="1">
      <c r="A12" s="254">
        <v>2</v>
      </c>
      <c r="B12" s="263" t="s">
        <v>787</v>
      </c>
      <c r="C12" s="264">
        <v>1474.15</v>
      </c>
      <c r="D12" s="265">
        <v>1480.9666666666665</v>
      </c>
      <c r="E12" s="265">
        <v>1458.1833333333329</v>
      </c>
      <c r="F12" s="265">
        <v>1442.2166666666665</v>
      </c>
      <c r="G12" s="265">
        <v>1419.4333333333329</v>
      </c>
      <c r="H12" s="265">
        <v>1496.9333333333329</v>
      </c>
      <c r="I12" s="265">
        <v>1519.7166666666662</v>
      </c>
      <c r="J12" s="265">
        <v>1535.6833333333329</v>
      </c>
      <c r="K12" s="263">
        <v>1503.75</v>
      </c>
      <c r="L12" s="263">
        <v>1465</v>
      </c>
      <c r="M12" s="263">
        <v>1.39523</v>
      </c>
    </row>
    <row r="13" spans="1:15" ht="12" customHeight="1">
      <c r="A13" s="254">
        <v>3</v>
      </c>
      <c r="B13" s="263" t="s">
        <v>818</v>
      </c>
      <c r="C13" s="264">
        <v>1357.7</v>
      </c>
      <c r="D13" s="265">
        <v>1353.8833333333332</v>
      </c>
      <c r="E13" s="265">
        <v>1307.7666666666664</v>
      </c>
      <c r="F13" s="265">
        <v>1257.8333333333333</v>
      </c>
      <c r="G13" s="265">
        <v>1211.7166666666665</v>
      </c>
      <c r="H13" s="265">
        <v>1403.8166666666664</v>
      </c>
      <c r="I13" s="265">
        <v>1449.9333333333332</v>
      </c>
      <c r="J13" s="265">
        <v>1499.8666666666663</v>
      </c>
      <c r="K13" s="263">
        <v>1400</v>
      </c>
      <c r="L13" s="263">
        <v>1303.95</v>
      </c>
      <c r="M13" s="263">
        <v>0.99494000000000005</v>
      </c>
    </row>
    <row r="14" spans="1:15" ht="12" customHeight="1">
      <c r="A14" s="254">
        <v>4</v>
      </c>
      <c r="B14" s="263" t="s">
        <v>38</v>
      </c>
      <c r="C14" s="264">
        <v>1788.05</v>
      </c>
      <c r="D14" s="265">
        <v>1784.2333333333336</v>
      </c>
      <c r="E14" s="265">
        <v>1770.4666666666672</v>
      </c>
      <c r="F14" s="265">
        <v>1752.8833333333337</v>
      </c>
      <c r="G14" s="265">
        <v>1739.1166666666672</v>
      </c>
      <c r="H14" s="265">
        <v>1801.8166666666671</v>
      </c>
      <c r="I14" s="265">
        <v>1815.5833333333335</v>
      </c>
      <c r="J14" s="265">
        <v>1833.166666666667</v>
      </c>
      <c r="K14" s="263">
        <v>1798</v>
      </c>
      <c r="L14" s="263">
        <v>1766.65</v>
      </c>
      <c r="M14" s="263">
        <v>9.1188400000000005</v>
      </c>
    </row>
    <row r="15" spans="1:15" ht="12" customHeight="1">
      <c r="A15" s="254">
        <v>5</v>
      </c>
      <c r="B15" s="263" t="s">
        <v>286</v>
      </c>
      <c r="C15" s="264">
        <v>1970.3</v>
      </c>
      <c r="D15" s="265">
        <v>1973.6000000000001</v>
      </c>
      <c r="E15" s="265">
        <v>1947.2000000000003</v>
      </c>
      <c r="F15" s="265">
        <v>1924.1000000000001</v>
      </c>
      <c r="G15" s="265">
        <v>1897.7000000000003</v>
      </c>
      <c r="H15" s="265">
        <v>1996.7000000000003</v>
      </c>
      <c r="I15" s="265">
        <v>2023.1000000000004</v>
      </c>
      <c r="J15" s="265">
        <v>2046.2000000000003</v>
      </c>
      <c r="K15" s="263">
        <v>2000</v>
      </c>
      <c r="L15" s="263">
        <v>1950.5</v>
      </c>
      <c r="M15" s="263">
        <v>0.40081</v>
      </c>
    </row>
    <row r="16" spans="1:15" ht="12" customHeight="1">
      <c r="A16" s="254">
        <v>6</v>
      </c>
      <c r="B16" s="263" t="s">
        <v>287</v>
      </c>
      <c r="C16" s="264">
        <v>976.35</v>
      </c>
      <c r="D16" s="265">
        <v>974.61666666666667</v>
      </c>
      <c r="E16" s="265">
        <v>954.23333333333335</v>
      </c>
      <c r="F16" s="265">
        <v>932.11666666666667</v>
      </c>
      <c r="G16" s="265">
        <v>911.73333333333335</v>
      </c>
      <c r="H16" s="265">
        <v>996.73333333333335</v>
      </c>
      <c r="I16" s="265">
        <v>1017.1166666666668</v>
      </c>
      <c r="J16" s="265">
        <v>1039.2333333333333</v>
      </c>
      <c r="K16" s="263">
        <v>995</v>
      </c>
      <c r="L16" s="263">
        <v>952.5</v>
      </c>
      <c r="M16" s="263">
        <v>3.6697299999999999</v>
      </c>
    </row>
    <row r="17" spans="1:13" ht="12" customHeight="1">
      <c r="A17" s="254">
        <v>7</v>
      </c>
      <c r="B17" s="263" t="s">
        <v>223</v>
      </c>
      <c r="C17" s="264">
        <v>1091.5999999999999</v>
      </c>
      <c r="D17" s="265">
        <v>1089.0833333333333</v>
      </c>
      <c r="E17" s="265">
        <v>1063.4166666666665</v>
      </c>
      <c r="F17" s="265">
        <v>1035.2333333333333</v>
      </c>
      <c r="G17" s="265">
        <v>1009.5666666666666</v>
      </c>
      <c r="H17" s="265">
        <v>1117.2666666666664</v>
      </c>
      <c r="I17" s="265">
        <v>1142.9333333333329</v>
      </c>
      <c r="J17" s="265">
        <v>1171.1166666666663</v>
      </c>
      <c r="K17" s="263">
        <v>1114.75</v>
      </c>
      <c r="L17" s="263">
        <v>1060.9000000000001</v>
      </c>
      <c r="M17" s="263">
        <v>5.9109299999999996</v>
      </c>
    </row>
    <row r="18" spans="1:13" ht="12" customHeight="1">
      <c r="A18" s="254">
        <v>8</v>
      </c>
      <c r="B18" s="263" t="s">
        <v>735</v>
      </c>
      <c r="C18" s="264">
        <v>644.45000000000005</v>
      </c>
      <c r="D18" s="265">
        <v>649.61666666666667</v>
      </c>
      <c r="E18" s="265">
        <v>636.83333333333337</v>
      </c>
      <c r="F18" s="265">
        <v>629.2166666666667</v>
      </c>
      <c r="G18" s="265">
        <v>616.43333333333339</v>
      </c>
      <c r="H18" s="265">
        <v>657.23333333333335</v>
      </c>
      <c r="I18" s="265">
        <v>670.01666666666665</v>
      </c>
      <c r="J18" s="265">
        <v>677.63333333333333</v>
      </c>
      <c r="K18" s="263">
        <v>662.4</v>
      </c>
      <c r="L18" s="263">
        <v>642</v>
      </c>
      <c r="M18" s="263">
        <v>2.7987099999999998</v>
      </c>
    </row>
    <row r="19" spans="1:13" ht="12" customHeight="1">
      <c r="A19" s="254">
        <v>9</v>
      </c>
      <c r="B19" s="263" t="s">
        <v>736</v>
      </c>
      <c r="C19" s="264">
        <v>1215.95</v>
      </c>
      <c r="D19" s="265">
        <v>1220.2666666666667</v>
      </c>
      <c r="E19" s="265">
        <v>1205.5333333333333</v>
      </c>
      <c r="F19" s="265">
        <v>1195.1166666666666</v>
      </c>
      <c r="G19" s="265">
        <v>1180.3833333333332</v>
      </c>
      <c r="H19" s="265">
        <v>1230.6833333333334</v>
      </c>
      <c r="I19" s="265">
        <v>1245.4166666666665</v>
      </c>
      <c r="J19" s="265">
        <v>1255.8333333333335</v>
      </c>
      <c r="K19" s="263">
        <v>1235</v>
      </c>
      <c r="L19" s="263">
        <v>1209.8499999999999</v>
      </c>
      <c r="M19" s="263">
        <v>2.6335000000000002</v>
      </c>
    </row>
    <row r="20" spans="1:13" ht="12" customHeight="1">
      <c r="A20" s="254">
        <v>10</v>
      </c>
      <c r="B20" s="263" t="s">
        <v>288</v>
      </c>
      <c r="C20" s="264">
        <v>2228.5500000000002</v>
      </c>
      <c r="D20" s="265">
        <v>2265.7000000000003</v>
      </c>
      <c r="E20" s="265">
        <v>2175.1500000000005</v>
      </c>
      <c r="F20" s="265">
        <v>2121.7500000000005</v>
      </c>
      <c r="G20" s="265">
        <v>2031.2000000000007</v>
      </c>
      <c r="H20" s="265">
        <v>2319.1000000000004</v>
      </c>
      <c r="I20" s="265">
        <v>2409.6500000000005</v>
      </c>
      <c r="J20" s="265">
        <v>2463.0500000000002</v>
      </c>
      <c r="K20" s="263">
        <v>2356.25</v>
      </c>
      <c r="L20" s="263">
        <v>2212.3000000000002</v>
      </c>
      <c r="M20" s="263">
        <v>0.80727000000000004</v>
      </c>
    </row>
    <row r="21" spans="1:13" ht="12" customHeight="1">
      <c r="A21" s="254">
        <v>11</v>
      </c>
      <c r="B21" s="263" t="s">
        <v>289</v>
      </c>
      <c r="C21" s="264">
        <v>14448.95</v>
      </c>
      <c r="D21" s="265">
        <v>14482.65</v>
      </c>
      <c r="E21" s="265">
        <v>14366.3</v>
      </c>
      <c r="F21" s="265">
        <v>14283.65</v>
      </c>
      <c r="G21" s="265">
        <v>14167.3</v>
      </c>
      <c r="H21" s="265">
        <v>14565.3</v>
      </c>
      <c r="I21" s="265">
        <v>14681.650000000001</v>
      </c>
      <c r="J21" s="265">
        <v>14764.3</v>
      </c>
      <c r="K21" s="263">
        <v>14599</v>
      </c>
      <c r="L21" s="263">
        <v>14400</v>
      </c>
      <c r="M21" s="263">
        <v>0.1366</v>
      </c>
    </row>
    <row r="22" spans="1:13" ht="12" customHeight="1">
      <c r="A22" s="254">
        <v>12</v>
      </c>
      <c r="B22" s="263" t="s">
        <v>40</v>
      </c>
      <c r="C22" s="264">
        <v>763.45</v>
      </c>
      <c r="D22" s="265">
        <v>753.01666666666677</v>
      </c>
      <c r="E22" s="265">
        <v>718.08333333333348</v>
      </c>
      <c r="F22" s="265">
        <v>672.7166666666667</v>
      </c>
      <c r="G22" s="265">
        <v>637.78333333333342</v>
      </c>
      <c r="H22" s="265">
        <v>798.38333333333355</v>
      </c>
      <c r="I22" s="265">
        <v>833.31666666666672</v>
      </c>
      <c r="J22" s="265">
        <v>878.68333333333362</v>
      </c>
      <c r="K22" s="263">
        <v>787.95</v>
      </c>
      <c r="L22" s="263">
        <v>707.65</v>
      </c>
      <c r="M22" s="263">
        <v>215.79566</v>
      </c>
    </row>
    <row r="23" spans="1:13">
      <c r="A23" s="254">
        <v>13</v>
      </c>
      <c r="B23" s="263" t="s">
        <v>290</v>
      </c>
      <c r="C23" s="264">
        <v>1062.8499999999999</v>
      </c>
      <c r="D23" s="265">
        <v>1059.9333333333334</v>
      </c>
      <c r="E23" s="265">
        <v>1039.9166666666667</v>
      </c>
      <c r="F23" s="265">
        <v>1016.9833333333333</v>
      </c>
      <c r="G23" s="265">
        <v>996.9666666666667</v>
      </c>
      <c r="H23" s="265">
        <v>1082.8666666666668</v>
      </c>
      <c r="I23" s="265">
        <v>1102.8833333333332</v>
      </c>
      <c r="J23" s="265">
        <v>1125.8166666666668</v>
      </c>
      <c r="K23" s="263">
        <v>1079.95</v>
      </c>
      <c r="L23" s="263">
        <v>1037</v>
      </c>
      <c r="M23" s="263">
        <v>45.254219999999997</v>
      </c>
    </row>
    <row r="24" spans="1:13">
      <c r="A24" s="254">
        <v>14</v>
      </c>
      <c r="B24" s="263" t="s">
        <v>41</v>
      </c>
      <c r="C24" s="264">
        <v>627.75</v>
      </c>
      <c r="D24" s="265">
        <v>626.15</v>
      </c>
      <c r="E24" s="265">
        <v>612.4</v>
      </c>
      <c r="F24" s="265">
        <v>597.04999999999995</v>
      </c>
      <c r="G24" s="265">
        <v>583.29999999999995</v>
      </c>
      <c r="H24" s="265">
        <v>641.5</v>
      </c>
      <c r="I24" s="265">
        <v>655.25</v>
      </c>
      <c r="J24" s="265">
        <v>670.6</v>
      </c>
      <c r="K24" s="263">
        <v>639.9</v>
      </c>
      <c r="L24" s="263">
        <v>610.79999999999995</v>
      </c>
      <c r="M24" s="263">
        <v>151.46033</v>
      </c>
    </row>
    <row r="25" spans="1:13">
      <c r="A25" s="254">
        <v>15</v>
      </c>
      <c r="B25" s="263" t="s">
        <v>838</v>
      </c>
      <c r="C25" s="264">
        <v>426.95</v>
      </c>
      <c r="D25" s="265">
        <v>416.01666666666671</v>
      </c>
      <c r="E25" s="265">
        <v>397.03333333333342</v>
      </c>
      <c r="F25" s="265">
        <v>367.11666666666673</v>
      </c>
      <c r="G25" s="265">
        <v>348.13333333333344</v>
      </c>
      <c r="H25" s="265">
        <v>445.93333333333339</v>
      </c>
      <c r="I25" s="265">
        <v>464.91666666666663</v>
      </c>
      <c r="J25" s="265">
        <v>494.83333333333337</v>
      </c>
      <c r="K25" s="263">
        <v>435</v>
      </c>
      <c r="L25" s="263">
        <v>386.1</v>
      </c>
      <c r="M25" s="263">
        <v>47.049100000000003</v>
      </c>
    </row>
    <row r="26" spans="1:13">
      <c r="A26" s="254">
        <v>16</v>
      </c>
      <c r="B26" s="263" t="s">
        <v>291</v>
      </c>
      <c r="C26" s="264">
        <v>682.85</v>
      </c>
      <c r="D26" s="265">
        <v>672.65</v>
      </c>
      <c r="E26" s="265">
        <v>639.29999999999995</v>
      </c>
      <c r="F26" s="265">
        <v>595.75</v>
      </c>
      <c r="G26" s="265">
        <v>562.4</v>
      </c>
      <c r="H26" s="265">
        <v>716.19999999999993</v>
      </c>
      <c r="I26" s="265">
        <v>749.55000000000007</v>
      </c>
      <c r="J26" s="265">
        <v>793.09999999999991</v>
      </c>
      <c r="K26" s="263">
        <v>706</v>
      </c>
      <c r="L26" s="263">
        <v>629.1</v>
      </c>
      <c r="M26" s="263">
        <v>52.793469999999999</v>
      </c>
    </row>
    <row r="27" spans="1:13">
      <c r="A27" s="254">
        <v>17</v>
      </c>
      <c r="B27" s="263" t="s">
        <v>224</v>
      </c>
      <c r="C27" s="264">
        <v>94.1</v>
      </c>
      <c r="D27" s="265">
        <v>92.899999999999991</v>
      </c>
      <c r="E27" s="265">
        <v>90.799999999999983</v>
      </c>
      <c r="F27" s="265">
        <v>87.499999999999986</v>
      </c>
      <c r="G27" s="265">
        <v>85.399999999999977</v>
      </c>
      <c r="H27" s="265">
        <v>96.199999999999989</v>
      </c>
      <c r="I27" s="265">
        <v>98.299999999999983</v>
      </c>
      <c r="J27" s="265">
        <v>101.6</v>
      </c>
      <c r="K27" s="263">
        <v>95</v>
      </c>
      <c r="L27" s="263">
        <v>89.6</v>
      </c>
      <c r="M27" s="263">
        <v>131.55903000000001</v>
      </c>
    </row>
    <row r="28" spans="1:13">
      <c r="A28" s="254">
        <v>18</v>
      </c>
      <c r="B28" s="263" t="s">
        <v>225</v>
      </c>
      <c r="C28" s="264">
        <v>166.9</v>
      </c>
      <c r="D28" s="265">
        <v>167.63333333333335</v>
      </c>
      <c r="E28" s="265">
        <v>165.31666666666672</v>
      </c>
      <c r="F28" s="265">
        <v>163.73333333333338</v>
      </c>
      <c r="G28" s="265">
        <v>161.41666666666674</v>
      </c>
      <c r="H28" s="265">
        <v>169.2166666666667</v>
      </c>
      <c r="I28" s="265">
        <v>171.53333333333336</v>
      </c>
      <c r="J28" s="265">
        <v>173.11666666666667</v>
      </c>
      <c r="K28" s="263">
        <v>169.95</v>
      </c>
      <c r="L28" s="263">
        <v>166.05</v>
      </c>
      <c r="M28" s="263">
        <v>13.883760000000001</v>
      </c>
    </row>
    <row r="29" spans="1:13">
      <c r="A29" s="254">
        <v>19</v>
      </c>
      <c r="B29" s="263" t="s">
        <v>292</v>
      </c>
      <c r="C29" s="264">
        <v>360.05</v>
      </c>
      <c r="D29" s="265">
        <v>365.75</v>
      </c>
      <c r="E29" s="265">
        <v>351.85</v>
      </c>
      <c r="F29" s="265">
        <v>343.65000000000003</v>
      </c>
      <c r="G29" s="265">
        <v>329.75000000000006</v>
      </c>
      <c r="H29" s="265">
        <v>373.95</v>
      </c>
      <c r="I29" s="265">
        <v>387.84999999999997</v>
      </c>
      <c r="J29" s="265">
        <v>396.04999999999995</v>
      </c>
      <c r="K29" s="263">
        <v>379.65</v>
      </c>
      <c r="L29" s="263">
        <v>357.55</v>
      </c>
      <c r="M29" s="263">
        <v>2.8370500000000001</v>
      </c>
    </row>
    <row r="30" spans="1:13">
      <c r="A30" s="254">
        <v>20</v>
      </c>
      <c r="B30" s="263" t="s">
        <v>293</v>
      </c>
      <c r="C30" s="264">
        <v>297.3</v>
      </c>
      <c r="D30" s="265">
        <v>297.84999999999997</v>
      </c>
      <c r="E30" s="265">
        <v>291.69999999999993</v>
      </c>
      <c r="F30" s="265">
        <v>286.09999999999997</v>
      </c>
      <c r="G30" s="265">
        <v>279.94999999999993</v>
      </c>
      <c r="H30" s="265">
        <v>303.44999999999993</v>
      </c>
      <c r="I30" s="265">
        <v>309.59999999999991</v>
      </c>
      <c r="J30" s="265">
        <v>315.19999999999993</v>
      </c>
      <c r="K30" s="263">
        <v>304</v>
      </c>
      <c r="L30" s="263">
        <v>292.25</v>
      </c>
      <c r="M30" s="263">
        <v>1.20801</v>
      </c>
    </row>
    <row r="31" spans="1:13">
      <c r="A31" s="254">
        <v>21</v>
      </c>
      <c r="B31" s="263" t="s">
        <v>737</v>
      </c>
      <c r="C31" s="264">
        <v>5151.45</v>
      </c>
      <c r="D31" s="265">
        <v>5281.916666666667</v>
      </c>
      <c r="E31" s="265">
        <v>4949.3333333333339</v>
      </c>
      <c r="F31" s="265">
        <v>4747.2166666666672</v>
      </c>
      <c r="G31" s="265">
        <v>4414.6333333333341</v>
      </c>
      <c r="H31" s="265">
        <v>5484.0333333333338</v>
      </c>
      <c r="I31" s="265">
        <v>5816.6166666666677</v>
      </c>
      <c r="J31" s="265">
        <v>6018.7333333333336</v>
      </c>
      <c r="K31" s="263">
        <v>5614.5</v>
      </c>
      <c r="L31" s="263">
        <v>5079.8</v>
      </c>
      <c r="M31" s="263">
        <v>5.8956999999999997</v>
      </c>
    </row>
    <row r="32" spans="1:13">
      <c r="A32" s="254">
        <v>22</v>
      </c>
      <c r="B32" s="263" t="s">
        <v>226</v>
      </c>
      <c r="C32" s="264">
        <v>1807.9</v>
      </c>
      <c r="D32" s="265">
        <v>1805.6333333333332</v>
      </c>
      <c r="E32" s="265">
        <v>1792.2666666666664</v>
      </c>
      <c r="F32" s="265">
        <v>1776.6333333333332</v>
      </c>
      <c r="G32" s="265">
        <v>1763.2666666666664</v>
      </c>
      <c r="H32" s="265">
        <v>1821.2666666666664</v>
      </c>
      <c r="I32" s="265">
        <v>1834.6333333333332</v>
      </c>
      <c r="J32" s="265">
        <v>1850.2666666666664</v>
      </c>
      <c r="K32" s="263">
        <v>1819</v>
      </c>
      <c r="L32" s="263">
        <v>1790</v>
      </c>
      <c r="M32" s="263">
        <v>0.59379999999999999</v>
      </c>
    </row>
    <row r="33" spans="1:13">
      <c r="A33" s="254">
        <v>23</v>
      </c>
      <c r="B33" s="263" t="s">
        <v>294</v>
      </c>
      <c r="C33" s="264">
        <v>2192.65</v>
      </c>
      <c r="D33" s="265">
        <v>2206.5333333333333</v>
      </c>
      <c r="E33" s="265">
        <v>2167.1166666666668</v>
      </c>
      <c r="F33" s="265">
        <v>2141.5833333333335</v>
      </c>
      <c r="G33" s="265">
        <v>2102.166666666667</v>
      </c>
      <c r="H33" s="265">
        <v>2232.0666666666666</v>
      </c>
      <c r="I33" s="265">
        <v>2271.4833333333336</v>
      </c>
      <c r="J33" s="265">
        <v>2297.0166666666664</v>
      </c>
      <c r="K33" s="263">
        <v>2245.9499999999998</v>
      </c>
      <c r="L33" s="263">
        <v>2181</v>
      </c>
      <c r="M33" s="263">
        <v>0.14219000000000001</v>
      </c>
    </row>
    <row r="34" spans="1:13">
      <c r="A34" s="254">
        <v>24</v>
      </c>
      <c r="B34" s="263" t="s">
        <v>738</v>
      </c>
      <c r="C34" s="264">
        <v>100.9</v>
      </c>
      <c r="D34" s="265">
        <v>101.36666666666667</v>
      </c>
      <c r="E34" s="265">
        <v>100.03333333333335</v>
      </c>
      <c r="F34" s="265">
        <v>99.166666666666671</v>
      </c>
      <c r="G34" s="265">
        <v>97.833333333333343</v>
      </c>
      <c r="H34" s="265">
        <v>102.23333333333335</v>
      </c>
      <c r="I34" s="265">
        <v>103.56666666666666</v>
      </c>
      <c r="J34" s="265">
        <v>104.43333333333335</v>
      </c>
      <c r="K34" s="263">
        <v>102.7</v>
      </c>
      <c r="L34" s="263">
        <v>100.5</v>
      </c>
      <c r="M34" s="263">
        <v>1.92561</v>
      </c>
    </row>
    <row r="35" spans="1:13">
      <c r="A35" s="254">
        <v>25</v>
      </c>
      <c r="B35" s="263" t="s">
        <v>295</v>
      </c>
      <c r="C35" s="264">
        <v>978.3</v>
      </c>
      <c r="D35" s="265">
        <v>977.08333333333337</v>
      </c>
      <c r="E35" s="265">
        <v>968.2166666666667</v>
      </c>
      <c r="F35" s="265">
        <v>958.13333333333333</v>
      </c>
      <c r="G35" s="265">
        <v>949.26666666666665</v>
      </c>
      <c r="H35" s="265">
        <v>987.16666666666674</v>
      </c>
      <c r="I35" s="265">
        <v>996.0333333333333</v>
      </c>
      <c r="J35" s="265">
        <v>1006.1166666666668</v>
      </c>
      <c r="K35" s="263">
        <v>985.95</v>
      </c>
      <c r="L35" s="263">
        <v>967</v>
      </c>
      <c r="M35" s="263">
        <v>4.6098499999999998</v>
      </c>
    </row>
    <row r="36" spans="1:13">
      <c r="A36" s="254">
        <v>26</v>
      </c>
      <c r="B36" s="263" t="s">
        <v>227</v>
      </c>
      <c r="C36" s="264">
        <v>2885.95</v>
      </c>
      <c r="D36" s="265">
        <v>2886.4666666666667</v>
      </c>
      <c r="E36" s="265">
        <v>2857.4833333333336</v>
      </c>
      <c r="F36" s="265">
        <v>2829.0166666666669</v>
      </c>
      <c r="G36" s="265">
        <v>2800.0333333333338</v>
      </c>
      <c r="H36" s="265">
        <v>2914.9333333333334</v>
      </c>
      <c r="I36" s="265">
        <v>2943.9166666666661</v>
      </c>
      <c r="J36" s="265">
        <v>2972.3833333333332</v>
      </c>
      <c r="K36" s="263">
        <v>2915.45</v>
      </c>
      <c r="L36" s="263">
        <v>2858</v>
      </c>
      <c r="M36" s="263">
        <v>1.63974</v>
      </c>
    </row>
    <row r="37" spans="1:13">
      <c r="A37" s="254">
        <v>27</v>
      </c>
      <c r="B37" s="263" t="s">
        <v>739</v>
      </c>
      <c r="C37" s="264">
        <v>5224.55</v>
      </c>
      <c r="D37" s="265">
        <v>5269.8499999999995</v>
      </c>
      <c r="E37" s="265">
        <v>5155.6999999999989</v>
      </c>
      <c r="F37" s="265">
        <v>5086.8499999999995</v>
      </c>
      <c r="G37" s="265">
        <v>4972.6999999999989</v>
      </c>
      <c r="H37" s="265">
        <v>5338.6999999999989</v>
      </c>
      <c r="I37" s="265">
        <v>5452.8499999999985</v>
      </c>
      <c r="J37" s="265">
        <v>5521.6999999999989</v>
      </c>
      <c r="K37" s="263">
        <v>5384</v>
      </c>
      <c r="L37" s="263">
        <v>5201</v>
      </c>
      <c r="M37" s="263">
        <v>0.24936</v>
      </c>
    </row>
    <row r="38" spans="1:13">
      <c r="A38" s="254">
        <v>28</v>
      </c>
      <c r="B38" s="263" t="s">
        <v>802</v>
      </c>
      <c r="C38" s="264">
        <v>20.55</v>
      </c>
      <c r="D38" s="265">
        <v>20.733333333333334</v>
      </c>
      <c r="E38" s="265">
        <v>20.31666666666667</v>
      </c>
      <c r="F38" s="265">
        <v>20.083333333333336</v>
      </c>
      <c r="G38" s="265">
        <v>19.666666666666671</v>
      </c>
      <c r="H38" s="265">
        <v>20.966666666666669</v>
      </c>
      <c r="I38" s="265">
        <v>21.383333333333333</v>
      </c>
      <c r="J38" s="265">
        <v>21.616666666666667</v>
      </c>
      <c r="K38" s="263">
        <v>21.15</v>
      </c>
      <c r="L38" s="263">
        <v>20.5</v>
      </c>
      <c r="M38" s="263">
        <v>72.491799999999998</v>
      </c>
    </row>
    <row r="39" spans="1:13">
      <c r="A39" s="254">
        <v>29</v>
      </c>
      <c r="B39" s="263" t="s">
        <v>44</v>
      </c>
      <c r="C39" s="264">
        <v>928.4</v>
      </c>
      <c r="D39" s="265">
        <v>933.13333333333333</v>
      </c>
      <c r="E39" s="265">
        <v>909.26666666666665</v>
      </c>
      <c r="F39" s="265">
        <v>890.13333333333333</v>
      </c>
      <c r="G39" s="265">
        <v>866.26666666666665</v>
      </c>
      <c r="H39" s="265">
        <v>952.26666666666665</v>
      </c>
      <c r="I39" s="265">
        <v>976.13333333333321</v>
      </c>
      <c r="J39" s="265">
        <v>995.26666666666665</v>
      </c>
      <c r="K39" s="263">
        <v>957</v>
      </c>
      <c r="L39" s="263">
        <v>914</v>
      </c>
      <c r="M39" s="263">
        <v>43.140259999999998</v>
      </c>
    </row>
    <row r="40" spans="1:13">
      <c r="A40" s="254">
        <v>30</v>
      </c>
      <c r="B40" s="263" t="s">
        <v>297</v>
      </c>
      <c r="C40" s="264">
        <v>3232.6</v>
      </c>
      <c r="D40" s="265">
        <v>3202.8333333333335</v>
      </c>
      <c r="E40" s="265">
        <v>3140.7666666666669</v>
      </c>
      <c r="F40" s="265">
        <v>3048.9333333333334</v>
      </c>
      <c r="G40" s="265">
        <v>2986.8666666666668</v>
      </c>
      <c r="H40" s="265">
        <v>3294.666666666667</v>
      </c>
      <c r="I40" s="265">
        <v>3356.7333333333336</v>
      </c>
      <c r="J40" s="265">
        <v>3448.5666666666671</v>
      </c>
      <c r="K40" s="263">
        <v>3264.9</v>
      </c>
      <c r="L40" s="263">
        <v>3111</v>
      </c>
      <c r="M40" s="263">
        <v>1.64835</v>
      </c>
    </row>
    <row r="41" spans="1:13">
      <c r="A41" s="254">
        <v>31</v>
      </c>
      <c r="B41" s="263" t="s">
        <v>45</v>
      </c>
      <c r="C41" s="264">
        <v>283.39999999999998</v>
      </c>
      <c r="D41" s="265">
        <v>282.76666666666665</v>
      </c>
      <c r="E41" s="265">
        <v>279.63333333333333</v>
      </c>
      <c r="F41" s="265">
        <v>275.86666666666667</v>
      </c>
      <c r="G41" s="265">
        <v>272.73333333333335</v>
      </c>
      <c r="H41" s="265">
        <v>286.5333333333333</v>
      </c>
      <c r="I41" s="265">
        <v>289.66666666666663</v>
      </c>
      <c r="J41" s="265">
        <v>293.43333333333328</v>
      </c>
      <c r="K41" s="263">
        <v>285.89999999999998</v>
      </c>
      <c r="L41" s="263">
        <v>279</v>
      </c>
      <c r="M41" s="263">
        <v>73.396630000000002</v>
      </c>
    </row>
    <row r="42" spans="1:13">
      <c r="A42" s="254">
        <v>32</v>
      </c>
      <c r="B42" s="263" t="s">
        <v>46</v>
      </c>
      <c r="C42" s="264">
        <v>3090.65</v>
      </c>
      <c r="D42" s="265">
        <v>2992.6999999999994</v>
      </c>
      <c r="E42" s="265">
        <v>2858.3999999999987</v>
      </c>
      <c r="F42" s="265">
        <v>2626.1499999999992</v>
      </c>
      <c r="G42" s="265">
        <v>2491.8499999999985</v>
      </c>
      <c r="H42" s="265">
        <v>3224.9499999999989</v>
      </c>
      <c r="I42" s="265">
        <v>3359.2499999999991</v>
      </c>
      <c r="J42" s="265">
        <v>3591.4999999999991</v>
      </c>
      <c r="K42" s="263">
        <v>3127</v>
      </c>
      <c r="L42" s="263">
        <v>2760.45</v>
      </c>
      <c r="M42" s="263">
        <v>44.469740000000002</v>
      </c>
    </row>
    <row r="43" spans="1:13">
      <c r="A43" s="254">
        <v>33</v>
      </c>
      <c r="B43" s="263" t="s">
        <v>47</v>
      </c>
      <c r="C43" s="264">
        <v>238</v>
      </c>
      <c r="D43" s="265">
        <v>239.7833333333333</v>
      </c>
      <c r="E43" s="265">
        <v>235.1666666666666</v>
      </c>
      <c r="F43" s="265">
        <v>232.33333333333329</v>
      </c>
      <c r="G43" s="265">
        <v>227.71666666666658</v>
      </c>
      <c r="H43" s="265">
        <v>242.61666666666662</v>
      </c>
      <c r="I43" s="265">
        <v>247.23333333333329</v>
      </c>
      <c r="J43" s="265">
        <v>250.06666666666663</v>
      </c>
      <c r="K43" s="263">
        <v>244.4</v>
      </c>
      <c r="L43" s="263">
        <v>236.95</v>
      </c>
      <c r="M43" s="263">
        <v>68.355379999999997</v>
      </c>
    </row>
    <row r="44" spans="1:13">
      <c r="A44" s="254">
        <v>34</v>
      </c>
      <c r="B44" s="263" t="s">
        <v>48</v>
      </c>
      <c r="C44" s="264">
        <v>130.4</v>
      </c>
      <c r="D44" s="265">
        <v>129.76666666666665</v>
      </c>
      <c r="E44" s="265">
        <v>128.5333333333333</v>
      </c>
      <c r="F44" s="265">
        <v>126.66666666666666</v>
      </c>
      <c r="G44" s="265">
        <v>125.43333333333331</v>
      </c>
      <c r="H44" s="265">
        <v>131.6333333333333</v>
      </c>
      <c r="I44" s="265">
        <v>132.86666666666665</v>
      </c>
      <c r="J44" s="265">
        <v>134.73333333333329</v>
      </c>
      <c r="K44" s="263">
        <v>131</v>
      </c>
      <c r="L44" s="263">
        <v>127.9</v>
      </c>
      <c r="M44" s="263">
        <v>302.04653999999999</v>
      </c>
    </row>
    <row r="45" spans="1:13">
      <c r="A45" s="254">
        <v>35</v>
      </c>
      <c r="B45" s="263" t="s">
        <v>298</v>
      </c>
      <c r="C45" s="264">
        <v>106.8</v>
      </c>
      <c r="D45" s="265">
        <v>108.06666666666666</v>
      </c>
      <c r="E45" s="265">
        <v>104.73333333333332</v>
      </c>
      <c r="F45" s="265">
        <v>102.66666666666666</v>
      </c>
      <c r="G45" s="265">
        <v>99.333333333333314</v>
      </c>
      <c r="H45" s="265">
        <v>110.13333333333333</v>
      </c>
      <c r="I45" s="265">
        <v>113.46666666666667</v>
      </c>
      <c r="J45" s="265">
        <v>115.53333333333333</v>
      </c>
      <c r="K45" s="263">
        <v>111.4</v>
      </c>
      <c r="L45" s="263">
        <v>106</v>
      </c>
      <c r="M45" s="263">
        <v>11.747019999999999</v>
      </c>
    </row>
    <row r="46" spans="1:13">
      <c r="A46" s="254">
        <v>36</v>
      </c>
      <c r="B46" s="263" t="s">
        <v>50</v>
      </c>
      <c r="C46" s="264">
        <v>2456.75</v>
      </c>
      <c r="D46" s="265">
        <v>2474.2666666666669</v>
      </c>
      <c r="E46" s="265">
        <v>2431.0333333333338</v>
      </c>
      <c r="F46" s="265">
        <v>2405.3166666666671</v>
      </c>
      <c r="G46" s="265">
        <v>2362.0833333333339</v>
      </c>
      <c r="H46" s="265">
        <v>2499.9833333333336</v>
      </c>
      <c r="I46" s="265">
        <v>2543.2166666666662</v>
      </c>
      <c r="J46" s="265">
        <v>2568.9333333333334</v>
      </c>
      <c r="K46" s="263">
        <v>2517.5</v>
      </c>
      <c r="L46" s="263">
        <v>2448.5500000000002</v>
      </c>
      <c r="M46" s="263">
        <v>16.345759999999999</v>
      </c>
    </row>
    <row r="47" spans="1:13">
      <c r="A47" s="254">
        <v>37</v>
      </c>
      <c r="B47" s="263" t="s">
        <v>299</v>
      </c>
      <c r="C47" s="264">
        <v>150.35</v>
      </c>
      <c r="D47" s="265">
        <v>150.83333333333334</v>
      </c>
      <c r="E47" s="265">
        <v>148.66666666666669</v>
      </c>
      <c r="F47" s="265">
        <v>146.98333333333335</v>
      </c>
      <c r="G47" s="265">
        <v>144.81666666666669</v>
      </c>
      <c r="H47" s="265">
        <v>152.51666666666668</v>
      </c>
      <c r="I47" s="265">
        <v>154.68333333333337</v>
      </c>
      <c r="J47" s="265">
        <v>156.36666666666667</v>
      </c>
      <c r="K47" s="263">
        <v>153</v>
      </c>
      <c r="L47" s="263">
        <v>149.15</v>
      </c>
      <c r="M47" s="263">
        <v>13.52033</v>
      </c>
    </row>
    <row r="48" spans="1:13">
      <c r="A48" s="254">
        <v>38</v>
      </c>
      <c r="B48" s="263" t="s">
        <v>300</v>
      </c>
      <c r="C48" s="264">
        <v>3630.75</v>
      </c>
      <c r="D48" s="265">
        <v>3650</v>
      </c>
      <c r="E48" s="265">
        <v>3600</v>
      </c>
      <c r="F48" s="265">
        <v>3569.25</v>
      </c>
      <c r="G48" s="265">
        <v>3519.25</v>
      </c>
      <c r="H48" s="265">
        <v>3680.75</v>
      </c>
      <c r="I48" s="265">
        <v>3730.75</v>
      </c>
      <c r="J48" s="265">
        <v>3761.5</v>
      </c>
      <c r="K48" s="263">
        <v>3700</v>
      </c>
      <c r="L48" s="263">
        <v>3619.25</v>
      </c>
      <c r="M48" s="263">
        <v>0.247</v>
      </c>
    </row>
    <row r="49" spans="1:13">
      <c r="A49" s="254">
        <v>39</v>
      </c>
      <c r="B49" s="263" t="s">
        <v>301</v>
      </c>
      <c r="C49" s="264">
        <v>2024.15</v>
      </c>
      <c r="D49" s="265">
        <v>2028.3</v>
      </c>
      <c r="E49" s="265">
        <v>2006.85</v>
      </c>
      <c r="F49" s="265">
        <v>1989.55</v>
      </c>
      <c r="G49" s="265">
        <v>1968.1</v>
      </c>
      <c r="H49" s="265">
        <v>2045.6</v>
      </c>
      <c r="I49" s="265">
        <v>2067.0500000000002</v>
      </c>
      <c r="J49" s="265">
        <v>2084.35</v>
      </c>
      <c r="K49" s="263">
        <v>2049.75</v>
      </c>
      <c r="L49" s="263">
        <v>2011</v>
      </c>
      <c r="M49" s="263">
        <v>0.49179</v>
      </c>
    </row>
    <row r="50" spans="1:13">
      <c r="A50" s="254">
        <v>40</v>
      </c>
      <c r="B50" s="263" t="s">
        <v>302</v>
      </c>
      <c r="C50" s="264">
        <v>6714.4</v>
      </c>
      <c r="D50" s="265">
        <v>6788.1333333333341</v>
      </c>
      <c r="E50" s="265">
        <v>6626.2666666666682</v>
      </c>
      <c r="F50" s="265">
        <v>6538.1333333333341</v>
      </c>
      <c r="G50" s="265">
        <v>6376.2666666666682</v>
      </c>
      <c r="H50" s="265">
        <v>6876.2666666666682</v>
      </c>
      <c r="I50" s="265">
        <v>7038.133333333335</v>
      </c>
      <c r="J50" s="265">
        <v>7126.2666666666682</v>
      </c>
      <c r="K50" s="263">
        <v>6950</v>
      </c>
      <c r="L50" s="263">
        <v>6700</v>
      </c>
      <c r="M50" s="263">
        <v>0.54620999999999997</v>
      </c>
    </row>
    <row r="51" spans="1:13">
      <c r="A51" s="254">
        <v>41</v>
      </c>
      <c r="B51" s="263" t="s">
        <v>52</v>
      </c>
      <c r="C51" s="264">
        <v>932.2</v>
      </c>
      <c r="D51" s="265">
        <v>935.26666666666677</v>
      </c>
      <c r="E51" s="265">
        <v>925.63333333333355</v>
      </c>
      <c r="F51" s="265">
        <v>919.06666666666683</v>
      </c>
      <c r="G51" s="265">
        <v>909.43333333333362</v>
      </c>
      <c r="H51" s="265">
        <v>941.83333333333348</v>
      </c>
      <c r="I51" s="265">
        <v>951.4666666666667</v>
      </c>
      <c r="J51" s="265">
        <v>958.03333333333342</v>
      </c>
      <c r="K51" s="263">
        <v>944.9</v>
      </c>
      <c r="L51" s="263">
        <v>928.7</v>
      </c>
      <c r="M51" s="263">
        <v>15.904350000000001</v>
      </c>
    </row>
    <row r="52" spans="1:13">
      <c r="A52" s="254">
        <v>42</v>
      </c>
      <c r="B52" s="263" t="s">
        <v>303</v>
      </c>
      <c r="C52" s="264">
        <v>491.9</v>
      </c>
      <c r="D52" s="265">
        <v>495.95</v>
      </c>
      <c r="E52" s="265">
        <v>486.15</v>
      </c>
      <c r="F52" s="265">
        <v>480.4</v>
      </c>
      <c r="G52" s="265">
        <v>470.59999999999997</v>
      </c>
      <c r="H52" s="265">
        <v>501.7</v>
      </c>
      <c r="I52" s="265">
        <v>511.50000000000006</v>
      </c>
      <c r="J52" s="265">
        <v>517.25</v>
      </c>
      <c r="K52" s="263">
        <v>505.75</v>
      </c>
      <c r="L52" s="263">
        <v>490.2</v>
      </c>
      <c r="M52" s="263">
        <v>2.5293800000000002</v>
      </c>
    </row>
    <row r="53" spans="1:13">
      <c r="A53" s="254">
        <v>43</v>
      </c>
      <c r="B53" s="263" t="s">
        <v>228</v>
      </c>
      <c r="C53" s="264">
        <v>3044.55</v>
      </c>
      <c r="D53" s="265">
        <v>3012.5166666666664</v>
      </c>
      <c r="E53" s="265">
        <v>2965.0333333333328</v>
      </c>
      <c r="F53" s="265">
        <v>2885.5166666666664</v>
      </c>
      <c r="G53" s="265">
        <v>2838.0333333333328</v>
      </c>
      <c r="H53" s="265">
        <v>3092.0333333333328</v>
      </c>
      <c r="I53" s="265">
        <v>3139.5166666666664</v>
      </c>
      <c r="J53" s="265">
        <v>3219.0333333333328</v>
      </c>
      <c r="K53" s="263">
        <v>3060</v>
      </c>
      <c r="L53" s="263">
        <v>2933</v>
      </c>
      <c r="M53" s="263">
        <v>8.6807499999999997</v>
      </c>
    </row>
    <row r="54" spans="1:13">
      <c r="A54" s="254">
        <v>44</v>
      </c>
      <c r="B54" s="263" t="s">
        <v>54</v>
      </c>
      <c r="C54" s="264">
        <v>794</v>
      </c>
      <c r="D54" s="265">
        <v>782.30000000000007</v>
      </c>
      <c r="E54" s="265">
        <v>765.60000000000014</v>
      </c>
      <c r="F54" s="265">
        <v>737.2</v>
      </c>
      <c r="G54" s="265">
        <v>720.50000000000011</v>
      </c>
      <c r="H54" s="265">
        <v>810.70000000000016</v>
      </c>
      <c r="I54" s="265">
        <v>827.4000000000002</v>
      </c>
      <c r="J54" s="265">
        <v>855.80000000000018</v>
      </c>
      <c r="K54" s="263">
        <v>799</v>
      </c>
      <c r="L54" s="263">
        <v>753.9</v>
      </c>
      <c r="M54" s="263">
        <v>206.48115000000001</v>
      </c>
    </row>
    <row r="55" spans="1:13">
      <c r="A55" s="254">
        <v>45</v>
      </c>
      <c r="B55" s="263" t="s">
        <v>304</v>
      </c>
      <c r="C55" s="264">
        <v>2048.9499999999998</v>
      </c>
      <c r="D55" s="265">
        <v>2025.0833333333333</v>
      </c>
      <c r="E55" s="265">
        <v>1976.1666666666665</v>
      </c>
      <c r="F55" s="265">
        <v>1903.3833333333332</v>
      </c>
      <c r="G55" s="265">
        <v>1854.4666666666665</v>
      </c>
      <c r="H55" s="265">
        <v>2097.8666666666668</v>
      </c>
      <c r="I55" s="265">
        <v>2146.7833333333328</v>
      </c>
      <c r="J55" s="265">
        <v>2219.5666666666666</v>
      </c>
      <c r="K55" s="263">
        <v>2074</v>
      </c>
      <c r="L55" s="263">
        <v>1952.3</v>
      </c>
      <c r="M55" s="263">
        <v>2.1080899999999998</v>
      </c>
    </row>
    <row r="56" spans="1:13">
      <c r="A56" s="254">
        <v>46</v>
      </c>
      <c r="B56" s="263" t="s">
        <v>305</v>
      </c>
      <c r="C56" s="264">
        <v>959.55</v>
      </c>
      <c r="D56" s="265">
        <v>964.85</v>
      </c>
      <c r="E56" s="265">
        <v>949.7</v>
      </c>
      <c r="F56" s="265">
        <v>939.85</v>
      </c>
      <c r="G56" s="265">
        <v>924.7</v>
      </c>
      <c r="H56" s="265">
        <v>974.7</v>
      </c>
      <c r="I56" s="265">
        <v>989.84999999999991</v>
      </c>
      <c r="J56" s="265">
        <v>999.7</v>
      </c>
      <c r="K56" s="263">
        <v>980</v>
      </c>
      <c r="L56" s="263">
        <v>955</v>
      </c>
      <c r="M56" s="263">
        <v>2.3925999999999998</v>
      </c>
    </row>
    <row r="57" spans="1:13">
      <c r="A57" s="254">
        <v>47</v>
      </c>
      <c r="B57" s="263" t="s">
        <v>306</v>
      </c>
      <c r="C57" s="264">
        <v>608.35</v>
      </c>
      <c r="D57" s="265">
        <v>610.2833333333333</v>
      </c>
      <c r="E57" s="265">
        <v>596.06666666666661</v>
      </c>
      <c r="F57" s="265">
        <v>583.7833333333333</v>
      </c>
      <c r="G57" s="265">
        <v>569.56666666666661</v>
      </c>
      <c r="H57" s="265">
        <v>622.56666666666661</v>
      </c>
      <c r="I57" s="265">
        <v>636.7833333333333</v>
      </c>
      <c r="J57" s="265">
        <v>649.06666666666661</v>
      </c>
      <c r="K57" s="263">
        <v>624.5</v>
      </c>
      <c r="L57" s="263">
        <v>598</v>
      </c>
      <c r="M57" s="263">
        <v>11.08808</v>
      </c>
    </row>
    <row r="58" spans="1:13">
      <c r="A58" s="254">
        <v>48</v>
      </c>
      <c r="B58" s="263" t="s">
        <v>55</v>
      </c>
      <c r="C58" s="264">
        <v>4122.3</v>
      </c>
      <c r="D58" s="265">
        <v>4142.8666666666668</v>
      </c>
      <c r="E58" s="265">
        <v>4091.0833333333339</v>
      </c>
      <c r="F58" s="265">
        <v>4059.8666666666668</v>
      </c>
      <c r="G58" s="265">
        <v>4008.0833333333339</v>
      </c>
      <c r="H58" s="265">
        <v>4174.0833333333339</v>
      </c>
      <c r="I58" s="265">
        <v>4225.8666666666668</v>
      </c>
      <c r="J58" s="265">
        <v>4257.0833333333339</v>
      </c>
      <c r="K58" s="263">
        <v>4194.6499999999996</v>
      </c>
      <c r="L58" s="263">
        <v>4111.6499999999996</v>
      </c>
      <c r="M58" s="263">
        <v>2.8792200000000001</v>
      </c>
    </row>
    <row r="59" spans="1:13">
      <c r="A59" s="254">
        <v>49</v>
      </c>
      <c r="B59" s="263" t="s">
        <v>307</v>
      </c>
      <c r="C59" s="264">
        <v>243.35</v>
      </c>
      <c r="D59" s="265">
        <v>244.86666666666667</v>
      </c>
      <c r="E59" s="265">
        <v>240.33333333333334</v>
      </c>
      <c r="F59" s="265">
        <v>237.31666666666666</v>
      </c>
      <c r="G59" s="265">
        <v>232.78333333333333</v>
      </c>
      <c r="H59" s="265">
        <v>247.88333333333335</v>
      </c>
      <c r="I59" s="265">
        <v>252.41666666666666</v>
      </c>
      <c r="J59" s="265">
        <v>255.43333333333337</v>
      </c>
      <c r="K59" s="263">
        <v>249.4</v>
      </c>
      <c r="L59" s="263">
        <v>241.85</v>
      </c>
      <c r="M59" s="263">
        <v>10.41849</v>
      </c>
    </row>
    <row r="60" spans="1:13" ht="12" customHeight="1">
      <c r="A60" s="254">
        <v>50</v>
      </c>
      <c r="B60" s="263" t="s">
        <v>308</v>
      </c>
      <c r="C60" s="264">
        <v>1068.7</v>
      </c>
      <c r="D60" s="265">
        <v>1068.2333333333333</v>
      </c>
      <c r="E60" s="265">
        <v>1051.4666666666667</v>
      </c>
      <c r="F60" s="265">
        <v>1034.2333333333333</v>
      </c>
      <c r="G60" s="265">
        <v>1017.4666666666667</v>
      </c>
      <c r="H60" s="265">
        <v>1085.4666666666667</v>
      </c>
      <c r="I60" s="265">
        <v>1102.2333333333336</v>
      </c>
      <c r="J60" s="265">
        <v>1119.4666666666667</v>
      </c>
      <c r="K60" s="263">
        <v>1085</v>
      </c>
      <c r="L60" s="263">
        <v>1051</v>
      </c>
      <c r="M60" s="263">
        <v>5.30654</v>
      </c>
    </row>
    <row r="61" spans="1:13">
      <c r="A61" s="254">
        <v>51</v>
      </c>
      <c r="B61" s="263" t="s">
        <v>58</v>
      </c>
      <c r="C61" s="264">
        <v>5779.85</v>
      </c>
      <c r="D61" s="265">
        <v>5726.2833333333328</v>
      </c>
      <c r="E61" s="265">
        <v>5653.5666666666657</v>
      </c>
      <c r="F61" s="265">
        <v>5527.2833333333328</v>
      </c>
      <c r="G61" s="265">
        <v>5454.5666666666657</v>
      </c>
      <c r="H61" s="265">
        <v>5852.5666666666657</v>
      </c>
      <c r="I61" s="265">
        <v>5925.2833333333328</v>
      </c>
      <c r="J61" s="265">
        <v>6051.5666666666657</v>
      </c>
      <c r="K61" s="263">
        <v>5799</v>
      </c>
      <c r="L61" s="263">
        <v>5600</v>
      </c>
      <c r="M61" s="263">
        <v>31.68826</v>
      </c>
    </row>
    <row r="62" spans="1:13">
      <c r="A62" s="254">
        <v>52</v>
      </c>
      <c r="B62" s="263" t="s">
        <v>57</v>
      </c>
      <c r="C62" s="264">
        <v>10537.7</v>
      </c>
      <c r="D62" s="265">
        <v>10465.566666666668</v>
      </c>
      <c r="E62" s="265">
        <v>10352.133333333335</v>
      </c>
      <c r="F62" s="265">
        <v>10166.566666666668</v>
      </c>
      <c r="G62" s="265">
        <v>10053.133333333335</v>
      </c>
      <c r="H62" s="265">
        <v>10651.133333333335</v>
      </c>
      <c r="I62" s="265">
        <v>10764.566666666666</v>
      </c>
      <c r="J62" s="265">
        <v>10950.133333333335</v>
      </c>
      <c r="K62" s="263">
        <v>10579</v>
      </c>
      <c r="L62" s="263">
        <v>10280</v>
      </c>
      <c r="M62" s="263">
        <v>5.3640600000000003</v>
      </c>
    </row>
    <row r="63" spans="1:13">
      <c r="A63" s="254">
        <v>53</v>
      </c>
      <c r="B63" s="263" t="s">
        <v>229</v>
      </c>
      <c r="C63" s="264">
        <v>3561.25</v>
      </c>
      <c r="D63" s="265">
        <v>3567.1</v>
      </c>
      <c r="E63" s="265">
        <v>3535.7</v>
      </c>
      <c r="F63" s="265">
        <v>3510.15</v>
      </c>
      <c r="G63" s="265">
        <v>3478.75</v>
      </c>
      <c r="H63" s="265">
        <v>3592.6499999999996</v>
      </c>
      <c r="I63" s="265">
        <v>3624.05</v>
      </c>
      <c r="J63" s="265">
        <v>3649.5999999999995</v>
      </c>
      <c r="K63" s="263">
        <v>3598.5</v>
      </c>
      <c r="L63" s="263">
        <v>3541.55</v>
      </c>
      <c r="M63" s="263">
        <v>0.27831</v>
      </c>
    </row>
    <row r="64" spans="1:13">
      <c r="A64" s="254">
        <v>54</v>
      </c>
      <c r="B64" s="263" t="s">
        <v>59</v>
      </c>
      <c r="C64" s="264">
        <v>1650.2</v>
      </c>
      <c r="D64" s="265">
        <v>1650.2166666666669</v>
      </c>
      <c r="E64" s="265">
        <v>1630.7833333333338</v>
      </c>
      <c r="F64" s="265">
        <v>1611.3666666666668</v>
      </c>
      <c r="G64" s="265">
        <v>1591.9333333333336</v>
      </c>
      <c r="H64" s="265">
        <v>1669.6333333333339</v>
      </c>
      <c r="I64" s="265">
        <v>1689.0666666666668</v>
      </c>
      <c r="J64" s="265">
        <v>1708.483333333334</v>
      </c>
      <c r="K64" s="263">
        <v>1669.65</v>
      </c>
      <c r="L64" s="263">
        <v>1630.8</v>
      </c>
      <c r="M64" s="263">
        <v>8.8182799999999997</v>
      </c>
    </row>
    <row r="65" spans="1:13">
      <c r="A65" s="254">
        <v>55</v>
      </c>
      <c r="B65" s="263" t="s">
        <v>309</v>
      </c>
      <c r="C65" s="264">
        <v>113.25</v>
      </c>
      <c r="D65" s="265">
        <v>113.71666666666665</v>
      </c>
      <c r="E65" s="265">
        <v>112.5333333333333</v>
      </c>
      <c r="F65" s="265">
        <v>111.81666666666665</v>
      </c>
      <c r="G65" s="265">
        <v>110.6333333333333</v>
      </c>
      <c r="H65" s="265">
        <v>114.43333333333331</v>
      </c>
      <c r="I65" s="265">
        <v>115.61666666666667</v>
      </c>
      <c r="J65" s="265">
        <v>116.33333333333331</v>
      </c>
      <c r="K65" s="263">
        <v>114.9</v>
      </c>
      <c r="L65" s="263">
        <v>113</v>
      </c>
      <c r="M65" s="263">
        <v>2.37365</v>
      </c>
    </row>
    <row r="66" spans="1:13">
      <c r="A66" s="254">
        <v>56</v>
      </c>
      <c r="B66" s="263" t="s">
        <v>310</v>
      </c>
      <c r="C66" s="264">
        <v>157.1</v>
      </c>
      <c r="D66" s="265">
        <v>158.36666666666667</v>
      </c>
      <c r="E66" s="265">
        <v>155.73333333333335</v>
      </c>
      <c r="F66" s="265">
        <v>154.36666666666667</v>
      </c>
      <c r="G66" s="265">
        <v>151.73333333333335</v>
      </c>
      <c r="H66" s="265">
        <v>159.73333333333335</v>
      </c>
      <c r="I66" s="265">
        <v>162.36666666666667</v>
      </c>
      <c r="J66" s="265">
        <v>163.73333333333335</v>
      </c>
      <c r="K66" s="263">
        <v>161</v>
      </c>
      <c r="L66" s="263">
        <v>157</v>
      </c>
      <c r="M66" s="263">
        <v>6.8616200000000003</v>
      </c>
    </row>
    <row r="67" spans="1:13">
      <c r="A67" s="254">
        <v>57</v>
      </c>
      <c r="B67" s="263" t="s">
        <v>230</v>
      </c>
      <c r="C67" s="264">
        <v>339.95</v>
      </c>
      <c r="D67" s="265">
        <v>340.7</v>
      </c>
      <c r="E67" s="265">
        <v>337.5</v>
      </c>
      <c r="F67" s="265">
        <v>335.05</v>
      </c>
      <c r="G67" s="265">
        <v>331.85</v>
      </c>
      <c r="H67" s="265">
        <v>343.15</v>
      </c>
      <c r="I67" s="265">
        <v>346.34999999999991</v>
      </c>
      <c r="J67" s="265">
        <v>348.79999999999995</v>
      </c>
      <c r="K67" s="263">
        <v>343.9</v>
      </c>
      <c r="L67" s="263">
        <v>338.25</v>
      </c>
      <c r="M67" s="263">
        <v>53.433500000000002</v>
      </c>
    </row>
    <row r="68" spans="1:13">
      <c r="A68" s="254">
        <v>58</v>
      </c>
      <c r="B68" s="263" t="s">
        <v>60</v>
      </c>
      <c r="C68" s="264">
        <v>79.55</v>
      </c>
      <c r="D68" s="265">
        <v>79.61666666666666</v>
      </c>
      <c r="E68" s="265">
        <v>78.533333333333317</v>
      </c>
      <c r="F68" s="265">
        <v>77.516666666666652</v>
      </c>
      <c r="G68" s="265">
        <v>76.433333333333309</v>
      </c>
      <c r="H68" s="265">
        <v>80.633333333333326</v>
      </c>
      <c r="I68" s="265">
        <v>81.716666666666669</v>
      </c>
      <c r="J68" s="265">
        <v>82.733333333333334</v>
      </c>
      <c r="K68" s="263">
        <v>80.7</v>
      </c>
      <c r="L68" s="263">
        <v>78.599999999999994</v>
      </c>
      <c r="M68" s="263">
        <v>396.81236000000001</v>
      </c>
    </row>
    <row r="69" spans="1:13">
      <c r="A69" s="254">
        <v>59</v>
      </c>
      <c r="B69" s="263" t="s">
        <v>61</v>
      </c>
      <c r="C69" s="264">
        <v>58.85</v>
      </c>
      <c r="D69" s="265">
        <v>59.183333333333337</v>
      </c>
      <c r="E69" s="265">
        <v>58.216666666666676</v>
      </c>
      <c r="F69" s="265">
        <v>57.583333333333336</v>
      </c>
      <c r="G69" s="265">
        <v>56.616666666666674</v>
      </c>
      <c r="H69" s="265">
        <v>59.816666666666677</v>
      </c>
      <c r="I69" s="265">
        <v>60.783333333333346</v>
      </c>
      <c r="J69" s="265">
        <v>61.416666666666679</v>
      </c>
      <c r="K69" s="263">
        <v>60.15</v>
      </c>
      <c r="L69" s="263">
        <v>58.55</v>
      </c>
      <c r="M69" s="263">
        <v>39.458280000000002</v>
      </c>
    </row>
    <row r="70" spans="1:13">
      <c r="A70" s="254">
        <v>60</v>
      </c>
      <c r="B70" s="263" t="s">
        <v>311</v>
      </c>
      <c r="C70" s="264">
        <v>15.9</v>
      </c>
      <c r="D70" s="265">
        <v>15.933333333333332</v>
      </c>
      <c r="E70" s="265">
        <v>15.666666666666664</v>
      </c>
      <c r="F70" s="265">
        <v>15.433333333333332</v>
      </c>
      <c r="G70" s="265">
        <v>15.166666666666664</v>
      </c>
      <c r="H70" s="265">
        <v>16.166666666666664</v>
      </c>
      <c r="I70" s="265">
        <v>16.433333333333334</v>
      </c>
      <c r="J70" s="265">
        <v>16.666666666666664</v>
      </c>
      <c r="K70" s="263">
        <v>16.2</v>
      </c>
      <c r="L70" s="263">
        <v>15.7</v>
      </c>
      <c r="M70" s="263">
        <v>29.94218</v>
      </c>
    </row>
    <row r="71" spans="1:13">
      <c r="A71" s="254">
        <v>61</v>
      </c>
      <c r="B71" s="263" t="s">
        <v>62</v>
      </c>
      <c r="C71" s="264">
        <v>1553.05</v>
      </c>
      <c r="D71" s="265">
        <v>1547.2166666666665</v>
      </c>
      <c r="E71" s="265">
        <v>1530.833333333333</v>
      </c>
      <c r="F71" s="265">
        <v>1508.6166666666666</v>
      </c>
      <c r="G71" s="265">
        <v>1492.2333333333331</v>
      </c>
      <c r="H71" s="265">
        <v>1569.4333333333329</v>
      </c>
      <c r="I71" s="265">
        <v>1585.8166666666666</v>
      </c>
      <c r="J71" s="265">
        <v>1608.0333333333328</v>
      </c>
      <c r="K71" s="263">
        <v>1563.6</v>
      </c>
      <c r="L71" s="263">
        <v>1525</v>
      </c>
      <c r="M71" s="263">
        <v>11.11388</v>
      </c>
    </row>
    <row r="72" spans="1:13">
      <c r="A72" s="254">
        <v>62</v>
      </c>
      <c r="B72" s="263" t="s">
        <v>312</v>
      </c>
      <c r="C72" s="264">
        <v>5130.45</v>
      </c>
      <c r="D72" s="265">
        <v>5156.4666666666662</v>
      </c>
      <c r="E72" s="265">
        <v>5094.9833333333327</v>
      </c>
      <c r="F72" s="265">
        <v>5059.5166666666664</v>
      </c>
      <c r="G72" s="265">
        <v>4998.0333333333328</v>
      </c>
      <c r="H72" s="265">
        <v>5191.9333333333325</v>
      </c>
      <c r="I72" s="265">
        <v>5253.4166666666661</v>
      </c>
      <c r="J72" s="265">
        <v>5288.8833333333323</v>
      </c>
      <c r="K72" s="263">
        <v>5217.95</v>
      </c>
      <c r="L72" s="263">
        <v>5121</v>
      </c>
      <c r="M72" s="263">
        <v>0.22645999999999999</v>
      </c>
    </row>
    <row r="73" spans="1:13">
      <c r="A73" s="254">
        <v>63</v>
      </c>
      <c r="B73" s="263" t="s">
        <v>65</v>
      </c>
      <c r="C73" s="264">
        <v>764.05</v>
      </c>
      <c r="D73" s="265">
        <v>766.48333333333323</v>
      </c>
      <c r="E73" s="265">
        <v>758.06666666666649</v>
      </c>
      <c r="F73" s="265">
        <v>752.08333333333326</v>
      </c>
      <c r="G73" s="265">
        <v>743.66666666666652</v>
      </c>
      <c r="H73" s="265">
        <v>772.46666666666647</v>
      </c>
      <c r="I73" s="265">
        <v>780.88333333333321</v>
      </c>
      <c r="J73" s="265">
        <v>786.86666666666645</v>
      </c>
      <c r="K73" s="263">
        <v>774.9</v>
      </c>
      <c r="L73" s="263">
        <v>760.5</v>
      </c>
      <c r="M73" s="263">
        <v>9.1474799999999998</v>
      </c>
    </row>
    <row r="74" spans="1:13">
      <c r="A74" s="254">
        <v>64</v>
      </c>
      <c r="B74" s="263" t="s">
        <v>313</v>
      </c>
      <c r="C74" s="264">
        <v>344.95</v>
      </c>
      <c r="D74" s="265">
        <v>349.60000000000008</v>
      </c>
      <c r="E74" s="265">
        <v>336.70000000000016</v>
      </c>
      <c r="F74" s="265">
        <v>328.4500000000001</v>
      </c>
      <c r="G74" s="265">
        <v>315.55000000000018</v>
      </c>
      <c r="H74" s="265">
        <v>357.85000000000014</v>
      </c>
      <c r="I74" s="265">
        <v>370.75000000000011</v>
      </c>
      <c r="J74" s="265">
        <v>379.00000000000011</v>
      </c>
      <c r="K74" s="263">
        <v>362.5</v>
      </c>
      <c r="L74" s="263">
        <v>341.35</v>
      </c>
      <c r="M74" s="263">
        <v>5.3372299999999999</v>
      </c>
    </row>
    <row r="75" spans="1:13">
      <c r="A75" s="254">
        <v>65</v>
      </c>
      <c r="B75" s="263" t="s">
        <v>64</v>
      </c>
      <c r="C75" s="264">
        <v>136.1</v>
      </c>
      <c r="D75" s="265">
        <v>136.28333333333333</v>
      </c>
      <c r="E75" s="265">
        <v>134.61666666666667</v>
      </c>
      <c r="F75" s="265">
        <v>133.13333333333335</v>
      </c>
      <c r="G75" s="265">
        <v>131.4666666666667</v>
      </c>
      <c r="H75" s="265">
        <v>137.76666666666665</v>
      </c>
      <c r="I75" s="265">
        <v>139.43333333333334</v>
      </c>
      <c r="J75" s="265">
        <v>140.91666666666663</v>
      </c>
      <c r="K75" s="263">
        <v>137.94999999999999</v>
      </c>
      <c r="L75" s="263">
        <v>134.80000000000001</v>
      </c>
      <c r="M75" s="263">
        <v>78.074179999999998</v>
      </c>
    </row>
    <row r="76" spans="1:13" s="13" customFormat="1">
      <c r="A76" s="254">
        <v>66</v>
      </c>
      <c r="B76" s="263" t="s">
        <v>66</v>
      </c>
      <c r="C76" s="264">
        <v>628.04999999999995</v>
      </c>
      <c r="D76" s="265">
        <v>631.94999999999993</v>
      </c>
      <c r="E76" s="265">
        <v>612.09999999999991</v>
      </c>
      <c r="F76" s="265">
        <v>596.15</v>
      </c>
      <c r="G76" s="265">
        <v>576.29999999999995</v>
      </c>
      <c r="H76" s="265">
        <v>647.89999999999986</v>
      </c>
      <c r="I76" s="265">
        <v>667.75</v>
      </c>
      <c r="J76" s="265">
        <v>683.69999999999982</v>
      </c>
      <c r="K76" s="263">
        <v>651.79999999999995</v>
      </c>
      <c r="L76" s="263">
        <v>616</v>
      </c>
      <c r="M76" s="263">
        <v>38.368690000000001</v>
      </c>
    </row>
    <row r="77" spans="1:13" s="13" customFormat="1">
      <c r="A77" s="254">
        <v>67</v>
      </c>
      <c r="B77" s="263" t="s">
        <v>69</v>
      </c>
      <c r="C77" s="264">
        <v>38.9</v>
      </c>
      <c r="D77" s="265">
        <v>38.983333333333327</v>
      </c>
      <c r="E77" s="265">
        <v>38.516666666666652</v>
      </c>
      <c r="F77" s="265">
        <v>38.133333333333326</v>
      </c>
      <c r="G77" s="265">
        <v>37.66666666666665</v>
      </c>
      <c r="H77" s="265">
        <v>39.366666666666653</v>
      </c>
      <c r="I77" s="265">
        <v>39.833333333333336</v>
      </c>
      <c r="J77" s="265">
        <v>40.216666666666654</v>
      </c>
      <c r="K77" s="263">
        <v>39.450000000000003</v>
      </c>
      <c r="L77" s="263">
        <v>38.6</v>
      </c>
      <c r="M77" s="263">
        <v>191.06326999999999</v>
      </c>
    </row>
    <row r="78" spans="1:13" s="13" customFormat="1">
      <c r="A78" s="254">
        <v>68</v>
      </c>
      <c r="B78" s="263" t="s">
        <v>73</v>
      </c>
      <c r="C78" s="264">
        <v>419</v>
      </c>
      <c r="D78" s="265">
        <v>420.3</v>
      </c>
      <c r="E78" s="265">
        <v>415.70000000000005</v>
      </c>
      <c r="F78" s="265">
        <v>412.40000000000003</v>
      </c>
      <c r="G78" s="265">
        <v>407.80000000000007</v>
      </c>
      <c r="H78" s="265">
        <v>423.6</v>
      </c>
      <c r="I78" s="265">
        <v>428.20000000000005</v>
      </c>
      <c r="J78" s="265">
        <v>431.5</v>
      </c>
      <c r="K78" s="263">
        <v>424.9</v>
      </c>
      <c r="L78" s="263">
        <v>417</v>
      </c>
      <c r="M78" s="263">
        <v>55.187759999999997</v>
      </c>
    </row>
    <row r="79" spans="1:13" s="13" customFormat="1">
      <c r="A79" s="254">
        <v>69</v>
      </c>
      <c r="B79" s="263" t="s">
        <v>740</v>
      </c>
      <c r="C79" s="264">
        <v>9937.65</v>
      </c>
      <c r="D79" s="265">
        <v>9962.5500000000011</v>
      </c>
      <c r="E79" s="265">
        <v>9905.1000000000022</v>
      </c>
      <c r="F79" s="265">
        <v>9872.5500000000011</v>
      </c>
      <c r="G79" s="265">
        <v>9815.1000000000022</v>
      </c>
      <c r="H79" s="265">
        <v>9995.1000000000022</v>
      </c>
      <c r="I79" s="265">
        <v>10052.550000000003</v>
      </c>
      <c r="J79" s="265">
        <v>10085.100000000002</v>
      </c>
      <c r="K79" s="263">
        <v>10020</v>
      </c>
      <c r="L79" s="263">
        <v>9930</v>
      </c>
      <c r="M79" s="263">
        <v>3.252E-2</v>
      </c>
    </row>
    <row r="80" spans="1:13" s="13" customFormat="1">
      <c r="A80" s="254">
        <v>70</v>
      </c>
      <c r="B80" s="263" t="s">
        <v>68</v>
      </c>
      <c r="C80" s="264">
        <v>593.70000000000005</v>
      </c>
      <c r="D80" s="265">
        <v>595.56666666666672</v>
      </c>
      <c r="E80" s="265">
        <v>588.13333333333344</v>
      </c>
      <c r="F80" s="265">
        <v>582.56666666666672</v>
      </c>
      <c r="G80" s="265">
        <v>575.13333333333344</v>
      </c>
      <c r="H80" s="265">
        <v>601.13333333333344</v>
      </c>
      <c r="I80" s="265">
        <v>608.56666666666661</v>
      </c>
      <c r="J80" s="265">
        <v>614.13333333333344</v>
      </c>
      <c r="K80" s="263">
        <v>603</v>
      </c>
      <c r="L80" s="263">
        <v>590</v>
      </c>
      <c r="M80" s="263">
        <v>176.41523000000001</v>
      </c>
    </row>
    <row r="81" spans="1:13" s="13" customFormat="1">
      <c r="A81" s="254">
        <v>71</v>
      </c>
      <c r="B81" s="263" t="s">
        <v>70</v>
      </c>
      <c r="C81" s="264">
        <v>407.95</v>
      </c>
      <c r="D81" s="265">
        <v>407.88333333333338</v>
      </c>
      <c r="E81" s="265">
        <v>405.26666666666677</v>
      </c>
      <c r="F81" s="265">
        <v>402.58333333333337</v>
      </c>
      <c r="G81" s="265">
        <v>399.96666666666675</v>
      </c>
      <c r="H81" s="265">
        <v>410.56666666666678</v>
      </c>
      <c r="I81" s="265">
        <v>413.18333333333345</v>
      </c>
      <c r="J81" s="265">
        <v>415.86666666666679</v>
      </c>
      <c r="K81" s="263">
        <v>410.5</v>
      </c>
      <c r="L81" s="263">
        <v>405.2</v>
      </c>
      <c r="M81" s="263">
        <v>20.400870000000001</v>
      </c>
    </row>
    <row r="82" spans="1:13" s="13" customFormat="1">
      <c r="A82" s="254">
        <v>72</v>
      </c>
      <c r="B82" s="263" t="s">
        <v>314</v>
      </c>
      <c r="C82" s="264">
        <v>896.75</v>
      </c>
      <c r="D82" s="265">
        <v>876.23333333333323</v>
      </c>
      <c r="E82" s="265">
        <v>845.51666666666642</v>
      </c>
      <c r="F82" s="265">
        <v>794.28333333333319</v>
      </c>
      <c r="G82" s="265">
        <v>763.56666666666638</v>
      </c>
      <c r="H82" s="265">
        <v>927.46666666666647</v>
      </c>
      <c r="I82" s="265">
        <v>958.18333333333339</v>
      </c>
      <c r="J82" s="265">
        <v>1009.4166666666665</v>
      </c>
      <c r="K82" s="263">
        <v>906.95</v>
      </c>
      <c r="L82" s="263">
        <v>825</v>
      </c>
      <c r="M82" s="263">
        <v>8.1104400000000005</v>
      </c>
    </row>
    <row r="83" spans="1:13" s="13" customFormat="1">
      <c r="A83" s="254">
        <v>73</v>
      </c>
      <c r="B83" s="263" t="s">
        <v>315</v>
      </c>
      <c r="C83" s="264">
        <v>243.25</v>
      </c>
      <c r="D83" s="265">
        <v>244.73333333333335</v>
      </c>
      <c r="E83" s="265">
        <v>240.91666666666669</v>
      </c>
      <c r="F83" s="265">
        <v>238.58333333333334</v>
      </c>
      <c r="G83" s="265">
        <v>234.76666666666668</v>
      </c>
      <c r="H83" s="265">
        <v>247.06666666666669</v>
      </c>
      <c r="I83" s="265">
        <v>250.88333333333335</v>
      </c>
      <c r="J83" s="265">
        <v>253.2166666666667</v>
      </c>
      <c r="K83" s="263">
        <v>248.55</v>
      </c>
      <c r="L83" s="263">
        <v>242.4</v>
      </c>
      <c r="M83" s="263">
        <v>11.526300000000001</v>
      </c>
    </row>
    <row r="84" spans="1:13" s="13" customFormat="1">
      <c r="A84" s="254">
        <v>74</v>
      </c>
      <c r="B84" s="263" t="s">
        <v>316</v>
      </c>
      <c r="C84" s="264">
        <v>177.3</v>
      </c>
      <c r="D84" s="265">
        <v>178.73333333333335</v>
      </c>
      <c r="E84" s="265">
        <v>174.56666666666669</v>
      </c>
      <c r="F84" s="265">
        <v>171.83333333333334</v>
      </c>
      <c r="G84" s="265">
        <v>167.66666666666669</v>
      </c>
      <c r="H84" s="265">
        <v>181.4666666666667</v>
      </c>
      <c r="I84" s="265">
        <v>185.63333333333333</v>
      </c>
      <c r="J84" s="265">
        <v>188.3666666666667</v>
      </c>
      <c r="K84" s="263">
        <v>182.9</v>
      </c>
      <c r="L84" s="263">
        <v>176</v>
      </c>
      <c r="M84" s="263">
        <v>7.0720000000000001</v>
      </c>
    </row>
    <row r="85" spans="1:13" s="13" customFormat="1">
      <c r="A85" s="254">
        <v>75</v>
      </c>
      <c r="B85" s="263" t="s">
        <v>317</v>
      </c>
      <c r="C85" s="264">
        <v>4650.1499999999996</v>
      </c>
      <c r="D85" s="265">
        <v>4663.8499999999995</v>
      </c>
      <c r="E85" s="265">
        <v>4606.2999999999993</v>
      </c>
      <c r="F85" s="265">
        <v>4562.45</v>
      </c>
      <c r="G85" s="265">
        <v>4504.8999999999996</v>
      </c>
      <c r="H85" s="265">
        <v>4707.6999999999989</v>
      </c>
      <c r="I85" s="265">
        <v>4765.25</v>
      </c>
      <c r="J85" s="265">
        <v>4809.0999999999985</v>
      </c>
      <c r="K85" s="263">
        <v>4721.3999999999996</v>
      </c>
      <c r="L85" s="263">
        <v>4620</v>
      </c>
      <c r="M85" s="263">
        <v>0.14767</v>
      </c>
    </row>
    <row r="86" spans="1:13" s="13" customFormat="1">
      <c r="A86" s="254">
        <v>76</v>
      </c>
      <c r="B86" s="263" t="s">
        <v>318</v>
      </c>
      <c r="C86" s="264">
        <v>819.45</v>
      </c>
      <c r="D86" s="265">
        <v>819.08333333333337</v>
      </c>
      <c r="E86" s="265">
        <v>813.36666666666679</v>
      </c>
      <c r="F86" s="265">
        <v>807.28333333333342</v>
      </c>
      <c r="G86" s="265">
        <v>801.56666666666683</v>
      </c>
      <c r="H86" s="265">
        <v>825.16666666666674</v>
      </c>
      <c r="I86" s="265">
        <v>830.88333333333321</v>
      </c>
      <c r="J86" s="265">
        <v>836.9666666666667</v>
      </c>
      <c r="K86" s="263">
        <v>824.8</v>
      </c>
      <c r="L86" s="263">
        <v>813</v>
      </c>
      <c r="M86" s="263">
        <v>0.71967000000000003</v>
      </c>
    </row>
    <row r="87" spans="1:13" s="13" customFormat="1">
      <c r="A87" s="254">
        <v>77</v>
      </c>
      <c r="B87" s="263" t="s">
        <v>231</v>
      </c>
      <c r="C87" s="264">
        <v>1207.45</v>
      </c>
      <c r="D87" s="265">
        <v>1214.5</v>
      </c>
      <c r="E87" s="265">
        <v>1193.95</v>
      </c>
      <c r="F87" s="265">
        <v>1180.45</v>
      </c>
      <c r="G87" s="265">
        <v>1159.9000000000001</v>
      </c>
      <c r="H87" s="265">
        <v>1228</v>
      </c>
      <c r="I87" s="265">
        <v>1248.5500000000002</v>
      </c>
      <c r="J87" s="265">
        <v>1262.05</v>
      </c>
      <c r="K87" s="263">
        <v>1235.05</v>
      </c>
      <c r="L87" s="263">
        <v>1201</v>
      </c>
      <c r="M87" s="263">
        <v>0.51456999999999997</v>
      </c>
    </row>
    <row r="88" spans="1:13" s="13" customFormat="1">
      <c r="A88" s="254">
        <v>78</v>
      </c>
      <c r="B88" s="263" t="s">
        <v>319</v>
      </c>
      <c r="C88" s="264">
        <v>71.75</v>
      </c>
      <c r="D88" s="265">
        <v>72.05</v>
      </c>
      <c r="E88" s="265">
        <v>70.899999999999991</v>
      </c>
      <c r="F88" s="265">
        <v>70.05</v>
      </c>
      <c r="G88" s="265">
        <v>68.899999999999991</v>
      </c>
      <c r="H88" s="265">
        <v>72.899999999999991</v>
      </c>
      <c r="I88" s="265">
        <v>74.05</v>
      </c>
      <c r="J88" s="265">
        <v>74.899999999999991</v>
      </c>
      <c r="K88" s="263">
        <v>73.2</v>
      </c>
      <c r="L88" s="263">
        <v>71.2</v>
      </c>
      <c r="M88" s="263">
        <v>12.20776</v>
      </c>
    </row>
    <row r="89" spans="1:13" s="13" customFormat="1">
      <c r="A89" s="254">
        <v>79</v>
      </c>
      <c r="B89" s="263" t="s">
        <v>71</v>
      </c>
      <c r="C89" s="264">
        <v>15704.6</v>
      </c>
      <c r="D89" s="265">
        <v>15791.416666666666</v>
      </c>
      <c r="E89" s="265">
        <v>15553.233333333332</v>
      </c>
      <c r="F89" s="265">
        <v>15401.866666666665</v>
      </c>
      <c r="G89" s="265">
        <v>15163.683333333331</v>
      </c>
      <c r="H89" s="265">
        <v>15942.783333333333</v>
      </c>
      <c r="I89" s="265">
        <v>16180.966666666667</v>
      </c>
      <c r="J89" s="265">
        <v>16332.333333333334</v>
      </c>
      <c r="K89" s="263">
        <v>16029.6</v>
      </c>
      <c r="L89" s="263">
        <v>15640.05</v>
      </c>
      <c r="M89" s="263">
        <v>0.63995000000000002</v>
      </c>
    </row>
    <row r="90" spans="1:13" s="13" customFormat="1">
      <c r="A90" s="254">
        <v>80</v>
      </c>
      <c r="B90" s="263" t="s">
        <v>320</v>
      </c>
      <c r="C90" s="264">
        <v>279.2</v>
      </c>
      <c r="D90" s="265">
        <v>283.06666666666666</v>
      </c>
      <c r="E90" s="265">
        <v>271.13333333333333</v>
      </c>
      <c r="F90" s="265">
        <v>263.06666666666666</v>
      </c>
      <c r="G90" s="265">
        <v>251.13333333333333</v>
      </c>
      <c r="H90" s="265">
        <v>291.13333333333333</v>
      </c>
      <c r="I90" s="265">
        <v>303.06666666666661</v>
      </c>
      <c r="J90" s="265">
        <v>311.13333333333333</v>
      </c>
      <c r="K90" s="263">
        <v>295</v>
      </c>
      <c r="L90" s="263">
        <v>275</v>
      </c>
      <c r="M90" s="263">
        <v>2.2635100000000001</v>
      </c>
    </row>
    <row r="91" spans="1:13" s="13" customFormat="1">
      <c r="A91" s="254">
        <v>81</v>
      </c>
      <c r="B91" s="263" t="s">
        <v>74</v>
      </c>
      <c r="C91" s="264">
        <v>3417</v>
      </c>
      <c r="D91" s="265">
        <v>3421.6666666666665</v>
      </c>
      <c r="E91" s="265">
        <v>3398.333333333333</v>
      </c>
      <c r="F91" s="265">
        <v>3379.6666666666665</v>
      </c>
      <c r="G91" s="265">
        <v>3356.333333333333</v>
      </c>
      <c r="H91" s="265">
        <v>3440.333333333333</v>
      </c>
      <c r="I91" s="265">
        <v>3463.6666666666661</v>
      </c>
      <c r="J91" s="265">
        <v>3482.333333333333</v>
      </c>
      <c r="K91" s="263">
        <v>3445</v>
      </c>
      <c r="L91" s="263">
        <v>3403</v>
      </c>
      <c r="M91" s="263">
        <v>5.1357799999999996</v>
      </c>
    </row>
    <row r="92" spans="1:13" s="13" customFormat="1">
      <c r="A92" s="254">
        <v>82</v>
      </c>
      <c r="B92" s="263" t="s">
        <v>321</v>
      </c>
      <c r="C92" s="264">
        <v>482.55</v>
      </c>
      <c r="D92" s="265">
        <v>484.88333333333338</v>
      </c>
      <c r="E92" s="265">
        <v>477.66666666666674</v>
      </c>
      <c r="F92" s="265">
        <v>472.78333333333336</v>
      </c>
      <c r="G92" s="265">
        <v>465.56666666666672</v>
      </c>
      <c r="H92" s="265">
        <v>489.76666666666677</v>
      </c>
      <c r="I92" s="265">
        <v>496.98333333333335</v>
      </c>
      <c r="J92" s="265">
        <v>501.86666666666679</v>
      </c>
      <c r="K92" s="263">
        <v>492.1</v>
      </c>
      <c r="L92" s="263">
        <v>480</v>
      </c>
      <c r="M92" s="263">
        <v>1.14371</v>
      </c>
    </row>
    <row r="93" spans="1:13" s="13" customFormat="1">
      <c r="A93" s="254">
        <v>83</v>
      </c>
      <c r="B93" s="263" t="s">
        <v>322</v>
      </c>
      <c r="C93" s="264">
        <v>240.1</v>
      </c>
      <c r="D93" s="265">
        <v>242.79999999999998</v>
      </c>
      <c r="E93" s="265">
        <v>236.99999999999997</v>
      </c>
      <c r="F93" s="265">
        <v>233.89999999999998</v>
      </c>
      <c r="G93" s="265">
        <v>228.09999999999997</v>
      </c>
      <c r="H93" s="265">
        <v>245.89999999999998</v>
      </c>
      <c r="I93" s="265">
        <v>251.7</v>
      </c>
      <c r="J93" s="265">
        <v>254.79999999999998</v>
      </c>
      <c r="K93" s="263">
        <v>248.6</v>
      </c>
      <c r="L93" s="263">
        <v>239.7</v>
      </c>
      <c r="M93" s="263">
        <v>1.8910899999999999</v>
      </c>
    </row>
    <row r="94" spans="1:13" s="13" customFormat="1">
      <c r="A94" s="254">
        <v>84</v>
      </c>
      <c r="B94" s="263" t="s">
        <v>80</v>
      </c>
      <c r="C94" s="264">
        <v>625.04999999999995</v>
      </c>
      <c r="D94" s="265">
        <v>623.91666666666663</v>
      </c>
      <c r="E94" s="265">
        <v>620.13333333333321</v>
      </c>
      <c r="F94" s="265">
        <v>615.21666666666658</v>
      </c>
      <c r="G94" s="265">
        <v>611.43333333333317</v>
      </c>
      <c r="H94" s="265">
        <v>628.83333333333326</v>
      </c>
      <c r="I94" s="265">
        <v>632.61666666666679</v>
      </c>
      <c r="J94" s="265">
        <v>637.5333333333333</v>
      </c>
      <c r="K94" s="263">
        <v>627.70000000000005</v>
      </c>
      <c r="L94" s="263">
        <v>619</v>
      </c>
      <c r="M94" s="263">
        <v>1.8688100000000001</v>
      </c>
    </row>
    <row r="95" spans="1:13" s="13" customFormat="1">
      <c r="A95" s="254">
        <v>85</v>
      </c>
      <c r="B95" s="263" t="s">
        <v>323</v>
      </c>
      <c r="C95" s="264">
        <v>2020.8</v>
      </c>
      <c r="D95" s="265">
        <v>2014.2333333333333</v>
      </c>
      <c r="E95" s="265">
        <v>1991.0666666666666</v>
      </c>
      <c r="F95" s="265">
        <v>1961.3333333333333</v>
      </c>
      <c r="G95" s="265">
        <v>1938.1666666666665</v>
      </c>
      <c r="H95" s="265">
        <v>2043.9666666666667</v>
      </c>
      <c r="I95" s="265">
        <v>2067.1333333333332</v>
      </c>
      <c r="J95" s="265">
        <v>2096.8666666666668</v>
      </c>
      <c r="K95" s="263">
        <v>2037.4</v>
      </c>
      <c r="L95" s="263">
        <v>1984.5</v>
      </c>
      <c r="M95" s="263">
        <v>0.94399</v>
      </c>
    </row>
    <row r="96" spans="1:13" s="13" customFormat="1">
      <c r="A96" s="254">
        <v>86</v>
      </c>
      <c r="B96" s="263" t="s">
        <v>785</v>
      </c>
      <c r="C96" s="264">
        <v>219.95</v>
      </c>
      <c r="D96" s="265">
        <v>221.21666666666667</v>
      </c>
      <c r="E96" s="265">
        <v>217.73333333333335</v>
      </c>
      <c r="F96" s="265">
        <v>215.51666666666668</v>
      </c>
      <c r="G96" s="265">
        <v>212.03333333333336</v>
      </c>
      <c r="H96" s="265">
        <v>223.43333333333334</v>
      </c>
      <c r="I96" s="265">
        <v>226.91666666666663</v>
      </c>
      <c r="J96" s="265">
        <v>229.13333333333333</v>
      </c>
      <c r="K96" s="263">
        <v>224.7</v>
      </c>
      <c r="L96" s="263">
        <v>219</v>
      </c>
      <c r="M96" s="263">
        <v>1.2422599999999999</v>
      </c>
    </row>
    <row r="97" spans="1:13" s="13" customFormat="1">
      <c r="A97" s="254">
        <v>87</v>
      </c>
      <c r="B97" s="263" t="s">
        <v>75</v>
      </c>
      <c r="C97" s="264">
        <v>466.95</v>
      </c>
      <c r="D97" s="265">
        <v>467.61666666666662</v>
      </c>
      <c r="E97" s="265">
        <v>462.98333333333323</v>
      </c>
      <c r="F97" s="265">
        <v>459.01666666666659</v>
      </c>
      <c r="G97" s="265">
        <v>454.38333333333321</v>
      </c>
      <c r="H97" s="265">
        <v>471.58333333333326</v>
      </c>
      <c r="I97" s="265">
        <v>476.21666666666658</v>
      </c>
      <c r="J97" s="265">
        <v>480.18333333333328</v>
      </c>
      <c r="K97" s="263">
        <v>472.25</v>
      </c>
      <c r="L97" s="263">
        <v>463.65</v>
      </c>
      <c r="M97" s="263">
        <v>18.098520000000001</v>
      </c>
    </row>
    <row r="98" spans="1:13" s="13" customFormat="1">
      <c r="A98" s="254">
        <v>88</v>
      </c>
      <c r="B98" s="263" t="s">
        <v>324</v>
      </c>
      <c r="C98" s="264">
        <v>508.95</v>
      </c>
      <c r="D98" s="265">
        <v>514.2833333333333</v>
      </c>
      <c r="E98" s="265">
        <v>500.66666666666663</v>
      </c>
      <c r="F98" s="265">
        <v>492.38333333333333</v>
      </c>
      <c r="G98" s="265">
        <v>478.76666666666665</v>
      </c>
      <c r="H98" s="265">
        <v>522.56666666666661</v>
      </c>
      <c r="I98" s="265">
        <v>536.18333333333339</v>
      </c>
      <c r="J98" s="265">
        <v>544.46666666666658</v>
      </c>
      <c r="K98" s="263">
        <v>527.9</v>
      </c>
      <c r="L98" s="263">
        <v>506</v>
      </c>
      <c r="M98" s="263">
        <v>8.2952100000000009</v>
      </c>
    </row>
    <row r="99" spans="1:13" s="13" customFormat="1">
      <c r="A99" s="254">
        <v>89</v>
      </c>
      <c r="B99" s="263" t="s">
        <v>76</v>
      </c>
      <c r="C99" s="264">
        <v>162.55000000000001</v>
      </c>
      <c r="D99" s="265">
        <v>161.45000000000002</v>
      </c>
      <c r="E99" s="265">
        <v>158.60000000000002</v>
      </c>
      <c r="F99" s="265">
        <v>154.65</v>
      </c>
      <c r="G99" s="265">
        <v>151.80000000000001</v>
      </c>
      <c r="H99" s="265">
        <v>165.40000000000003</v>
      </c>
      <c r="I99" s="265">
        <v>168.25</v>
      </c>
      <c r="J99" s="265">
        <v>172.20000000000005</v>
      </c>
      <c r="K99" s="263">
        <v>164.3</v>
      </c>
      <c r="L99" s="263">
        <v>157.5</v>
      </c>
      <c r="M99" s="263">
        <v>229.85109</v>
      </c>
    </row>
    <row r="100" spans="1:13" s="13" customFormat="1">
      <c r="A100" s="254">
        <v>90</v>
      </c>
      <c r="B100" s="263" t="s">
        <v>325</v>
      </c>
      <c r="C100" s="264">
        <v>475.9</v>
      </c>
      <c r="D100" s="265">
        <v>476.81666666666666</v>
      </c>
      <c r="E100" s="265">
        <v>472.58333333333331</v>
      </c>
      <c r="F100" s="265">
        <v>469.26666666666665</v>
      </c>
      <c r="G100" s="265">
        <v>465.0333333333333</v>
      </c>
      <c r="H100" s="265">
        <v>480.13333333333333</v>
      </c>
      <c r="I100" s="265">
        <v>484.36666666666667</v>
      </c>
      <c r="J100" s="265">
        <v>487.68333333333334</v>
      </c>
      <c r="K100" s="263">
        <v>481.05</v>
      </c>
      <c r="L100" s="263">
        <v>473.5</v>
      </c>
      <c r="M100" s="263">
        <v>1.68895</v>
      </c>
    </row>
    <row r="101" spans="1:13">
      <c r="A101" s="254">
        <v>91</v>
      </c>
      <c r="B101" s="263" t="s">
        <v>326</v>
      </c>
      <c r="C101" s="264">
        <v>351.1</v>
      </c>
      <c r="D101" s="265">
        <v>355.68333333333334</v>
      </c>
      <c r="E101" s="265">
        <v>346.16666666666669</v>
      </c>
      <c r="F101" s="265">
        <v>341.23333333333335</v>
      </c>
      <c r="G101" s="265">
        <v>331.7166666666667</v>
      </c>
      <c r="H101" s="265">
        <v>360.61666666666667</v>
      </c>
      <c r="I101" s="265">
        <v>370.13333333333333</v>
      </c>
      <c r="J101" s="265">
        <v>375.06666666666666</v>
      </c>
      <c r="K101" s="263">
        <v>365.2</v>
      </c>
      <c r="L101" s="263">
        <v>350.75</v>
      </c>
      <c r="M101" s="263">
        <v>0.81118999999999997</v>
      </c>
    </row>
    <row r="102" spans="1:13">
      <c r="A102" s="254">
        <v>92</v>
      </c>
      <c r="B102" s="263" t="s">
        <v>327</v>
      </c>
      <c r="C102" s="264">
        <v>505.5</v>
      </c>
      <c r="D102" s="265">
        <v>505.83333333333331</v>
      </c>
      <c r="E102" s="265">
        <v>491.91666666666663</v>
      </c>
      <c r="F102" s="265">
        <v>478.33333333333331</v>
      </c>
      <c r="G102" s="265">
        <v>464.41666666666663</v>
      </c>
      <c r="H102" s="265">
        <v>519.41666666666663</v>
      </c>
      <c r="I102" s="265">
        <v>533.33333333333326</v>
      </c>
      <c r="J102" s="265">
        <v>546.91666666666663</v>
      </c>
      <c r="K102" s="263">
        <v>519.75</v>
      </c>
      <c r="L102" s="263">
        <v>492.25</v>
      </c>
      <c r="M102" s="263">
        <v>5.2628399999999997</v>
      </c>
    </row>
    <row r="103" spans="1:13">
      <c r="A103" s="254">
        <v>93</v>
      </c>
      <c r="B103" s="263" t="s">
        <v>77</v>
      </c>
      <c r="C103" s="264">
        <v>126.8</v>
      </c>
      <c r="D103" s="265">
        <v>127.46666666666665</v>
      </c>
      <c r="E103" s="265">
        <v>125.93333333333331</v>
      </c>
      <c r="F103" s="265">
        <v>125.06666666666665</v>
      </c>
      <c r="G103" s="265">
        <v>123.5333333333333</v>
      </c>
      <c r="H103" s="265">
        <v>128.33333333333331</v>
      </c>
      <c r="I103" s="265">
        <v>129.86666666666665</v>
      </c>
      <c r="J103" s="265">
        <v>130.73333333333332</v>
      </c>
      <c r="K103" s="263">
        <v>129</v>
      </c>
      <c r="L103" s="263">
        <v>126.6</v>
      </c>
      <c r="M103" s="263">
        <v>12.673489999999999</v>
      </c>
    </row>
    <row r="104" spans="1:13">
      <c r="A104" s="254">
        <v>94</v>
      </c>
      <c r="B104" s="263" t="s">
        <v>328</v>
      </c>
      <c r="C104" s="264">
        <v>1627.65</v>
      </c>
      <c r="D104" s="265">
        <v>1640.8333333333333</v>
      </c>
      <c r="E104" s="265">
        <v>1606.8166666666666</v>
      </c>
      <c r="F104" s="265">
        <v>1585.9833333333333</v>
      </c>
      <c r="G104" s="265">
        <v>1551.9666666666667</v>
      </c>
      <c r="H104" s="265">
        <v>1661.6666666666665</v>
      </c>
      <c r="I104" s="265">
        <v>1695.6833333333334</v>
      </c>
      <c r="J104" s="265">
        <v>1716.5166666666664</v>
      </c>
      <c r="K104" s="263">
        <v>1674.85</v>
      </c>
      <c r="L104" s="263">
        <v>1620</v>
      </c>
      <c r="M104" s="263">
        <v>2.83466</v>
      </c>
    </row>
    <row r="105" spans="1:13">
      <c r="A105" s="254">
        <v>95</v>
      </c>
      <c r="B105" s="263" t="s">
        <v>329</v>
      </c>
      <c r="C105" s="264">
        <v>13.95</v>
      </c>
      <c r="D105" s="265">
        <v>14.016666666666666</v>
      </c>
      <c r="E105" s="265">
        <v>13.783333333333331</v>
      </c>
      <c r="F105" s="265">
        <v>13.616666666666665</v>
      </c>
      <c r="G105" s="265">
        <v>13.383333333333331</v>
      </c>
      <c r="H105" s="265">
        <v>14.183333333333332</v>
      </c>
      <c r="I105" s="265">
        <v>14.416666666666666</v>
      </c>
      <c r="J105" s="265">
        <v>14.583333333333332</v>
      </c>
      <c r="K105" s="263">
        <v>14.25</v>
      </c>
      <c r="L105" s="263">
        <v>13.85</v>
      </c>
      <c r="M105" s="263">
        <v>44.746380000000002</v>
      </c>
    </row>
    <row r="106" spans="1:13">
      <c r="A106" s="254">
        <v>96</v>
      </c>
      <c r="B106" s="263" t="s">
        <v>330</v>
      </c>
      <c r="C106" s="264">
        <v>567.95000000000005</v>
      </c>
      <c r="D106" s="265">
        <v>565.65</v>
      </c>
      <c r="E106" s="265">
        <v>547.29999999999995</v>
      </c>
      <c r="F106" s="265">
        <v>526.65</v>
      </c>
      <c r="G106" s="265">
        <v>508.29999999999995</v>
      </c>
      <c r="H106" s="265">
        <v>586.29999999999995</v>
      </c>
      <c r="I106" s="265">
        <v>604.65000000000009</v>
      </c>
      <c r="J106" s="265">
        <v>625.29999999999995</v>
      </c>
      <c r="K106" s="263">
        <v>584</v>
      </c>
      <c r="L106" s="263">
        <v>545</v>
      </c>
      <c r="M106" s="263">
        <v>56.73113</v>
      </c>
    </row>
    <row r="107" spans="1:13">
      <c r="A107" s="254">
        <v>97</v>
      </c>
      <c r="B107" s="263" t="s">
        <v>331</v>
      </c>
      <c r="C107" s="264">
        <v>309.3</v>
      </c>
      <c r="D107" s="265">
        <v>306.06666666666666</v>
      </c>
      <c r="E107" s="265">
        <v>301.13333333333333</v>
      </c>
      <c r="F107" s="265">
        <v>292.96666666666664</v>
      </c>
      <c r="G107" s="265">
        <v>288.0333333333333</v>
      </c>
      <c r="H107" s="265">
        <v>314.23333333333335</v>
      </c>
      <c r="I107" s="265">
        <v>319.16666666666663</v>
      </c>
      <c r="J107" s="265">
        <v>327.33333333333337</v>
      </c>
      <c r="K107" s="263">
        <v>311</v>
      </c>
      <c r="L107" s="263">
        <v>297.89999999999998</v>
      </c>
      <c r="M107" s="263">
        <v>6.1265799999999997</v>
      </c>
    </row>
    <row r="108" spans="1:13">
      <c r="A108" s="254">
        <v>98</v>
      </c>
      <c r="B108" s="271" t="s">
        <v>79</v>
      </c>
      <c r="C108" s="264">
        <v>462.1</v>
      </c>
      <c r="D108" s="265">
        <v>462.73333333333335</v>
      </c>
      <c r="E108" s="265">
        <v>457.4666666666667</v>
      </c>
      <c r="F108" s="265">
        <v>452.83333333333337</v>
      </c>
      <c r="G108" s="265">
        <v>447.56666666666672</v>
      </c>
      <c r="H108" s="265">
        <v>467.36666666666667</v>
      </c>
      <c r="I108" s="265">
        <v>472.63333333333333</v>
      </c>
      <c r="J108" s="265">
        <v>477.26666666666665</v>
      </c>
      <c r="K108" s="263">
        <v>468</v>
      </c>
      <c r="L108" s="263">
        <v>458.1</v>
      </c>
      <c r="M108" s="263">
        <v>2.5512000000000001</v>
      </c>
    </row>
    <row r="109" spans="1:13">
      <c r="A109" s="254">
        <v>99</v>
      </c>
      <c r="B109" s="263" t="s">
        <v>332</v>
      </c>
      <c r="C109" s="264">
        <v>3835.85</v>
      </c>
      <c r="D109" s="265">
        <v>3805.9500000000003</v>
      </c>
      <c r="E109" s="265">
        <v>3746.9000000000005</v>
      </c>
      <c r="F109" s="265">
        <v>3657.9500000000003</v>
      </c>
      <c r="G109" s="265">
        <v>3598.9000000000005</v>
      </c>
      <c r="H109" s="265">
        <v>3894.9000000000005</v>
      </c>
      <c r="I109" s="265">
        <v>3953.9500000000007</v>
      </c>
      <c r="J109" s="265">
        <v>4042.9000000000005</v>
      </c>
      <c r="K109" s="263">
        <v>3865</v>
      </c>
      <c r="L109" s="263">
        <v>3717</v>
      </c>
      <c r="M109" s="263">
        <v>0.41320000000000001</v>
      </c>
    </row>
    <row r="110" spans="1:13">
      <c r="A110" s="254">
        <v>100</v>
      </c>
      <c r="B110" s="263" t="s">
        <v>333</v>
      </c>
      <c r="C110" s="264">
        <v>176.95</v>
      </c>
      <c r="D110" s="265">
        <v>177.96666666666667</v>
      </c>
      <c r="E110" s="265">
        <v>175.23333333333335</v>
      </c>
      <c r="F110" s="265">
        <v>173.51666666666668</v>
      </c>
      <c r="G110" s="265">
        <v>170.78333333333336</v>
      </c>
      <c r="H110" s="265">
        <v>179.68333333333334</v>
      </c>
      <c r="I110" s="265">
        <v>182.41666666666663</v>
      </c>
      <c r="J110" s="265">
        <v>184.13333333333333</v>
      </c>
      <c r="K110" s="263">
        <v>180.7</v>
      </c>
      <c r="L110" s="263">
        <v>176.25</v>
      </c>
      <c r="M110" s="263">
        <v>1.6575500000000001</v>
      </c>
    </row>
    <row r="111" spans="1:13">
      <c r="A111" s="254">
        <v>101</v>
      </c>
      <c r="B111" s="263" t="s">
        <v>334</v>
      </c>
      <c r="C111" s="264">
        <v>238.35</v>
      </c>
      <c r="D111" s="265">
        <v>239.95000000000002</v>
      </c>
      <c r="E111" s="265">
        <v>234.80000000000004</v>
      </c>
      <c r="F111" s="265">
        <v>231.25000000000003</v>
      </c>
      <c r="G111" s="265">
        <v>226.10000000000005</v>
      </c>
      <c r="H111" s="265">
        <v>243.50000000000003</v>
      </c>
      <c r="I111" s="265">
        <v>248.65</v>
      </c>
      <c r="J111" s="265">
        <v>252.20000000000002</v>
      </c>
      <c r="K111" s="263">
        <v>245.1</v>
      </c>
      <c r="L111" s="263">
        <v>236.4</v>
      </c>
      <c r="M111" s="263">
        <v>13.05039</v>
      </c>
    </row>
    <row r="112" spans="1:13">
      <c r="A112" s="254">
        <v>102</v>
      </c>
      <c r="B112" s="263" t="s">
        <v>335</v>
      </c>
      <c r="C112" s="264">
        <v>95.25</v>
      </c>
      <c r="D112" s="265">
        <v>95.149999999999991</v>
      </c>
      <c r="E112" s="265">
        <v>94.299999999999983</v>
      </c>
      <c r="F112" s="265">
        <v>93.35</v>
      </c>
      <c r="G112" s="265">
        <v>92.499999999999986</v>
      </c>
      <c r="H112" s="265">
        <v>96.09999999999998</v>
      </c>
      <c r="I112" s="265">
        <v>96.949999999999974</v>
      </c>
      <c r="J112" s="265">
        <v>97.899999999999977</v>
      </c>
      <c r="K112" s="263">
        <v>96</v>
      </c>
      <c r="L112" s="263">
        <v>94.2</v>
      </c>
      <c r="M112" s="263">
        <v>3.2349899999999998</v>
      </c>
    </row>
    <row r="113" spans="1:13">
      <c r="A113" s="254">
        <v>103</v>
      </c>
      <c r="B113" s="263" t="s">
        <v>336</v>
      </c>
      <c r="C113" s="264">
        <v>571.25</v>
      </c>
      <c r="D113" s="265">
        <v>563.80000000000007</v>
      </c>
      <c r="E113" s="265">
        <v>552.60000000000014</v>
      </c>
      <c r="F113" s="265">
        <v>533.95000000000005</v>
      </c>
      <c r="G113" s="265">
        <v>522.75000000000011</v>
      </c>
      <c r="H113" s="265">
        <v>582.45000000000016</v>
      </c>
      <c r="I113" s="265">
        <v>593.6500000000002</v>
      </c>
      <c r="J113" s="265">
        <v>612.30000000000018</v>
      </c>
      <c r="K113" s="263">
        <v>575</v>
      </c>
      <c r="L113" s="263">
        <v>545.15</v>
      </c>
      <c r="M113" s="263">
        <v>3.3618700000000001</v>
      </c>
    </row>
    <row r="114" spans="1:13">
      <c r="A114" s="254">
        <v>104</v>
      </c>
      <c r="B114" s="263" t="s">
        <v>81</v>
      </c>
      <c r="C114" s="264">
        <v>532.75</v>
      </c>
      <c r="D114" s="265">
        <v>514.26666666666665</v>
      </c>
      <c r="E114" s="265">
        <v>490.5333333333333</v>
      </c>
      <c r="F114" s="265">
        <v>448.31666666666666</v>
      </c>
      <c r="G114" s="265">
        <v>424.58333333333331</v>
      </c>
      <c r="H114" s="265">
        <v>556.48333333333335</v>
      </c>
      <c r="I114" s="265">
        <v>580.2166666666667</v>
      </c>
      <c r="J114" s="265">
        <v>622.43333333333328</v>
      </c>
      <c r="K114" s="263">
        <v>538</v>
      </c>
      <c r="L114" s="263">
        <v>472.05</v>
      </c>
      <c r="M114" s="263">
        <v>313.59318000000002</v>
      </c>
    </row>
    <row r="115" spans="1:13">
      <c r="A115" s="254">
        <v>105</v>
      </c>
      <c r="B115" s="263" t="s">
        <v>82</v>
      </c>
      <c r="C115" s="264">
        <v>844.3</v>
      </c>
      <c r="D115" s="265">
        <v>847.63333333333333</v>
      </c>
      <c r="E115" s="265">
        <v>838.66666666666663</v>
      </c>
      <c r="F115" s="265">
        <v>833.0333333333333</v>
      </c>
      <c r="G115" s="265">
        <v>824.06666666666661</v>
      </c>
      <c r="H115" s="265">
        <v>853.26666666666665</v>
      </c>
      <c r="I115" s="265">
        <v>862.23333333333335</v>
      </c>
      <c r="J115" s="265">
        <v>867.86666666666667</v>
      </c>
      <c r="K115" s="263">
        <v>856.6</v>
      </c>
      <c r="L115" s="263">
        <v>842</v>
      </c>
      <c r="M115" s="263">
        <v>25.319130000000001</v>
      </c>
    </row>
    <row r="116" spans="1:13">
      <c r="A116" s="254">
        <v>106</v>
      </c>
      <c r="B116" s="263" t="s">
        <v>232</v>
      </c>
      <c r="C116" s="264">
        <v>169</v>
      </c>
      <c r="D116" s="265">
        <v>167.71666666666667</v>
      </c>
      <c r="E116" s="265">
        <v>164.83333333333334</v>
      </c>
      <c r="F116" s="265">
        <v>160.66666666666669</v>
      </c>
      <c r="G116" s="265">
        <v>157.78333333333336</v>
      </c>
      <c r="H116" s="265">
        <v>171.88333333333333</v>
      </c>
      <c r="I116" s="265">
        <v>174.76666666666665</v>
      </c>
      <c r="J116" s="265">
        <v>178.93333333333331</v>
      </c>
      <c r="K116" s="263">
        <v>170.6</v>
      </c>
      <c r="L116" s="263">
        <v>163.55000000000001</v>
      </c>
      <c r="M116" s="263">
        <v>53.753430000000002</v>
      </c>
    </row>
    <row r="117" spans="1:13">
      <c r="A117" s="254">
        <v>107</v>
      </c>
      <c r="B117" s="263" t="s">
        <v>83</v>
      </c>
      <c r="C117" s="264">
        <v>132.25</v>
      </c>
      <c r="D117" s="265">
        <v>133.03333333333333</v>
      </c>
      <c r="E117" s="265">
        <v>131.21666666666667</v>
      </c>
      <c r="F117" s="265">
        <v>130.18333333333334</v>
      </c>
      <c r="G117" s="265">
        <v>128.36666666666667</v>
      </c>
      <c r="H117" s="265">
        <v>134.06666666666666</v>
      </c>
      <c r="I117" s="265">
        <v>135.88333333333333</v>
      </c>
      <c r="J117" s="265">
        <v>136.91666666666666</v>
      </c>
      <c r="K117" s="263">
        <v>134.85</v>
      </c>
      <c r="L117" s="263">
        <v>132</v>
      </c>
      <c r="M117" s="263">
        <v>105.57047</v>
      </c>
    </row>
    <row r="118" spans="1:13">
      <c r="A118" s="254">
        <v>108</v>
      </c>
      <c r="B118" s="263" t="s">
        <v>337</v>
      </c>
      <c r="C118" s="264">
        <v>358</v>
      </c>
      <c r="D118" s="265">
        <v>358</v>
      </c>
      <c r="E118" s="265">
        <v>354.1</v>
      </c>
      <c r="F118" s="265">
        <v>350.20000000000005</v>
      </c>
      <c r="G118" s="265">
        <v>346.30000000000007</v>
      </c>
      <c r="H118" s="265">
        <v>361.9</v>
      </c>
      <c r="I118" s="265">
        <v>365.79999999999995</v>
      </c>
      <c r="J118" s="265">
        <v>369.69999999999993</v>
      </c>
      <c r="K118" s="263">
        <v>361.9</v>
      </c>
      <c r="L118" s="263">
        <v>354.1</v>
      </c>
      <c r="M118" s="263">
        <v>3.4862299999999999</v>
      </c>
    </row>
    <row r="119" spans="1:13">
      <c r="A119" s="254">
        <v>109</v>
      </c>
      <c r="B119" s="263" t="s">
        <v>825</v>
      </c>
      <c r="C119" s="264">
        <v>2595.1</v>
      </c>
      <c r="D119" s="265">
        <v>2608.9</v>
      </c>
      <c r="E119" s="265">
        <v>2567.8000000000002</v>
      </c>
      <c r="F119" s="265">
        <v>2540.5</v>
      </c>
      <c r="G119" s="265">
        <v>2499.4</v>
      </c>
      <c r="H119" s="265">
        <v>2636.2000000000003</v>
      </c>
      <c r="I119" s="265">
        <v>2677.2999999999997</v>
      </c>
      <c r="J119" s="265">
        <v>2704.6000000000004</v>
      </c>
      <c r="K119" s="263">
        <v>2650</v>
      </c>
      <c r="L119" s="263">
        <v>2581.6</v>
      </c>
      <c r="M119" s="263">
        <v>1.1560600000000001</v>
      </c>
    </row>
    <row r="120" spans="1:13">
      <c r="A120" s="254">
        <v>110</v>
      </c>
      <c r="B120" s="263" t="s">
        <v>84</v>
      </c>
      <c r="C120" s="264">
        <v>1598.55</v>
      </c>
      <c r="D120" s="265">
        <v>1604.4166666666667</v>
      </c>
      <c r="E120" s="265">
        <v>1587.1833333333334</v>
      </c>
      <c r="F120" s="265">
        <v>1575.8166666666666</v>
      </c>
      <c r="G120" s="265">
        <v>1558.5833333333333</v>
      </c>
      <c r="H120" s="265">
        <v>1615.7833333333335</v>
      </c>
      <c r="I120" s="265">
        <v>1633.0166666666667</v>
      </c>
      <c r="J120" s="265">
        <v>1644.3833333333337</v>
      </c>
      <c r="K120" s="263">
        <v>1621.65</v>
      </c>
      <c r="L120" s="263">
        <v>1593.05</v>
      </c>
      <c r="M120" s="263">
        <v>4.4102399999999999</v>
      </c>
    </row>
    <row r="121" spans="1:13">
      <c r="A121" s="254">
        <v>111</v>
      </c>
      <c r="B121" s="263" t="s">
        <v>85</v>
      </c>
      <c r="C121" s="264">
        <v>544.29999999999995</v>
      </c>
      <c r="D121" s="265">
        <v>542.43333333333328</v>
      </c>
      <c r="E121" s="265">
        <v>535.91666666666652</v>
      </c>
      <c r="F121" s="265">
        <v>527.53333333333319</v>
      </c>
      <c r="G121" s="265">
        <v>521.01666666666642</v>
      </c>
      <c r="H121" s="265">
        <v>550.81666666666661</v>
      </c>
      <c r="I121" s="265">
        <v>557.33333333333326</v>
      </c>
      <c r="J121" s="265">
        <v>565.7166666666667</v>
      </c>
      <c r="K121" s="263">
        <v>548.95000000000005</v>
      </c>
      <c r="L121" s="263">
        <v>534.04999999999995</v>
      </c>
      <c r="M121" s="263">
        <v>26.57865</v>
      </c>
    </row>
    <row r="122" spans="1:13">
      <c r="A122" s="254">
        <v>112</v>
      </c>
      <c r="B122" s="263" t="s">
        <v>233</v>
      </c>
      <c r="C122" s="264">
        <v>774.05</v>
      </c>
      <c r="D122" s="265">
        <v>769.1</v>
      </c>
      <c r="E122" s="265">
        <v>761.2</v>
      </c>
      <c r="F122" s="265">
        <v>748.35</v>
      </c>
      <c r="G122" s="265">
        <v>740.45</v>
      </c>
      <c r="H122" s="265">
        <v>781.95</v>
      </c>
      <c r="I122" s="265">
        <v>789.84999999999991</v>
      </c>
      <c r="J122" s="265">
        <v>802.7</v>
      </c>
      <c r="K122" s="263">
        <v>777</v>
      </c>
      <c r="L122" s="263">
        <v>756.25</v>
      </c>
      <c r="M122" s="263">
        <v>3.8496800000000002</v>
      </c>
    </row>
    <row r="123" spans="1:13">
      <c r="A123" s="254">
        <v>113</v>
      </c>
      <c r="B123" s="263" t="s">
        <v>338</v>
      </c>
      <c r="C123" s="264">
        <v>703.5</v>
      </c>
      <c r="D123" s="265">
        <v>711.4</v>
      </c>
      <c r="E123" s="265">
        <v>694.09999999999991</v>
      </c>
      <c r="F123" s="265">
        <v>684.69999999999993</v>
      </c>
      <c r="G123" s="265">
        <v>667.39999999999986</v>
      </c>
      <c r="H123" s="265">
        <v>720.8</v>
      </c>
      <c r="I123" s="265">
        <v>738.09999999999991</v>
      </c>
      <c r="J123" s="265">
        <v>747.5</v>
      </c>
      <c r="K123" s="263">
        <v>728.7</v>
      </c>
      <c r="L123" s="263">
        <v>702</v>
      </c>
      <c r="M123" s="263">
        <v>0.70491000000000004</v>
      </c>
    </row>
    <row r="124" spans="1:13">
      <c r="A124" s="254">
        <v>114</v>
      </c>
      <c r="B124" s="263" t="s">
        <v>234</v>
      </c>
      <c r="C124" s="264">
        <v>394.95</v>
      </c>
      <c r="D124" s="265">
        <v>396</v>
      </c>
      <c r="E124" s="265">
        <v>391.2</v>
      </c>
      <c r="F124" s="265">
        <v>387.45</v>
      </c>
      <c r="G124" s="265">
        <v>382.65</v>
      </c>
      <c r="H124" s="265">
        <v>399.75</v>
      </c>
      <c r="I124" s="265">
        <v>404.54999999999995</v>
      </c>
      <c r="J124" s="265">
        <v>408.3</v>
      </c>
      <c r="K124" s="263">
        <v>400.8</v>
      </c>
      <c r="L124" s="263">
        <v>392.25</v>
      </c>
      <c r="M124" s="263">
        <v>10.91933</v>
      </c>
    </row>
    <row r="125" spans="1:13">
      <c r="A125" s="254">
        <v>115</v>
      </c>
      <c r="B125" s="263" t="s">
        <v>86</v>
      </c>
      <c r="C125" s="264">
        <v>761.35</v>
      </c>
      <c r="D125" s="265">
        <v>757.63333333333333</v>
      </c>
      <c r="E125" s="265">
        <v>750.36666666666667</v>
      </c>
      <c r="F125" s="265">
        <v>739.38333333333333</v>
      </c>
      <c r="G125" s="265">
        <v>732.11666666666667</v>
      </c>
      <c r="H125" s="265">
        <v>768.61666666666667</v>
      </c>
      <c r="I125" s="265">
        <v>775.88333333333333</v>
      </c>
      <c r="J125" s="265">
        <v>786.86666666666667</v>
      </c>
      <c r="K125" s="263">
        <v>764.9</v>
      </c>
      <c r="L125" s="263">
        <v>746.65</v>
      </c>
      <c r="M125" s="263">
        <v>7.1680799999999998</v>
      </c>
    </row>
    <row r="126" spans="1:13">
      <c r="A126" s="254">
        <v>116</v>
      </c>
      <c r="B126" s="263" t="s">
        <v>339</v>
      </c>
      <c r="C126" s="264">
        <v>624.04999999999995</v>
      </c>
      <c r="D126" s="265">
        <v>626.75</v>
      </c>
      <c r="E126" s="265">
        <v>617.5</v>
      </c>
      <c r="F126" s="265">
        <v>610.95000000000005</v>
      </c>
      <c r="G126" s="265">
        <v>601.70000000000005</v>
      </c>
      <c r="H126" s="265">
        <v>633.29999999999995</v>
      </c>
      <c r="I126" s="265">
        <v>642.54999999999995</v>
      </c>
      <c r="J126" s="265">
        <v>649.09999999999991</v>
      </c>
      <c r="K126" s="263">
        <v>636</v>
      </c>
      <c r="L126" s="263">
        <v>620.20000000000005</v>
      </c>
      <c r="M126" s="263">
        <v>2.0815899999999998</v>
      </c>
    </row>
    <row r="127" spans="1:13">
      <c r="A127" s="254">
        <v>117</v>
      </c>
      <c r="B127" s="263" t="s">
        <v>340</v>
      </c>
      <c r="C127" s="264">
        <v>87.65</v>
      </c>
      <c r="D127" s="265">
        <v>87.866666666666674</v>
      </c>
      <c r="E127" s="265">
        <v>86.433333333333351</v>
      </c>
      <c r="F127" s="265">
        <v>85.216666666666683</v>
      </c>
      <c r="G127" s="265">
        <v>83.78333333333336</v>
      </c>
      <c r="H127" s="265">
        <v>89.083333333333343</v>
      </c>
      <c r="I127" s="265">
        <v>90.51666666666668</v>
      </c>
      <c r="J127" s="265">
        <v>91.733333333333334</v>
      </c>
      <c r="K127" s="263">
        <v>89.3</v>
      </c>
      <c r="L127" s="263">
        <v>86.65</v>
      </c>
      <c r="M127" s="263">
        <v>2.88611</v>
      </c>
    </row>
    <row r="128" spans="1:13">
      <c r="A128" s="254">
        <v>118</v>
      </c>
      <c r="B128" s="263" t="s">
        <v>341</v>
      </c>
      <c r="C128" s="264">
        <v>114.65</v>
      </c>
      <c r="D128" s="265">
        <v>113.23333333333333</v>
      </c>
      <c r="E128" s="265">
        <v>111.46666666666667</v>
      </c>
      <c r="F128" s="265">
        <v>108.28333333333333</v>
      </c>
      <c r="G128" s="265">
        <v>106.51666666666667</v>
      </c>
      <c r="H128" s="265">
        <v>116.41666666666667</v>
      </c>
      <c r="I128" s="265">
        <v>118.18333333333335</v>
      </c>
      <c r="J128" s="265">
        <v>121.36666666666667</v>
      </c>
      <c r="K128" s="263">
        <v>115</v>
      </c>
      <c r="L128" s="263">
        <v>110.05</v>
      </c>
      <c r="M128" s="263">
        <v>22.38814</v>
      </c>
    </row>
    <row r="129" spans="1:13">
      <c r="A129" s="254">
        <v>119</v>
      </c>
      <c r="B129" s="263" t="s">
        <v>342</v>
      </c>
      <c r="C129" s="264">
        <v>455.95</v>
      </c>
      <c r="D129" s="265">
        <v>465.63333333333338</v>
      </c>
      <c r="E129" s="265">
        <v>445.31666666666678</v>
      </c>
      <c r="F129" s="265">
        <v>434.68333333333339</v>
      </c>
      <c r="G129" s="265">
        <v>414.36666666666679</v>
      </c>
      <c r="H129" s="265">
        <v>476.26666666666677</v>
      </c>
      <c r="I129" s="265">
        <v>496.58333333333337</v>
      </c>
      <c r="J129" s="265">
        <v>507.21666666666675</v>
      </c>
      <c r="K129" s="263">
        <v>485.95</v>
      </c>
      <c r="L129" s="263">
        <v>455</v>
      </c>
      <c r="M129" s="263">
        <v>1.55606</v>
      </c>
    </row>
    <row r="130" spans="1:13">
      <c r="A130" s="254">
        <v>120</v>
      </c>
      <c r="B130" s="263" t="s">
        <v>92</v>
      </c>
      <c r="C130" s="264">
        <v>317.25</v>
      </c>
      <c r="D130" s="265">
        <v>318.34999999999997</v>
      </c>
      <c r="E130" s="265">
        <v>310.89999999999992</v>
      </c>
      <c r="F130" s="265">
        <v>304.54999999999995</v>
      </c>
      <c r="G130" s="265">
        <v>297.09999999999991</v>
      </c>
      <c r="H130" s="265">
        <v>324.69999999999993</v>
      </c>
      <c r="I130" s="265">
        <v>332.15</v>
      </c>
      <c r="J130" s="265">
        <v>338.49999999999994</v>
      </c>
      <c r="K130" s="263">
        <v>325.8</v>
      </c>
      <c r="L130" s="263">
        <v>312</v>
      </c>
      <c r="M130" s="263">
        <v>230.07953000000001</v>
      </c>
    </row>
    <row r="131" spans="1:13">
      <c r="A131" s="254">
        <v>121</v>
      </c>
      <c r="B131" s="263" t="s">
        <v>87</v>
      </c>
      <c r="C131" s="264">
        <v>527.29999999999995</v>
      </c>
      <c r="D131" s="265">
        <v>531.48333333333335</v>
      </c>
      <c r="E131" s="265">
        <v>522.11666666666667</v>
      </c>
      <c r="F131" s="265">
        <v>516.93333333333328</v>
      </c>
      <c r="G131" s="265">
        <v>507.56666666666661</v>
      </c>
      <c r="H131" s="265">
        <v>536.66666666666674</v>
      </c>
      <c r="I131" s="265">
        <v>546.03333333333353</v>
      </c>
      <c r="J131" s="265">
        <v>551.21666666666681</v>
      </c>
      <c r="K131" s="263">
        <v>540.85</v>
      </c>
      <c r="L131" s="263">
        <v>526.29999999999995</v>
      </c>
      <c r="M131" s="263">
        <v>25.74672</v>
      </c>
    </row>
    <row r="132" spans="1:13">
      <c r="A132" s="254">
        <v>122</v>
      </c>
      <c r="B132" s="263" t="s">
        <v>235</v>
      </c>
      <c r="C132" s="264">
        <v>1474.85</v>
      </c>
      <c r="D132" s="265">
        <v>1463.5333333333335</v>
      </c>
      <c r="E132" s="265">
        <v>1438.166666666667</v>
      </c>
      <c r="F132" s="265">
        <v>1401.4833333333333</v>
      </c>
      <c r="G132" s="265">
        <v>1376.1166666666668</v>
      </c>
      <c r="H132" s="265">
        <v>1500.2166666666672</v>
      </c>
      <c r="I132" s="265">
        <v>1525.5833333333335</v>
      </c>
      <c r="J132" s="265">
        <v>1562.2666666666673</v>
      </c>
      <c r="K132" s="263">
        <v>1488.9</v>
      </c>
      <c r="L132" s="263">
        <v>1426.85</v>
      </c>
      <c r="M132" s="263">
        <v>1.55487</v>
      </c>
    </row>
    <row r="133" spans="1:13">
      <c r="A133" s="254">
        <v>123</v>
      </c>
      <c r="B133" s="263" t="s">
        <v>343</v>
      </c>
      <c r="C133" s="264">
        <v>1178.8</v>
      </c>
      <c r="D133" s="265">
        <v>1183.2666666666667</v>
      </c>
      <c r="E133" s="265">
        <v>1126.5333333333333</v>
      </c>
      <c r="F133" s="265">
        <v>1074.2666666666667</v>
      </c>
      <c r="G133" s="265">
        <v>1017.5333333333333</v>
      </c>
      <c r="H133" s="265">
        <v>1235.5333333333333</v>
      </c>
      <c r="I133" s="265">
        <v>1292.2666666666664</v>
      </c>
      <c r="J133" s="265">
        <v>1344.5333333333333</v>
      </c>
      <c r="K133" s="263">
        <v>1240</v>
      </c>
      <c r="L133" s="263">
        <v>1131</v>
      </c>
      <c r="M133" s="263">
        <v>40.340029999999999</v>
      </c>
    </row>
    <row r="134" spans="1:13">
      <c r="A134" s="254">
        <v>124</v>
      </c>
      <c r="B134" s="263" t="s">
        <v>344</v>
      </c>
      <c r="C134" s="264">
        <v>153.5</v>
      </c>
      <c r="D134" s="265">
        <v>155.9</v>
      </c>
      <c r="E134" s="265">
        <v>150.60000000000002</v>
      </c>
      <c r="F134" s="265">
        <v>147.70000000000002</v>
      </c>
      <c r="G134" s="265">
        <v>142.40000000000003</v>
      </c>
      <c r="H134" s="265">
        <v>158.80000000000001</v>
      </c>
      <c r="I134" s="265">
        <v>164.10000000000002</v>
      </c>
      <c r="J134" s="265">
        <v>167</v>
      </c>
      <c r="K134" s="263">
        <v>161.19999999999999</v>
      </c>
      <c r="L134" s="263">
        <v>153</v>
      </c>
      <c r="M134" s="263">
        <v>32.396569999999997</v>
      </c>
    </row>
    <row r="135" spans="1:13">
      <c r="A135" s="254">
        <v>125</v>
      </c>
      <c r="B135" s="263" t="s">
        <v>840</v>
      </c>
      <c r="C135" s="264">
        <v>355.7</v>
      </c>
      <c r="D135" s="265">
        <v>358.93333333333334</v>
      </c>
      <c r="E135" s="265">
        <v>341.76666666666665</v>
      </c>
      <c r="F135" s="265">
        <v>327.83333333333331</v>
      </c>
      <c r="G135" s="265">
        <v>310.66666666666663</v>
      </c>
      <c r="H135" s="265">
        <v>372.86666666666667</v>
      </c>
      <c r="I135" s="265">
        <v>390.0333333333333</v>
      </c>
      <c r="J135" s="265">
        <v>403.9666666666667</v>
      </c>
      <c r="K135" s="263">
        <v>376.1</v>
      </c>
      <c r="L135" s="263">
        <v>345</v>
      </c>
      <c r="M135" s="263">
        <v>13.199400000000001</v>
      </c>
    </row>
    <row r="136" spans="1:13">
      <c r="A136" s="254">
        <v>126</v>
      </c>
      <c r="B136" s="263" t="s">
        <v>741</v>
      </c>
      <c r="C136" s="264">
        <v>761.9</v>
      </c>
      <c r="D136" s="265">
        <v>765.30000000000007</v>
      </c>
      <c r="E136" s="265">
        <v>756.60000000000014</v>
      </c>
      <c r="F136" s="265">
        <v>751.30000000000007</v>
      </c>
      <c r="G136" s="265">
        <v>742.60000000000014</v>
      </c>
      <c r="H136" s="265">
        <v>770.60000000000014</v>
      </c>
      <c r="I136" s="265">
        <v>779.30000000000018</v>
      </c>
      <c r="J136" s="265">
        <v>784.60000000000014</v>
      </c>
      <c r="K136" s="263">
        <v>774</v>
      </c>
      <c r="L136" s="263">
        <v>760</v>
      </c>
      <c r="M136" s="263">
        <v>0.31579000000000002</v>
      </c>
    </row>
    <row r="137" spans="1:13">
      <c r="A137" s="254">
        <v>127</v>
      </c>
      <c r="B137" s="263" t="s">
        <v>346</v>
      </c>
      <c r="C137" s="264">
        <v>556.29999999999995</v>
      </c>
      <c r="D137" s="265">
        <v>550.65</v>
      </c>
      <c r="E137" s="265">
        <v>536.34999999999991</v>
      </c>
      <c r="F137" s="265">
        <v>516.4</v>
      </c>
      <c r="G137" s="265">
        <v>502.09999999999991</v>
      </c>
      <c r="H137" s="265">
        <v>570.59999999999991</v>
      </c>
      <c r="I137" s="265">
        <v>584.89999999999986</v>
      </c>
      <c r="J137" s="265">
        <v>604.84999999999991</v>
      </c>
      <c r="K137" s="263">
        <v>564.95000000000005</v>
      </c>
      <c r="L137" s="263">
        <v>530.70000000000005</v>
      </c>
      <c r="M137" s="263">
        <v>6.61991</v>
      </c>
    </row>
    <row r="138" spans="1:13">
      <c r="A138" s="254">
        <v>128</v>
      </c>
      <c r="B138" s="263" t="s">
        <v>89</v>
      </c>
      <c r="C138" s="264">
        <v>11.5</v>
      </c>
      <c r="D138" s="265">
        <v>11.566666666666668</v>
      </c>
      <c r="E138" s="265">
        <v>11.433333333333337</v>
      </c>
      <c r="F138" s="265">
        <v>11.366666666666669</v>
      </c>
      <c r="G138" s="265">
        <v>11.233333333333338</v>
      </c>
      <c r="H138" s="265">
        <v>11.633333333333336</v>
      </c>
      <c r="I138" s="265">
        <v>11.766666666666666</v>
      </c>
      <c r="J138" s="265">
        <v>11.833333333333336</v>
      </c>
      <c r="K138" s="263">
        <v>11.7</v>
      </c>
      <c r="L138" s="263">
        <v>11.5</v>
      </c>
      <c r="M138" s="263">
        <v>27.868379999999998</v>
      </c>
    </row>
    <row r="139" spans="1:13">
      <c r="A139" s="254">
        <v>129</v>
      </c>
      <c r="B139" s="263" t="s">
        <v>347</v>
      </c>
      <c r="C139" s="264">
        <v>123.25</v>
      </c>
      <c r="D139" s="265">
        <v>124.08333333333333</v>
      </c>
      <c r="E139" s="265">
        <v>121.16666666666666</v>
      </c>
      <c r="F139" s="265">
        <v>119.08333333333333</v>
      </c>
      <c r="G139" s="265">
        <v>116.16666666666666</v>
      </c>
      <c r="H139" s="265">
        <v>126.16666666666666</v>
      </c>
      <c r="I139" s="265">
        <v>129.08333333333331</v>
      </c>
      <c r="J139" s="265">
        <v>131.16666666666666</v>
      </c>
      <c r="K139" s="263">
        <v>127</v>
      </c>
      <c r="L139" s="263">
        <v>122</v>
      </c>
      <c r="M139" s="263">
        <v>4.2688699999999997</v>
      </c>
    </row>
    <row r="140" spans="1:13">
      <c r="A140" s="254">
        <v>130</v>
      </c>
      <c r="B140" s="263" t="s">
        <v>90</v>
      </c>
      <c r="C140" s="264">
        <v>3711.05</v>
      </c>
      <c r="D140" s="265">
        <v>3720.9333333333329</v>
      </c>
      <c r="E140" s="265">
        <v>3692.1166666666659</v>
      </c>
      <c r="F140" s="265">
        <v>3673.1833333333329</v>
      </c>
      <c r="G140" s="265">
        <v>3644.3666666666659</v>
      </c>
      <c r="H140" s="265">
        <v>3739.8666666666659</v>
      </c>
      <c r="I140" s="265">
        <v>3768.6833333333325</v>
      </c>
      <c r="J140" s="265">
        <v>3787.6166666666659</v>
      </c>
      <c r="K140" s="263">
        <v>3749.75</v>
      </c>
      <c r="L140" s="263">
        <v>3702</v>
      </c>
      <c r="M140" s="263">
        <v>4.2678700000000003</v>
      </c>
    </row>
    <row r="141" spans="1:13">
      <c r="A141" s="254">
        <v>131</v>
      </c>
      <c r="B141" s="263" t="s">
        <v>348</v>
      </c>
      <c r="C141" s="264">
        <v>18582.55</v>
      </c>
      <c r="D141" s="265">
        <v>18583.183333333334</v>
      </c>
      <c r="E141" s="265">
        <v>17999.366666666669</v>
      </c>
      <c r="F141" s="265">
        <v>17416.183333333334</v>
      </c>
      <c r="G141" s="265">
        <v>16832.366666666669</v>
      </c>
      <c r="H141" s="265">
        <v>19166.366666666669</v>
      </c>
      <c r="I141" s="265">
        <v>19750.183333333334</v>
      </c>
      <c r="J141" s="265">
        <v>20333.366666666669</v>
      </c>
      <c r="K141" s="263">
        <v>19167</v>
      </c>
      <c r="L141" s="263">
        <v>18000</v>
      </c>
      <c r="M141" s="263">
        <v>0.85958000000000001</v>
      </c>
    </row>
    <row r="142" spans="1:13">
      <c r="A142" s="254">
        <v>132</v>
      </c>
      <c r="B142" s="263" t="s">
        <v>349</v>
      </c>
      <c r="C142" s="264">
        <v>2416.5</v>
      </c>
      <c r="D142" s="265">
        <v>2425.5499999999997</v>
      </c>
      <c r="E142" s="265">
        <v>2396.0999999999995</v>
      </c>
      <c r="F142" s="265">
        <v>2375.6999999999998</v>
      </c>
      <c r="G142" s="265">
        <v>2346.2499999999995</v>
      </c>
      <c r="H142" s="265">
        <v>2445.9499999999994</v>
      </c>
      <c r="I142" s="265">
        <v>2475.3999999999992</v>
      </c>
      <c r="J142" s="265">
        <v>2495.7999999999993</v>
      </c>
      <c r="K142" s="263">
        <v>2455</v>
      </c>
      <c r="L142" s="263">
        <v>2405.15</v>
      </c>
      <c r="M142" s="263">
        <v>0.49336000000000002</v>
      </c>
    </row>
    <row r="143" spans="1:13">
      <c r="A143" s="254">
        <v>133</v>
      </c>
      <c r="B143" s="263" t="s">
        <v>93</v>
      </c>
      <c r="C143" s="264">
        <v>4709.8500000000004</v>
      </c>
      <c r="D143" s="265">
        <v>4747.8166666666666</v>
      </c>
      <c r="E143" s="265">
        <v>4662.083333333333</v>
      </c>
      <c r="F143" s="265">
        <v>4614.3166666666666</v>
      </c>
      <c r="G143" s="265">
        <v>4528.583333333333</v>
      </c>
      <c r="H143" s="265">
        <v>4795.583333333333</v>
      </c>
      <c r="I143" s="265">
        <v>4881.3166666666666</v>
      </c>
      <c r="J143" s="265">
        <v>4929.083333333333</v>
      </c>
      <c r="K143" s="263">
        <v>4833.55</v>
      </c>
      <c r="L143" s="263">
        <v>4700.05</v>
      </c>
      <c r="M143" s="263">
        <v>9.8464100000000006</v>
      </c>
    </row>
    <row r="144" spans="1:13">
      <c r="A144" s="254">
        <v>134</v>
      </c>
      <c r="B144" s="263" t="s">
        <v>350</v>
      </c>
      <c r="C144" s="264">
        <v>313.89999999999998</v>
      </c>
      <c r="D144" s="265">
        <v>317.55</v>
      </c>
      <c r="E144" s="265">
        <v>309.35000000000002</v>
      </c>
      <c r="F144" s="265">
        <v>304.8</v>
      </c>
      <c r="G144" s="265">
        <v>296.60000000000002</v>
      </c>
      <c r="H144" s="265">
        <v>322.10000000000002</v>
      </c>
      <c r="I144" s="265">
        <v>330.29999999999995</v>
      </c>
      <c r="J144" s="265">
        <v>334.85</v>
      </c>
      <c r="K144" s="263">
        <v>325.75</v>
      </c>
      <c r="L144" s="263">
        <v>313</v>
      </c>
      <c r="M144" s="263">
        <v>2.8904299999999998</v>
      </c>
    </row>
    <row r="145" spans="1:13">
      <c r="A145" s="254">
        <v>135</v>
      </c>
      <c r="B145" s="263" t="s">
        <v>351</v>
      </c>
      <c r="C145" s="264">
        <v>99.35</v>
      </c>
      <c r="D145" s="265">
        <v>99.166666666666671</v>
      </c>
      <c r="E145" s="265">
        <v>98.38333333333334</v>
      </c>
      <c r="F145" s="265">
        <v>97.416666666666671</v>
      </c>
      <c r="G145" s="265">
        <v>96.63333333333334</v>
      </c>
      <c r="H145" s="265">
        <v>100.13333333333334</v>
      </c>
      <c r="I145" s="265">
        <v>100.91666666666667</v>
      </c>
      <c r="J145" s="265">
        <v>101.88333333333334</v>
      </c>
      <c r="K145" s="263">
        <v>99.95</v>
      </c>
      <c r="L145" s="263">
        <v>98.2</v>
      </c>
      <c r="M145" s="263">
        <v>6.3196300000000001</v>
      </c>
    </row>
    <row r="146" spans="1:13">
      <c r="A146" s="254">
        <v>136</v>
      </c>
      <c r="B146" s="263" t="s">
        <v>841</v>
      </c>
      <c r="C146" s="264">
        <v>228.5</v>
      </c>
      <c r="D146" s="265">
        <v>225.91666666666666</v>
      </c>
      <c r="E146" s="265">
        <v>221.93333333333331</v>
      </c>
      <c r="F146" s="265">
        <v>215.36666666666665</v>
      </c>
      <c r="G146" s="265">
        <v>211.3833333333333</v>
      </c>
      <c r="H146" s="265">
        <v>232.48333333333332</v>
      </c>
      <c r="I146" s="265">
        <v>236.46666666666667</v>
      </c>
      <c r="J146" s="265">
        <v>243.03333333333333</v>
      </c>
      <c r="K146" s="263">
        <v>229.9</v>
      </c>
      <c r="L146" s="263">
        <v>219.35</v>
      </c>
      <c r="M146" s="263">
        <v>11.284800000000001</v>
      </c>
    </row>
    <row r="147" spans="1:13">
      <c r="A147" s="254">
        <v>137</v>
      </c>
      <c r="B147" s="263" t="s">
        <v>743</v>
      </c>
      <c r="C147" s="264">
        <v>1866.65</v>
      </c>
      <c r="D147" s="265">
        <v>1882.2166666666665</v>
      </c>
      <c r="E147" s="265">
        <v>1845.4333333333329</v>
      </c>
      <c r="F147" s="265">
        <v>1824.2166666666665</v>
      </c>
      <c r="G147" s="265">
        <v>1787.4333333333329</v>
      </c>
      <c r="H147" s="265">
        <v>1903.4333333333329</v>
      </c>
      <c r="I147" s="265">
        <v>1940.2166666666662</v>
      </c>
      <c r="J147" s="265">
        <v>1961.4333333333329</v>
      </c>
      <c r="K147" s="263">
        <v>1919</v>
      </c>
      <c r="L147" s="263">
        <v>1861</v>
      </c>
      <c r="M147" s="263">
        <v>7.9969999999999999E-2</v>
      </c>
    </row>
    <row r="148" spans="1:13">
      <c r="A148" s="254">
        <v>138</v>
      </c>
      <c r="B148" s="263" t="s">
        <v>236</v>
      </c>
      <c r="C148" s="264">
        <v>67.900000000000006</v>
      </c>
      <c r="D148" s="265">
        <v>68.166666666666671</v>
      </c>
      <c r="E148" s="265">
        <v>66.533333333333346</v>
      </c>
      <c r="F148" s="265">
        <v>65.166666666666671</v>
      </c>
      <c r="G148" s="265">
        <v>63.533333333333346</v>
      </c>
      <c r="H148" s="265">
        <v>69.533333333333346</v>
      </c>
      <c r="I148" s="265">
        <v>71.166666666666671</v>
      </c>
      <c r="J148" s="265">
        <v>72.533333333333346</v>
      </c>
      <c r="K148" s="263">
        <v>69.8</v>
      </c>
      <c r="L148" s="263">
        <v>66.8</v>
      </c>
      <c r="M148" s="263">
        <v>37.098469999999999</v>
      </c>
    </row>
    <row r="149" spans="1:13">
      <c r="A149" s="254">
        <v>139</v>
      </c>
      <c r="B149" s="263" t="s">
        <v>94</v>
      </c>
      <c r="C149" s="264">
        <v>2770.05</v>
      </c>
      <c r="D149" s="265">
        <v>2779.0166666666664</v>
      </c>
      <c r="E149" s="265">
        <v>2749.0333333333328</v>
      </c>
      <c r="F149" s="265">
        <v>2728.0166666666664</v>
      </c>
      <c r="G149" s="265">
        <v>2698.0333333333328</v>
      </c>
      <c r="H149" s="265">
        <v>2800.0333333333328</v>
      </c>
      <c r="I149" s="265">
        <v>2830.0166666666664</v>
      </c>
      <c r="J149" s="265">
        <v>2851.0333333333328</v>
      </c>
      <c r="K149" s="263">
        <v>2809</v>
      </c>
      <c r="L149" s="263">
        <v>2758</v>
      </c>
      <c r="M149" s="263">
        <v>9.3051399999999997</v>
      </c>
    </row>
    <row r="150" spans="1:13">
      <c r="A150" s="254">
        <v>140</v>
      </c>
      <c r="B150" s="263" t="s">
        <v>352</v>
      </c>
      <c r="C150" s="264">
        <v>164.75</v>
      </c>
      <c r="D150" s="265">
        <v>166.38333333333333</v>
      </c>
      <c r="E150" s="265">
        <v>162.76666666666665</v>
      </c>
      <c r="F150" s="265">
        <v>160.78333333333333</v>
      </c>
      <c r="G150" s="265">
        <v>157.16666666666666</v>
      </c>
      <c r="H150" s="265">
        <v>168.36666666666665</v>
      </c>
      <c r="I150" s="265">
        <v>171.98333333333332</v>
      </c>
      <c r="J150" s="265">
        <v>173.96666666666664</v>
      </c>
      <c r="K150" s="263">
        <v>170</v>
      </c>
      <c r="L150" s="263">
        <v>164.4</v>
      </c>
      <c r="M150" s="263">
        <v>1.0621</v>
      </c>
    </row>
    <row r="151" spans="1:13">
      <c r="A151" s="254">
        <v>141</v>
      </c>
      <c r="B151" s="263" t="s">
        <v>237</v>
      </c>
      <c r="C151" s="264">
        <v>469.75</v>
      </c>
      <c r="D151" s="265">
        <v>471.56666666666666</v>
      </c>
      <c r="E151" s="265">
        <v>463.2833333333333</v>
      </c>
      <c r="F151" s="265">
        <v>456.81666666666666</v>
      </c>
      <c r="G151" s="265">
        <v>448.5333333333333</v>
      </c>
      <c r="H151" s="265">
        <v>478.0333333333333</v>
      </c>
      <c r="I151" s="265">
        <v>486.31666666666672</v>
      </c>
      <c r="J151" s="265">
        <v>492.7833333333333</v>
      </c>
      <c r="K151" s="263">
        <v>479.85</v>
      </c>
      <c r="L151" s="263">
        <v>465.1</v>
      </c>
      <c r="M151" s="263">
        <v>4.6305100000000001</v>
      </c>
    </row>
    <row r="152" spans="1:13">
      <c r="A152" s="254">
        <v>142</v>
      </c>
      <c r="B152" s="263" t="s">
        <v>238</v>
      </c>
      <c r="C152" s="264">
        <v>1501.3</v>
      </c>
      <c r="D152" s="265">
        <v>1494.6666666666667</v>
      </c>
      <c r="E152" s="265">
        <v>1482.6833333333334</v>
      </c>
      <c r="F152" s="265">
        <v>1464.0666666666666</v>
      </c>
      <c r="G152" s="265">
        <v>1452.0833333333333</v>
      </c>
      <c r="H152" s="265">
        <v>1513.2833333333335</v>
      </c>
      <c r="I152" s="265">
        <v>1525.2666666666667</v>
      </c>
      <c r="J152" s="265">
        <v>1543.8833333333337</v>
      </c>
      <c r="K152" s="263">
        <v>1506.65</v>
      </c>
      <c r="L152" s="263">
        <v>1476.05</v>
      </c>
      <c r="M152" s="263">
        <v>0.73158000000000001</v>
      </c>
    </row>
    <row r="153" spans="1:13">
      <c r="A153" s="254">
        <v>143</v>
      </c>
      <c r="B153" s="263" t="s">
        <v>239</v>
      </c>
      <c r="C153" s="264">
        <v>73.900000000000006</v>
      </c>
      <c r="D153" s="265">
        <v>74.45</v>
      </c>
      <c r="E153" s="265">
        <v>73.2</v>
      </c>
      <c r="F153" s="265">
        <v>72.5</v>
      </c>
      <c r="G153" s="265">
        <v>71.25</v>
      </c>
      <c r="H153" s="265">
        <v>75.150000000000006</v>
      </c>
      <c r="I153" s="265">
        <v>76.400000000000006</v>
      </c>
      <c r="J153" s="265">
        <v>77.100000000000009</v>
      </c>
      <c r="K153" s="263">
        <v>75.7</v>
      </c>
      <c r="L153" s="263">
        <v>73.75</v>
      </c>
      <c r="M153" s="263">
        <v>22.37641</v>
      </c>
    </row>
    <row r="154" spans="1:13">
      <c r="A154" s="254">
        <v>144</v>
      </c>
      <c r="B154" s="263" t="s">
        <v>95</v>
      </c>
      <c r="C154" s="264">
        <v>85.6</v>
      </c>
      <c r="D154" s="265">
        <v>85.616666666666674</v>
      </c>
      <c r="E154" s="265">
        <v>84.333333333333343</v>
      </c>
      <c r="F154" s="265">
        <v>83.066666666666663</v>
      </c>
      <c r="G154" s="265">
        <v>81.783333333333331</v>
      </c>
      <c r="H154" s="265">
        <v>86.883333333333354</v>
      </c>
      <c r="I154" s="265">
        <v>88.166666666666686</v>
      </c>
      <c r="J154" s="265">
        <v>89.433333333333366</v>
      </c>
      <c r="K154" s="263">
        <v>86.9</v>
      </c>
      <c r="L154" s="263">
        <v>84.35</v>
      </c>
      <c r="M154" s="263">
        <v>11.27735</v>
      </c>
    </row>
    <row r="155" spans="1:13">
      <c r="A155" s="254">
        <v>145</v>
      </c>
      <c r="B155" s="263" t="s">
        <v>353</v>
      </c>
      <c r="C155" s="264">
        <v>570.9</v>
      </c>
      <c r="D155" s="265">
        <v>571.7166666666667</v>
      </c>
      <c r="E155" s="265">
        <v>557.58333333333337</v>
      </c>
      <c r="F155" s="265">
        <v>544.26666666666665</v>
      </c>
      <c r="G155" s="265">
        <v>530.13333333333333</v>
      </c>
      <c r="H155" s="265">
        <v>585.03333333333342</v>
      </c>
      <c r="I155" s="265">
        <v>599.16666666666663</v>
      </c>
      <c r="J155" s="265">
        <v>612.48333333333346</v>
      </c>
      <c r="K155" s="263">
        <v>585.85</v>
      </c>
      <c r="L155" s="263">
        <v>558.4</v>
      </c>
      <c r="M155" s="263">
        <v>1.09066</v>
      </c>
    </row>
    <row r="156" spans="1:13">
      <c r="A156" s="254">
        <v>146</v>
      </c>
      <c r="B156" s="263" t="s">
        <v>96</v>
      </c>
      <c r="C156" s="264">
        <v>1397.2</v>
      </c>
      <c r="D156" s="265">
        <v>1407.25</v>
      </c>
      <c r="E156" s="265">
        <v>1381.5</v>
      </c>
      <c r="F156" s="265">
        <v>1365.8</v>
      </c>
      <c r="G156" s="265">
        <v>1340.05</v>
      </c>
      <c r="H156" s="265">
        <v>1422.95</v>
      </c>
      <c r="I156" s="265">
        <v>1448.7</v>
      </c>
      <c r="J156" s="265">
        <v>1464.4</v>
      </c>
      <c r="K156" s="263">
        <v>1433</v>
      </c>
      <c r="L156" s="263">
        <v>1391.55</v>
      </c>
      <c r="M156" s="263">
        <v>7.7344799999999996</v>
      </c>
    </row>
    <row r="157" spans="1:13">
      <c r="A157" s="254">
        <v>147</v>
      </c>
      <c r="B157" s="263" t="s">
        <v>97</v>
      </c>
      <c r="C157" s="264">
        <v>212.2</v>
      </c>
      <c r="D157" s="265">
        <v>212.86666666666667</v>
      </c>
      <c r="E157" s="265">
        <v>210.33333333333334</v>
      </c>
      <c r="F157" s="265">
        <v>208.46666666666667</v>
      </c>
      <c r="G157" s="265">
        <v>205.93333333333334</v>
      </c>
      <c r="H157" s="265">
        <v>214.73333333333335</v>
      </c>
      <c r="I157" s="265">
        <v>217.26666666666665</v>
      </c>
      <c r="J157" s="265">
        <v>219.13333333333335</v>
      </c>
      <c r="K157" s="263">
        <v>215.4</v>
      </c>
      <c r="L157" s="263">
        <v>211</v>
      </c>
      <c r="M157" s="263">
        <v>44.696379999999998</v>
      </c>
    </row>
    <row r="158" spans="1:13">
      <c r="A158" s="254">
        <v>148</v>
      </c>
      <c r="B158" s="263" t="s">
        <v>355</v>
      </c>
      <c r="C158" s="264">
        <v>302.75</v>
      </c>
      <c r="D158" s="265">
        <v>298.68333333333334</v>
      </c>
      <c r="E158" s="265">
        <v>292.36666666666667</v>
      </c>
      <c r="F158" s="265">
        <v>281.98333333333335</v>
      </c>
      <c r="G158" s="265">
        <v>275.66666666666669</v>
      </c>
      <c r="H158" s="265">
        <v>309.06666666666666</v>
      </c>
      <c r="I158" s="265">
        <v>315.38333333333338</v>
      </c>
      <c r="J158" s="265">
        <v>325.76666666666665</v>
      </c>
      <c r="K158" s="263">
        <v>305</v>
      </c>
      <c r="L158" s="263">
        <v>288.3</v>
      </c>
      <c r="M158" s="263">
        <v>4.1912599999999998</v>
      </c>
    </row>
    <row r="159" spans="1:13">
      <c r="A159" s="254">
        <v>149</v>
      </c>
      <c r="B159" s="263" t="s">
        <v>98</v>
      </c>
      <c r="C159" s="264">
        <v>85.2</v>
      </c>
      <c r="D159" s="265">
        <v>84.8</v>
      </c>
      <c r="E159" s="265">
        <v>83.899999999999991</v>
      </c>
      <c r="F159" s="265">
        <v>82.6</v>
      </c>
      <c r="G159" s="265">
        <v>81.699999999999989</v>
      </c>
      <c r="H159" s="265">
        <v>86.1</v>
      </c>
      <c r="I159" s="265">
        <v>87</v>
      </c>
      <c r="J159" s="265">
        <v>88.3</v>
      </c>
      <c r="K159" s="263">
        <v>85.7</v>
      </c>
      <c r="L159" s="263">
        <v>83.5</v>
      </c>
      <c r="M159" s="263">
        <v>209.7902</v>
      </c>
    </row>
    <row r="160" spans="1:13">
      <c r="A160" s="254">
        <v>150</v>
      </c>
      <c r="B160" s="263" t="s">
        <v>356</v>
      </c>
      <c r="C160" s="264">
        <v>2382.25</v>
      </c>
      <c r="D160" s="265">
        <v>2400.25</v>
      </c>
      <c r="E160" s="265">
        <v>2355.8000000000002</v>
      </c>
      <c r="F160" s="265">
        <v>2329.3500000000004</v>
      </c>
      <c r="G160" s="265">
        <v>2284.9000000000005</v>
      </c>
      <c r="H160" s="265">
        <v>2426.6999999999998</v>
      </c>
      <c r="I160" s="265">
        <v>2471.1499999999996</v>
      </c>
      <c r="J160" s="265">
        <v>2497.5999999999995</v>
      </c>
      <c r="K160" s="263">
        <v>2444.6999999999998</v>
      </c>
      <c r="L160" s="263">
        <v>2373.8000000000002</v>
      </c>
      <c r="M160" s="263">
        <v>0.24346999999999999</v>
      </c>
    </row>
    <row r="161" spans="1:13">
      <c r="A161" s="254">
        <v>151</v>
      </c>
      <c r="B161" s="263" t="s">
        <v>357</v>
      </c>
      <c r="C161" s="264">
        <v>385.6</v>
      </c>
      <c r="D161" s="265">
        <v>391.26666666666665</v>
      </c>
      <c r="E161" s="265">
        <v>372.5333333333333</v>
      </c>
      <c r="F161" s="265">
        <v>359.46666666666664</v>
      </c>
      <c r="G161" s="265">
        <v>340.73333333333329</v>
      </c>
      <c r="H161" s="265">
        <v>404.33333333333331</v>
      </c>
      <c r="I161" s="265">
        <v>423.06666666666666</v>
      </c>
      <c r="J161" s="265">
        <v>436.13333333333333</v>
      </c>
      <c r="K161" s="263">
        <v>410</v>
      </c>
      <c r="L161" s="263">
        <v>378.2</v>
      </c>
      <c r="M161" s="263">
        <v>5.5960599999999996</v>
      </c>
    </row>
    <row r="162" spans="1:13">
      <c r="A162" s="254">
        <v>152</v>
      </c>
      <c r="B162" s="263" t="s">
        <v>358</v>
      </c>
      <c r="C162" s="264">
        <v>674.25</v>
      </c>
      <c r="D162" s="265">
        <v>677.9666666666667</v>
      </c>
      <c r="E162" s="265">
        <v>668.28333333333342</v>
      </c>
      <c r="F162" s="265">
        <v>662.31666666666672</v>
      </c>
      <c r="G162" s="265">
        <v>652.63333333333344</v>
      </c>
      <c r="H162" s="265">
        <v>683.93333333333339</v>
      </c>
      <c r="I162" s="265">
        <v>693.61666666666679</v>
      </c>
      <c r="J162" s="265">
        <v>699.58333333333337</v>
      </c>
      <c r="K162" s="263">
        <v>687.65</v>
      </c>
      <c r="L162" s="263">
        <v>672</v>
      </c>
      <c r="M162" s="263">
        <v>0.68811</v>
      </c>
    </row>
    <row r="163" spans="1:13">
      <c r="A163" s="254">
        <v>153</v>
      </c>
      <c r="B163" s="263" t="s">
        <v>359</v>
      </c>
      <c r="C163" s="264">
        <v>98.25</v>
      </c>
      <c r="D163" s="265">
        <v>98.45</v>
      </c>
      <c r="E163" s="265">
        <v>97.550000000000011</v>
      </c>
      <c r="F163" s="265">
        <v>96.850000000000009</v>
      </c>
      <c r="G163" s="265">
        <v>95.950000000000017</v>
      </c>
      <c r="H163" s="265">
        <v>99.15</v>
      </c>
      <c r="I163" s="265">
        <v>100.05000000000001</v>
      </c>
      <c r="J163" s="265">
        <v>100.75</v>
      </c>
      <c r="K163" s="263">
        <v>99.35</v>
      </c>
      <c r="L163" s="263">
        <v>97.75</v>
      </c>
      <c r="M163" s="263">
        <v>24.223479999999999</v>
      </c>
    </row>
    <row r="164" spans="1:13">
      <c r="A164" s="254">
        <v>154</v>
      </c>
      <c r="B164" s="263" t="s">
        <v>360</v>
      </c>
      <c r="C164" s="264">
        <v>163.44999999999999</v>
      </c>
      <c r="D164" s="265">
        <v>164.26666666666668</v>
      </c>
      <c r="E164" s="265">
        <v>160.88333333333335</v>
      </c>
      <c r="F164" s="265">
        <v>158.31666666666666</v>
      </c>
      <c r="G164" s="265">
        <v>154.93333333333334</v>
      </c>
      <c r="H164" s="265">
        <v>166.83333333333337</v>
      </c>
      <c r="I164" s="265">
        <v>170.2166666666667</v>
      </c>
      <c r="J164" s="265">
        <v>172.78333333333339</v>
      </c>
      <c r="K164" s="263">
        <v>167.65</v>
      </c>
      <c r="L164" s="263">
        <v>161.69999999999999</v>
      </c>
      <c r="M164" s="263">
        <v>32.567509999999999</v>
      </c>
    </row>
    <row r="165" spans="1:13">
      <c r="A165" s="254">
        <v>155</v>
      </c>
      <c r="B165" s="263" t="s">
        <v>240</v>
      </c>
      <c r="C165" s="264">
        <v>8.35</v>
      </c>
      <c r="D165" s="265">
        <v>8.4333333333333318</v>
      </c>
      <c r="E165" s="265">
        <v>8.1666666666666643</v>
      </c>
      <c r="F165" s="265">
        <v>7.9833333333333325</v>
      </c>
      <c r="G165" s="265">
        <v>7.716666666666665</v>
      </c>
      <c r="H165" s="265">
        <v>8.6166666666666636</v>
      </c>
      <c r="I165" s="265">
        <v>8.8833333333333329</v>
      </c>
      <c r="J165" s="265">
        <v>9.0666666666666629</v>
      </c>
      <c r="K165" s="263">
        <v>8.6999999999999993</v>
      </c>
      <c r="L165" s="263">
        <v>8.25</v>
      </c>
      <c r="M165" s="263">
        <v>65.956209999999999</v>
      </c>
    </row>
    <row r="166" spans="1:13">
      <c r="A166" s="254">
        <v>156</v>
      </c>
      <c r="B166" s="263" t="s">
        <v>241</v>
      </c>
      <c r="C166" s="264">
        <v>77.900000000000006</v>
      </c>
      <c r="D166" s="265">
        <v>78.283333333333331</v>
      </c>
      <c r="E166" s="265">
        <v>77.216666666666669</v>
      </c>
      <c r="F166" s="265">
        <v>76.533333333333331</v>
      </c>
      <c r="G166" s="265">
        <v>75.466666666666669</v>
      </c>
      <c r="H166" s="265">
        <v>78.966666666666669</v>
      </c>
      <c r="I166" s="265">
        <v>80.033333333333331</v>
      </c>
      <c r="J166" s="265">
        <v>80.716666666666669</v>
      </c>
      <c r="K166" s="263">
        <v>79.349999999999994</v>
      </c>
      <c r="L166" s="263">
        <v>77.599999999999994</v>
      </c>
      <c r="M166" s="263">
        <v>21.472539999999999</v>
      </c>
    </row>
    <row r="167" spans="1:13">
      <c r="A167" s="254">
        <v>157</v>
      </c>
      <c r="B167" s="263" t="s">
        <v>99</v>
      </c>
      <c r="C167" s="264">
        <v>133.80000000000001</v>
      </c>
      <c r="D167" s="265">
        <v>133.68333333333337</v>
      </c>
      <c r="E167" s="265">
        <v>131.96666666666673</v>
      </c>
      <c r="F167" s="265">
        <v>130.13333333333335</v>
      </c>
      <c r="G167" s="265">
        <v>128.41666666666671</v>
      </c>
      <c r="H167" s="265">
        <v>135.51666666666674</v>
      </c>
      <c r="I167" s="265">
        <v>137.23333333333338</v>
      </c>
      <c r="J167" s="265">
        <v>139.06666666666675</v>
      </c>
      <c r="K167" s="263">
        <v>135.4</v>
      </c>
      <c r="L167" s="263">
        <v>131.85</v>
      </c>
      <c r="M167" s="263">
        <v>168.47815</v>
      </c>
    </row>
    <row r="168" spans="1:13">
      <c r="A168" s="254">
        <v>158</v>
      </c>
      <c r="B168" s="263" t="s">
        <v>361</v>
      </c>
      <c r="C168" s="264">
        <v>278.3</v>
      </c>
      <c r="D168" s="265">
        <v>279.86666666666662</v>
      </c>
      <c r="E168" s="265">
        <v>276.23333333333323</v>
      </c>
      <c r="F168" s="265">
        <v>274.16666666666663</v>
      </c>
      <c r="G168" s="265">
        <v>270.53333333333325</v>
      </c>
      <c r="H168" s="265">
        <v>281.93333333333322</v>
      </c>
      <c r="I168" s="265">
        <v>285.56666666666655</v>
      </c>
      <c r="J168" s="265">
        <v>287.63333333333321</v>
      </c>
      <c r="K168" s="263">
        <v>283.5</v>
      </c>
      <c r="L168" s="263">
        <v>277.8</v>
      </c>
      <c r="M168" s="263">
        <v>0.61880999999999997</v>
      </c>
    </row>
    <row r="169" spans="1:13">
      <c r="A169" s="254">
        <v>159</v>
      </c>
      <c r="B169" s="263" t="s">
        <v>362</v>
      </c>
      <c r="C169" s="264">
        <v>210.05</v>
      </c>
      <c r="D169" s="265">
        <v>209.35</v>
      </c>
      <c r="E169" s="265">
        <v>207.14999999999998</v>
      </c>
      <c r="F169" s="265">
        <v>204.24999999999997</v>
      </c>
      <c r="G169" s="265">
        <v>202.04999999999995</v>
      </c>
      <c r="H169" s="265">
        <v>212.25</v>
      </c>
      <c r="I169" s="265">
        <v>214.45</v>
      </c>
      <c r="J169" s="265">
        <v>217.35000000000002</v>
      </c>
      <c r="K169" s="263">
        <v>211.55</v>
      </c>
      <c r="L169" s="263">
        <v>206.45</v>
      </c>
      <c r="M169" s="263">
        <v>1.2819100000000001</v>
      </c>
    </row>
    <row r="170" spans="1:13">
      <c r="A170" s="254">
        <v>160</v>
      </c>
      <c r="B170" s="263" t="s">
        <v>745</v>
      </c>
      <c r="C170" s="264">
        <v>3792.9</v>
      </c>
      <c r="D170" s="265">
        <v>3800.5666666666671</v>
      </c>
      <c r="E170" s="265">
        <v>3721.1333333333341</v>
      </c>
      <c r="F170" s="265">
        <v>3649.3666666666672</v>
      </c>
      <c r="G170" s="265">
        <v>3569.9333333333343</v>
      </c>
      <c r="H170" s="265">
        <v>3872.3333333333339</v>
      </c>
      <c r="I170" s="265">
        <v>3951.7666666666673</v>
      </c>
      <c r="J170" s="265">
        <v>4023.5333333333338</v>
      </c>
      <c r="K170" s="263">
        <v>3880</v>
      </c>
      <c r="L170" s="263">
        <v>3728.8</v>
      </c>
      <c r="M170" s="263">
        <v>1.29657</v>
      </c>
    </row>
    <row r="171" spans="1:13">
      <c r="A171" s="254">
        <v>161</v>
      </c>
      <c r="B171" s="263" t="s">
        <v>102</v>
      </c>
      <c r="C171" s="264">
        <v>25.55</v>
      </c>
      <c r="D171" s="265">
        <v>25.616666666666664</v>
      </c>
      <c r="E171" s="265">
        <v>25.233333333333327</v>
      </c>
      <c r="F171" s="265">
        <v>24.916666666666664</v>
      </c>
      <c r="G171" s="265">
        <v>24.533333333333328</v>
      </c>
      <c r="H171" s="265">
        <v>25.933333333333326</v>
      </c>
      <c r="I171" s="265">
        <v>26.316666666666659</v>
      </c>
      <c r="J171" s="265">
        <v>26.633333333333326</v>
      </c>
      <c r="K171" s="263">
        <v>26</v>
      </c>
      <c r="L171" s="263">
        <v>25.3</v>
      </c>
      <c r="M171" s="263">
        <v>141.16538</v>
      </c>
    </row>
    <row r="172" spans="1:13">
      <c r="A172" s="254">
        <v>162</v>
      </c>
      <c r="B172" s="263" t="s">
        <v>363</v>
      </c>
      <c r="C172" s="264">
        <v>2190.5</v>
      </c>
      <c r="D172" s="265">
        <v>2190.1666666666665</v>
      </c>
      <c r="E172" s="265">
        <v>2150.333333333333</v>
      </c>
      <c r="F172" s="265">
        <v>2110.1666666666665</v>
      </c>
      <c r="G172" s="265">
        <v>2070.333333333333</v>
      </c>
      <c r="H172" s="265">
        <v>2230.333333333333</v>
      </c>
      <c r="I172" s="265">
        <v>2270.1666666666661</v>
      </c>
      <c r="J172" s="265">
        <v>2310.333333333333</v>
      </c>
      <c r="K172" s="263">
        <v>2230</v>
      </c>
      <c r="L172" s="263">
        <v>2150</v>
      </c>
      <c r="M172" s="263">
        <v>0.21745</v>
      </c>
    </row>
    <row r="173" spans="1:13">
      <c r="A173" s="254">
        <v>163</v>
      </c>
      <c r="B173" s="263" t="s">
        <v>746</v>
      </c>
      <c r="C173" s="264">
        <v>199.05</v>
      </c>
      <c r="D173" s="265">
        <v>200.51666666666665</v>
      </c>
      <c r="E173" s="265">
        <v>196.58333333333331</v>
      </c>
      <c r="F173" s="265">
        <v>194.11666666666667</v>
      </c>
      <c r="G173" s="265">
        <v>190.18333333333334</v>
      </c>
      <c r="H173" s="265">
        <v>202.98333333333329</v>
      </c>
      <c r="I173" s="265">
        <v>206.91666666666663</v>
      </c>
      <c r="J173" s="265">
        <v>209.38333333333327</v>
      </c>
      <c r="K173" s="263">
        <v>204.45</v>
      </c>
      <c r="L173" s="263">
        <v>198.05</v>
      </c>
      <c r="M173" s="263">
        <v>4.3914999999999997</v>
      </c>
    </row>
    <row r="174" spans="1:13">
      <c r="A174" s="254">
        <v>164</v>
      </c>
      <c r="B174" s="263" t="s">
        <v>364</v>
      </c>
      <c r="C174" s="264">
        <v>2258.6999999999998</v>
      </c>
      <c r="D174" s="265">
        <v>2262.9</v>
      </c>
      <c r="E174" s="265">
        <v>2236.8500000000004</v>
      </c>
      <c r="F174" s="265">
        <v>2215.0000000000005</v>
      </c>
      <c r="G174" s="265">
        <v>2188.9500000000007</v>
      </c>
      <c r="H174" s="265">
        <v>2284.75</v>
      </c>
      <c r="I174" s="265">
        <v>2310.8000000000002</v>
      </c>
      <c r="J174" s="265">
        <v>2332.6499999999996</v>
      </c>
      <c r="K174" s="263">
        <v>2288.9499999999998</v>
      </c>
      <c r="L174" s="263">
        <v>2241.0500000000002</v>
      </c>
      <c r="M174" s="263">
        <v>8.9219999999999994E-2</v>
      </c>
    </row>
    <row r="175" spans="1:13">
      <c r="A175" s="254">
        <v>165</v>
      </c>
      <c r="B175" s="263" t="s">
        <v>242</v>
      </c>
      <c r="C175" s="264">
        <v>143.80000000000001</v>
      </c>
      <c r="D175" s="265">
        <v>145.00000000000003</v>
      </c>
      <c r="E175" s="265">
        <v>142.10000000000005</v>
      </c>
      <c r="F175" s="265">
        <v>140.40000000000003</v>
      </c>
      <c r="G175" s="265">
        <v>137.50000000000006</v>
      </c>
      <c r="H175" s="265">
        <v>146.70000000000005</v>
      </c>
      <c r="I175" s="265">
        <v>149.60000000000002</v>
      </c>
      <c r="J175" s="265">
        <v>151.30000000000004</v>
      </c>
      <c r="K175" s="263">
        <v>147.9</v>
      </c>
      <c r="L175" s="263">
        <v>143.30000000000001</v>
      </c>
      <c r="M175" s="263">
        <v>9.49132</v>
      </c>
    </row>
    <row r="176" spans="1:13">
      <c r="A176" s="254">
        <v>166</v>
      </c>
      <c r="B176" s="263" t="s">
        <v>365</v>
      </c>
      <c r="C176" s="264">
        <v>5649.85</v>
      </c>
      <c r="D176" s="265">
        <v>5661.3166666666666</v>
      </c>
      <c r="E176" s="265">
        <v>5622.6333333333332</v>
      </c>
      <c r="F176" s="265">
        <v>5595.416666666667</v>
      </c>
      <c r="G176" s="265">
        <v>5556.7333333333336</v>
      </c>
      <c r="H176" s="265">
        <v>5688.5333333333328</v>
      </c>
      <c r="I176" s="265">
        <v>5727.2166666666653</v>
      </c>
      <c r="J176" s="265">
        <v>5754.4333333333325</v>
      </c>
      <c r="K176" s="263">
        <v>5700</v>
      </c>
      <c r="L176" s="263">
        <v>5634.1</v>
      </c>
      <c r="M176" s="263">
        <v>5.2659999999999998E-2</v>
      </c>
    </row>
    <row r="177" spans="1:13">
      <c r="A177" s="254">
        <v>167</v>
      </c>
      <c r="B177" s="263" t="s">
        <v>366</v>
      </c>
      <c r="C177" s="264">
        <v>1432.9</v>
      </c>
      <c r="D177" s="265">
        <v>1434.0666666666666</v>
      </c>
      <c r="E177" s="265">
        <v>1418.1333333333332</v>
      </c>
      <c r="F177" s="265">
        <v>1403.3666666666666</v>
      </c>
      <c r="G177" s="265">
        <v>1387.4333333333332</v>
      </c>
      <c r="H177" s="265">
        <v>1448.8333333333333</v>
      </c>
      <c r="I177" s="265">
        <v>1464.7666666666667</v>
      </c>
      <c r="J177" s="265">
        <v>1479.5333333333333</v>
      </c>
      <c r="K177" s="263">
        <v>1450</v>
      </c>
      <c r="L177" s="263">
        <v>1419.3</v>
      </c>
      <c r="M177" s="263">
        <v>0.52544999999999997</v>
      </c>
    </row>
    <row r="178" spans="1:13">
      <c r="A178" s="254">
        <v>168</v>
      </c>
      <c r="B178" s="263" t="s">
        <v>100</v>
      </c>
      <c r="C178" s="264">
        <v>490.65</v>
      </c>
      <c r="D178" s="265">
        <v>496.81666666666666</v>
      </c>
      <c r="E178" s="265">
        <v>482.0333333333333</v>
      </c>
      <c r="F178" s="265">
        <v>473.41666666666663</v>
      </c>
      <c r="G178" s="265">
        <v>458.63333333333327</v>
      </c>
      <c r="H178" s="265">
        <v>505.43333333333334</v>
      </c>
      <c r="I178" s="265">
        <v>520.2166666666667</v>
      </c>
      <c r="J178" s="265">
        <v>528.83333333333337</v>
      </c>
      <c r="K178" s="263">
        <v>511.6</v>
      </c>
      <c r="L178" s="263">
        <v>488.2</v>
      </c>
      <c r="M178" s="263">
        <v>23.413530000000002</v>
      </c>
    </row>
    <row r="179" spans="1:13">
      <c r="A179" s="254">
        <v>169</v>
      </c>
      <c r="B179" s="263" t="s">
        <v>367</v>
      </c>
      <c r="C179" s="264">
        <v>923.55</v>
      </c>
      <c r="D179" s="265">
        <v>927.88333333333321</v>
      </c>
      <c r="E179" s="265">
        <v>915.71666666666647</v>
      </c>
      <c r="F179" s="265">
        <v>907.88333333333321</v>
      </c>
      <c r="G179" s="265">
        <v>895.71666666666647</v>
      </c>
      <c r="H179" s="265">
        <v>935.71666666666647</v>
      </c>
      <c r="I179" s="265">
        <v>947.88333333333321</v>
      </c>
      <c r="J179" s="265">
        <v>955.71666666666647</v>
      </c>
      <c r="K179" s="263">
        <v>940.05</v>
      </c>
      <c r="L179" s="263">
        <v>920.05</v>
      </c>
      <c r="M179" s="263">
        <v>0.76183999999999996</v>
      </c>
    </row>
    <row r="180" spans="1:13">
      <c r="A180" s="254">
        <v>170</v>
      </c>
      <c r="B180" s="263" t="s">
        <v>243</v>
      </c>
      <c r="C180" s="264">
        <v>497.75</v>
      </c>
      <c r="D180" s="265">
        <v>499.81666666666666</v>
      </c>
      <c r="E180" s="265">
        <v>493.93333333333334</v>
      </c>
      <c r="F180" s="265">
        <v>490.11666666666667</v>
      </c>
      <c r="G180" s="265">
        <v>484.23333333333335</v>
      </c>
      <c r="H180" s="265">
        <v>503.63333333333333</v>
      </c>
      <c r="I180" s="265">
        <v>509.51666666666665</v>
      </c>
      <c r="J180" s="265">
        <v>513.33333333333326</v>
      </c>
      <c r="K180" s="263">
        <v>505.7</v>
      </c>
      <c r="L180" s="263">
        <v>496</v>
      </c>
      <c r="M180" s="263">
        <v>0.94791000000000003</v>
      </c>
    </row>
    <row r="181" spans="1:13">
      <c r="A181" s="254">
        <v>171</v>
      </c>
      <c r="B181" s="263" t="s">
        <v>103</v>
      </c>
      <c r="C181" s="264">
        <v>743.3</v>
      </c>
      <c r="D181" s="265">
        <v>747.73333333333323</v>
      </c>
      <c r="E181" s="265">
        <v>737.01666666666642</v>
      </c>
      <c r="F181" s="265">
        <v>730.73333333333323</v>
      </c>
      <c r="G181" s="265">
        <v>720.01666666666642</v>
      </c>
      <c r="H181" s="265">
        <v>754.01666666666642</v>
      </c>
      <c r="I181" s="265">
        <v>764.73333333333335</v>
      </c>
      <c r="J181" s="265">
        <v>771.01666666666642</v>
      </c>
      <c r="K181" s="263">
        <v>758.45</v>
      </c>
      <c r="L181" s="263">
        <v>741.45</v>
      </c>
      <c r="M181" s="263">
        <v>7.1266499999999997</v>
      </c>
    </row>
    <row r="182" spans="1:13">
      <c r="A182" s="254">
        <v>172</v>
      </c>
      <c r="B182" s="263" t="s">
        <v>244</v>
      </c>
      <c r="C182" s="264">
        <v>447.95</v>
      </c>
      <c r="D182" s="265">
        <v>449.84999999999997</v>
      </c>
      <c r="E182" s="265">
        <v>444.09999999999991</v>
      </c>
      <c r="F182" s="265">
        <v>440.24999999999994</v>
      </c>
      <c r="G182" s="265">
        <v>434.49999999999989</v>
      </c>
      <c r="H182" s="265">
        <v>453.69999999999993</v>
      </c>
      <c r="I182" s="265">
        <v>459.45000000000005</v>
      </c>
      <c r="J182" s="265">
        <v>463.29999999999995</v>
      </c>
      <c r="K182" s="263">
        <v>455.6</v>
      </c>
      <c r="L182" s="263">
        <v>446</v>
      </c>
      <c r="M182" s="263">
        <v>2.431</v>
      </c>
    </row>
    <row r="183" spans="1:13">
      <c r="A183" s="254">
        <v>173</v>
      </c>
      <c r="B183" s="263" t="s">
        <v>245</v>
      </c>
      <c r="C183" s="264">
        <v>1509.9</v>
      </c>
      <c r="D183" s="265">
        <v>1515.6666666666667</v>
      </c>
      <c r="E183" s="265">
        <v>1485.3333333333335</v>
      </c>
      <c r="F183" s="265">
        <v>1460.7666666666667</v>
      </c>
      <c r="G183" s="265">
        <v>1430.4333333333334</v>
      </c>
      <c r="H183" s="265">
        <v>1540.2333333333336</v>
      </c>
      <c r="I183" s="265">
        <v>1570.5666666666671</v>
      </c>
      <c r="J183" s="265">
        <v>1595.1333333333337</v>
      </c>
      <c r="K183" s="263">
        <v>1546</v>
      </c>
      <c r="L183" s="263">
        <v>1491.1</v>
      </c>
      <c r="M183" s="263">
        <v>12.97452</v>
      </c>
    </row>
    <row r="184" spans="1:13">
      <c r="A184" s="254">
        <v>174</v>
      </c>
      <c r="B184" s="263" t="s">
        <v>368</v>
      </c>
      <c r="C184" s="264">
        <v>351.95</v>
      </c>
      <c r="D184" s="265">
        <v>347.48333333333335</v>
      </c>
      <c r="E184" s="265">
        <v>340.4666666666667</v>
      </c>
      <c r="F184" s="265">
        <v>328.98333333333335</v>
      </c>
      <c r="G184" s="265">
        <v>321.9666666666667</v>
      </c>
      <c r="H184" s="265">
        <v>358.9666666666667</v>
      </c>
      <c r="I184" s="265">
        <v>365.98333333333335</v>
      </c>
      <c r="J184" s="265">
        <v>377.4666666666667</v>
      </c>
      <c r="K184" s="263">
        <v>354.5</v>
      </c>
      <c r="L184" s="263">
        <v>336</v>
      </c>
      <c r="M184" s="263">
        <v>31.90427</v>
      </c>
    </row>
    <row r="185" spans="1:13">
      <c r="A185" s="254">
        <v>175</v>
      </c>
      <c r="B185" s="263" t="s">
        <v>246</v>
      </c>
      <c r="C185" s="264">
        <v>436.6</v>
      </c>
      <c r="D185" s="265">
        <v>431.0333333333333</v>
      </c>
      <c r="E185" s="265">
        <v>422.06666666666661</v>
      </c>
      <c r="F185" s="265">
        <v>407.5333333333333</v>
      </c>
      <c r="G185" s="265">
        <v>398.56666666666661</v>
      </c>
      <c r="H185" s="265">
        <v>445.56666666666661</v>
      </c>
      <c r="I185" s="265">
        <v>454.5333333333333</v>
      </c>
      <c r="J185" s="265">
        <v>469.06666666666661</v>
      </c>
      <c r="K185" s="263">
        <v>440</v>
      </c>
      <c r="L185" s="263">
        <v>416.5</v>
      </c>
      <c r="M185" s="263">
        <v>16.924949999999999</v>
      </c>
    </row>
    <row r="186" spans="1:13">
      <c r="A186" s="254">
        <v>176</v>
      </c>
      <c r="B186" s="263" t="s">
        <v>104</v>
      </c>
      <c r="C186" s="264">
        <v>1227.95</v>
      </c>
      <c r="D186" s="265">
        <v>1234.4333333333334</v>
      </c>
      <c r="E186" s="265">
        <v>1210.2666666666669</v>
      </c>
      <c r="F186" s="265">
        <v>1192.5833333333335</v>
      </c>
      <c r="G186" s="265">
        <v>1168.416666666667</v>
      </c>
      <c r="H186" s="265">
        <v>1252.1166666666668</v>
      </c>
      <c r="I186" s="265">
        <v>1276.2833333333333</v>
      </c>
      <c r="J186" s="265">
        <v>1293.9666666666667</v>
      </c>
      <c r="K186" s="263">
        <v>1258.5999999999999</v>
      </c>
      <c r="L186" s="263">
        <v>1216.75</v>
      </c>
      <c r="M186" s="263">
        <v>19.142469999999999</v>
      </c>
    </row>
    <row r="187" spans="1:13">
      <c r="A187" s="254">
        <v>177</v>
      </c>
      <c r="B187" s="263" t="s">
        <v>369</v>
      </c>
      <c r="C187" s="264">
        <v>257.39999999999998</v>
      </c>
      <c r="D187" s="265">
        <v>258.56666666666666</v>
      </c>
      <c r="E187" s="265">
        <v>255.48333333333335</v>
      </c>
      <c r="F187" s="265">
        <v>253.56666666666666</v>
      </c>
      <c r="G187" s="265">
        <v>250.48333333333335</v>
      </c>
      <c r="H187" s="265">
        <v>260.48333333333335</v>
      </c>
      <c r="I187" s="265">
        <v>263.56666666666672</v>
      </c>
      <c r="J187" s="265">
        <v>265.48333333333335</v>
      </c>
      <c r="K187" s="263">
        <v>261.64999999999998</v>
      </c>
      <c r="L187" s="263">
        <v>256.64999999999998</v>
      </c>
      <c r="M187" s="263">
        <v>0.85840000000000005</v>
      </c>
    </row>
    <row r="188" spans="1:13">
      <c r="A188" s="254">
        <v>178</v>
      </c>
      <c r="B188" s="263" t="s">
        <v>370</v>
      </c>
      <c r="C188" s="264">
        <v>93.75</v>
      </c>
      <c r="D188" s="265">
        <v>94.533333333333346</v>
      </c>
      <c r="E188" s="265">
        <v>92.366666666666688</v>
      </c>
      <c r="F188" s="265">
        <v>90.983333333333348</v>
      </c>
      <c r="G188" s="265">
        <v>88.816666666666691</v>
      </c>
      <c r="H188" s="265">
        <v>95.916666666666686</v>
      </c>
      <c r="I188" s="265">
        <v>98.083333333333343</v>
      </c>
      <c r="J188" s="265">
        <v>99.466666666666683</v>
      </c>
      <c r="K188" s="263">
        <v>96.7</v>
      </c>
      <c r="L188" s="263">
        <v>93.15</v>
      </c>
      <c r="M188" s="263">
        <v>20.346309999999999</v>
      </c>
    </row>
    <row r="189" spans="1:13">
      <c r="A189" s="254">
        <v>179</v>
      </c>
      <c r="B189" s="263" t="s">
        <v>371</v>
      </c>
      <c r="C189" s="264">
        <v>881.45</v>
      </c>
      <c r="D189" s="265">
        <v>871.9666666666667</v>
      </c>
      <c r="E189" s="265">
        <v>854.93333333333339</v>
      </c>
      <c r="F189" s="265">
        <v>828.41666666666674</v>
      </c>
      <c r="G189" s="265">
        <v>811.38333333333344</v>
      </c>
      <c r="H189" s="265">
        <v>898.48333333333335</v>
      </c>
      <c r="I189" s="265">
        <v>915.51666666666665</v>
      </c>
      <c r="J189" s="265">
        <v>942.0333333333333</v>
      </c>
      <c r="K189" s="263">
        <v>889</v>
      </c>
      <c r="L189" s="263">
        <v>845.45</v>
      </c>
      <c r="M189" s="263">
        <v>0.36080000000000001</v>
      </c>
    </row>
    <row r="190" spans="1:13">
      <c r="A190" s="254">
        <v>180</v>
      </c>
      <c r="B190" s="263" t="s">
        <v>372</v>
      </c>
      <c r="C190" s="264">
        <v>311.14999999999998</v>
      </c>
      <c r="D190" s="265">
        <v>312.33333333333331</v>
      </c>
      <c r="E190" s="265">
        <v>308.81666666666661</v>
      </c>
      <c r="F190" s="265">
        <v>306.48333333333329</v>
      </c>
      <c r="G190" s="265">
        <v>302.96666666666658</v>
      </c>
      <c r="H190" s="265">
        <v>314.66666666666663</v>
      </c>
      <c r="I190" s="265">
        <v>318.18333333333339</v>
      </c>
      <c r="J190" s="265">
        <v>320.51666666666665</v>
      </c>
      <c r="K190" s="263">
        <v>315.85000000000002</v>
      </c>
      <c r="L190" s="263">
        <v>310</v>
      </c>
      <c r="M190" s="263">
        <v>1.0427299999999999</v>
      </c>
    </row>
    <row r="191" spans="1:13">
      <c r="A191" s="254">
        <v>181</v>
      </c>
      <c r="B191" s="263" t="s">
        <v>744</v>
      </c>
      <c r="C191" s="264">
        <v>126.3</v>
      </c>
      <c r="D191" s="265">
        <v>128.08333333333334</v>
      </c>
      <c r="E191" s="265">
        <v>123.76666666666668</v>
      </c>
      <c r="F191" s="265">
        <v>121.23333333333333</v>
      </c>
      <c r="G191" s="265">
        <v>116.91666666666667</v>
      </c>
      <c r="H191" s="265">
        <v>130.61666666666667</v>
      </c>
      <c r="I191" s="265">
        <v>134.93333333333334</v>
      </c>
      <c r="J191" s="265">
        <v>137.4666666666667</v>
      </c>
      <c r="K191" s="263">
        <v>132.4</v>
      </c>
      <c r="L191" s="263">
        <v>125.55</v>
      </c>
      <c r="M191" s="263">
        <v>2.5402800000000001</v>
      </c>
    </row>
    <row r="192" spans="1:13">
      <c r="A192" s="254">
        <v>182</v>
      </c>
      <c r="B192" s="263" t="s">
        <v>774</v>
      </c>
      <c r="C192" s="264">
        <v>563.29999999999995</v>
      </c>
      <c r="D192" s="265">
        <v>569.44999999999993</v>
      </c>
      <c r="E192" s="265">
        <v>553.94999999999982</v>
      </c>
      <c r="F192" s="265">
        <v>544.59999999999991</v>
      </c>
      <c r="G192" s="265">
        <v>529.0999999999998</v>
      </c>
      <c r="H192" s="265">
        <v>578.79999999999984</v>
      </c>
      <c r="I192" s="265">
        <v>594.30000000000007</v>
      </c>
      <c r="J192" s="265">
        <v>603.64999999999986</v>
      </c>
      <c r="K192" s="263">
        <v>584.95000000000005</v>
      </c>
      <c r="L192" s="263">
        <v>560.1</v>
      </c>
      <c r="M192" s="263">
        <v>0.50241000000000002</v>
      </c>
    </row>
    <row r="193" spans="1:13">
      <c r="A193" s="254">
        <v>183</v>
      </c>
      <c r="B193" s="263" t="s">
        <v>373</v>
      </c>
      <c r="C193" s="264">
        <v>431.85</v>
      </c>
      <c r="D193" s="265">
        <v>436.86666666666662</v>
      </c>
      <c r="E193" s="265">
        <v>420.33333333333326</v>
      </c>
      <c r="F193" s="265">
        <v>408.81666666666666</v>
      </c>
      <c r="G193" s="265">
        <v>392.2833333333333</v>
      </c>
      <c r="H193" s="265">
        <v>448.38333333333321</v>
      </c>
      <c r="I193" s="265">
        <v>464.91666666666663</v>
      </c>
      <c r="J193" s="265">
        <v>476.43333333333317</v>
      </c>
      <c r="K193" s="263">
        <v>453.4</v>
      </c>
      <c r="L193" s="263">
        <v>425.35</v>
      </c>
      <c r="M193" s="263">
        <v>7.9050599999999998</v>
      </c>
    </row>
    <row r="194" spans="1:13">
      <c r="A194" s="254">
        <v>184</v>
      </c>
      <c r="B194" s="263" t="s">
        <v>374</v>
      </c>
      <c r="C194" s="264">
        <v>54.55</v>
      </c>
      <c r="D194" s="265">
        <v>55.15</v>
      </c>
      <c r="E194" s="265">
        <v>53.65</v>
      </c>
      <c r="F194" s="265">
        <v>52.75</v>
      </c>
      <c r="G194" s="265">
        <v>51.25</v>
      </c>
      <c r="H194" s="265">
        <v>56.05</v>
      </c>
      <c r="I194" s="265">
        <v>57.55</v>
      </c>
      <c r="J194" s="265">
        <v>58.449999999999996</v>
      </c>
      <c r="K194" s="263">
        <v>56.65</v>
      </c>
      <c r="L194" s="263">
        <v>54.25</v>
      </c>
      <c r="M194" s="263">
        <v>9.9659800000000001</v>
      </c>
    </row>
    <row r="195" spans="1:13">
      <c r="A195" s="254">
        <v>185</v>
      </c>
      <c r="B195" s="263" t="s">
        <v>375</v>
      </c>
      <c r="C195" s="264">
        <v>229.1</v>
      </c>
      <c r="D195" s="265">
        <v>228.36666666666667</v>
      </c>
      <c r="E195" s="265">
        <v>225.23333333333335</v>
      </c>
      <c r="F195" s="265">
        <v>221.36666666666667</v>
      </c>
      <c r="G195" s="265">
        <v>218.23333333333335</v>
      </c>
      <c r="H195" s="265">
        <v>232.23333333333335</v>
      </c>
      <c r="I195" s="265">
        <v>235.36666666666667</v>
      </c>
      <c r="J195" s="265">
        <v>239.23333333333335</v>
      </c>
      <c r="K195" s="263">
        <v>231.5</v>
      </c>
      <c r="L195" s="263">
        <v>224.5</v>
      </c>
      <c r="M195" s="263">
        <v>10.610429999999999</v>
      </c>
    </row>
    <row r="196" spans="1:13">
      <c r="A196" s="254">
        <v>186</v>
      </c>
      <c r="B196" s="263" t="s">
        <v>376</v>
      </c>
      <c r="C196" s="264">
        <v>94.1</v>
      </c>
      <c r="D196" s="265">
        <v>94.966666666666654</v>
      </c>
      <c r="E196" s="265">
        <v>92.633333333333312</v>
      </c>
      <c r="F196" s="265">
        <v>91.166666666666657</v>
      </c>
      <c r="G196" s="265">
        <v>88.833333333333314</v>
      </c>
      <c r="H196" s="265">
        <v>96.433333333333309</v>
      </c>
      <c r="I196" s="265">
        <v>98.766666666666652</v>
      </c>
      <c r="J196" s="265">
        <v>100.23333333333331</v>
      </c>
      <c r="K196" s="263">
        <v>97.3</v>
      </c>
      <c r="L196" s="263">
        <v>93.5</v>
      </c>
      <c r="M196" s="263">
        <v>6.8752899999999997</v>
      </c>
    </row>
    <row r="197" spans="1:13">
      <c r="A197" s="254">
        <v>187</v>
      </c>
      <c r="B197" s="263" t="s">
        <v>377</v>
      </c>
      <c r="C197" s="264">
        <v>76.8</v>
      </c>
      <c r="D197" s="265">
        <v>76.900000000000006</v>
      </c>
      <c r="E197" s="265">
        <v>76.050000000000011</v>
      </c>
      <c r="F197" s="265">
        <v>75.300000000000011</v>
      </c>
      <c r="G197" s="265">
        <v>74.450000000000017</v>
      </c>
      <c r="H197" s="265">
        <v>77.650000000000006</v>
      </c>
      <c r="I197" s="265">
        <v>78.5</v>
      </c>
      <c r="J197" s="265">
        <v>79.25</v>
      </c>
      <c r="K197" s="263">
        <v>77.75</v>
      </c>
      <c r="L197" s="263">
        <v>76.150000000000006</v>
      </c>
      <c r="M197" s="263">
        <v>4.1947299999999998</v>
      </c>
    </row>
    <row r="198" spans="1:13">
      <c r="A198" s="254">
        <v>188</v>
      </c>
      <c r="B198" s="263" t="s">
        <v>247</v>
      </c>
      <c r="C198" s="264">
        <v>231.9</v>
      </c>
      <c r="D198" s="265">
        <v>232.08333333333334</v>
      </c>
      <c r="E198" s="265">
        <v>228.2166666666667</v>
      </c>
      <c r="F198" s="265">
        <v>224.53333333333336</v>
      </c>
      <c r="G198" s="265">
        <v>220.66666666666671</v>
      </c>
      <c r="H198" s="265">
        <v>235.76666666666668</v>
      </c>
      <c r="I198" s="265">
        <v>239.6333333333333</v>
      </c>
      <c r="J198" s="265">
        <v>243.31666666666666</v>
      </c>
      <c r="K198" s="263">
        <v>235.95</v>
      </c>
      <c r="L198" s="263">
        <v>228.4</v>
      </c>
      <c r="M198" s="263">
        <v>8.7055199999999999</v>
      </c>
    </row>
    <row r="199" spans="1:13">
      <c r="A199" s="254">
        <v>189</v>
      </c>
      <c r="B199" s="263" t="s">
        <v>378</v>
      </c>
      <c r="C199" s="264">
        <v>739.8</v>
      </c>
      <c r="D199" s="265">
        <v>742.75</v>
      </c>
      <c r="E199" s="265">
        <v>732.5</v>
      </c>
      <c r="F199" s="265">
        <v>725.2</v>
      </c>
      <c r="G199" s="265">
        <v>714.95</v>
      </c>
      <c r="H199" s="265">
        <v>750.05</v>
      </c>
      <c r="I199" s="265">
        <v>760.3</v>
      </c>
      <c r="J199" s="265">
        <v>767.59999999999991</v>
      </c>
      <c r="K199" s="263">
        <v>753</v>
      </c>
      <c r="L199" s="263">
        <v>735.45</v>
      </c>
      <c r="M199" s="263">
        <v>0.12905</v>
      </c>
    </row>
    <row r="200" spans="1:13">
      <c r="A200" s="254">
        <v>190</v>
      </c>
      <c r="B200" s="263" t="s">
        <v>248</v>
      </c>
      <c r="C200" s="264">
        <v>1239.75</v>
      </c>
      <c r="D200" s="265">
        <v>1226.5833333333333</v>
      </c>
      <c r="E200" s="265">
        <v>1178.1666666666665</v>
      </c>
      <c r="F200" s="265">
        <v>1116.5833333333333</v>
      </c>
      <c r="G200" s="265">
        <v>1068.1666666666665</v>
      </c>
      <c r="H200" s="265">
        <v>1288.1666666666665</v>
      </c>
      <c r="I200" s="265">
        <v>1336.583333333333</v>
      </c>
      <c r="J200" s="265">
        <v>1398.1666666666665</v>
      </c>
      <c r="K200" s="263">
        <v>1275</v>
      </c>
      <c r="L200" s="263">
        <v>1165</v>
      </c>
      <c r="M200" s="263">
        <v>16.76943</v>
      </c>
    </row>
    <row r="201" spans="1:13">
      <c r="A201" s="254">
        <v>191</v>
      </c>
      <c r="B201" s="263" t="s">
        <v>107</v>
      </c>
      <c r="C201" s="264">
        <v>954.65</v>
      </c>
      <c r="D201" s="265">
        <v>958.66666666666663</v>
      </c>
      <c r="E201" s="265">
        <v>946.08333333333326</v>
      </c>
      <c r="F201" s="265">
        <v>937.51666666666665</v>
      </c>
      <c r="G201" s="265">
        <v>924.93333333333328</v>
      </c>
      <c r="H201" s="265">
        <v>967.23333333333323</v>
      </c>
      <c r="I201" s="265">
        <v>979.81666666666649</v>
      </c>
      <c r="J201" s="265">
        <v>988.38333333333321</v>
      </c>
      <c r="K201" s="263">
        <v>971.25</v>
      </c>
      <c r="L201" s="263">
        <v>950.1</v>
      </c>
      <c r="M201" s="263">
        <v>46.432279999999999</v>
      </c>
    </row>
    <row r="202" spans="1:13">
      <c r="A202" s="254">
        <v>192</v>
      </c>
      <c r="B202" s="263" t="s">
        <v>249</v>
      </c>
      <c r="C202" s="264">
        <v>3005.2</v>
      </c>
      <c r="D202" s="265">
        <v>3017.4</v>
      </c>
      <c r="E202" s="265">
        <v>2987.8</v>
      </c>
      <c r="F202" s="265">
        <v>2970.4</v>
      </c>
      <c r="G202" s="265">
        <v>2940.8</v>
      </c>
      <c r="H202" s="265">
        <v>3034.8</v>
      </c>
      <c r="I202" s="265">
        <v>3064.3999999999996</v>
      </c>
      <c r="J202" s="265">
        <v>3081.8</v>
      </c>
      <c r="K202" s="263">
        <v>3047</v>
      </c>
      <c r="L202" s="263">
        <v>3000</v>
      </c>
      <c r="M202" s="263">
        <v>1.6736500000000001</v>
      </c>
    </row>
    <row r="203" spans="1:13">
      <c r="A203" s="254">
        <v>193</v>
      </c>
      <c r="B203" s="263" t="s">
        <v>109</v>
      </c>
      <c r="C203" s="264">
        <v>1616.6</v>
      </c>
      <c r="D203" s="265">
        <v>1612.7666666666667</v>
      </c>
      <c r="E203" s="265">
        <v>1600.5333333333333</v>
      </c>
      <c r="F203" s="265">
        <v>1584.4666666666667</v>
      </c>
      <c r="G203" s="265">
        <v>1572.2333333333333</v>
      </c>
      <c r="H203" s="265">
        <v>1628.8333333333333</v>
      </c>
      <c r="I203" s="265">
        <v>1641.0666666666664</v>
      </c>
      <c r="J203" s="265">
        <v>1657.1333333333332</v>
      </c>
      <c r="K203" s="263">
        <v>1625</v>
      </c>
      <c r="L203" s="263">
        <v>1596.7</v>
      </c>
      <c r="M203" s="263">
        <v>51.776220000000002</v>
      </c>
    </row>
    <row r="204" spans="1:13">
      <c r="A204" s="254">
        <v>194</v>
      </c>
      <c r="B204" s="263" t="s">
        <v>250</v>
      </c>
      <c r="C204" s="264">
        <v>695.25</v>
      </c>
      <c r="D204" s="265">
        <v>702.26666666666677</v>
      </c>
      <c r="E204" s="265">
        <v>687.18333333333351</v>
      </c>
      <c r="F204" s="265">
        <v>679.11666666666679</v>
      </c>
      <c r="G204" s="265">
        <v>664.03333333333353</v>
      </c>
      <c r="H204" s="265">
        <v>710.33333333333348</v>
      </c>
      <c r="I204" s="265">
        <v>725.41666666666674</v>
      </c>
      <c r="J204" s="265">
        <v>733.48333333333346</v>
      </c>
      <c r="K204" s="263">
        <v>717.35</v>
      </c>
      <c r="L204" s="263">
        <v>694.2</v>
      </c>
      <c r="M204" s="263">
        <v>38.710999999999999</v>
      </c>
    </row>
    <row r="205" spans="1:13">
      <c r="A205" s="254">
        <v>195</v>
      </c>
      <c r="B205" s="263" t="s">
        <v>383</v>
      </c>
      <c r="C205" s="264">
        <v>28.15</v>
      </c>
      <c r="D205" s="265">
        <v>28.266666666666669</v>
      </c>
      <c r="E205" s="265">
        <v>27.733333333333338</v>
      </c>
      <c r="F205" s="265">
        <v>27.31666666666667</v>
      </c>
      <c r="G205" s="265">
        <v>26.783333333333339</v>
      </c>
      <c r="H205" s="265">
        <v>28.683333333333337</v>
      </c>
      <c r="I205" s="265">
        <v>29.216666666666669</v>
      </c>
      <c r="J205" s="265">
        <v>29.633333333333336</v>
      </c>
      <c r="K205" s="263">
        <v>28.8</v>
      </c>
      <c r="L205" s="263">
        <v>27.85</v>
      </c>
      <c r="M205" s="263">
        <v>71.841170000000005</v>
      </c>
    </row>
    <row r="206" spans="1:13">
      <c r="A206" s="254">
        <v>196</v>
      </c>
      <c r="B206" s="263" t="s">
        <v>379</v>
      </c>
      <c r="C206" s="264">
        <v>30.3</v>
      </c>
      <c r="D206" s="265">
        <v>30.366666666666664</v>
      </c>
      <c r="E206" s="265">
        <v>29.983333333333327</v>
      </c>
      <c r="F206" s="265">
        <v>29.666666666666664</v>
      </c>
      <c r="G206" s="265">
        <v>29.283333333333328</v>
      </c>
      <c r="H206" s="265">
        <v>30.683333333333326</v>
      </c>
      <c r="I206" s="265">
        <v>31.066666666666659</v>
      </c>
      <c r="J206" s="265">
        <v>31.383333333333326</v>
      </c>
      <c r="K206" s="263">
        <v>30.75</v>
      </c>
      <c r="L206" s="263">
        <v>30.05</v>
      </c>
      <c r="M206" s="263">
        <v>3.3849800000000001</v>
      </c>
    </row>
    <row r="207" spans="1:13">
      <c r="A207" s="254">
        <v>197</v>
      </c>
      <c r="B207" s="263" t="s">
        <v>380</v>
      </c>
      <c r="C207" s="264">
        <v>712.5</v>
      </c>
      <c r="D207" s="265">
        <v>714.80000000000007</v>
      </c>
      <c r="E207" s="265">
        <v>707.70000000000016</v>
      </c>
      <c r="F207" s="265">
        <v>702.90000000000009</v>
      </c>
      <c r="G207" s="265">
        <v>695.80000000000018</v>
      </c>
      <c r="H207" s="265">
        <v>719.60000000000014</v>
      </c>
      <c r="I207" s="265">
        <v>726.7</v>
      </c>
      <c r="J207" s="265">
        <v>731.50000000000011</v>
      </c>
      <c r="K207" s="263">
        <v>721.9</v>
      </c>
      <c r="L207" s="263">
        <v>710</v>
      </c>
      <c r="M207" s="263">
        <v>0.18933</v>
      </c>
    </row>
    <row r="208" spans="1:13">
      <c r="A208" s="254">
        <v>198</v>
      </c>
      <c r="B208" s="263" t="s">
        <v>105</v>
      </c>
      <c r="C208" s="264">
        <v>1172.3499999999999</v>
      </c>
      <c r="D208" s="265">
        <v>1162.9166666666667</v>
      </c>
      <c r="E208" s="265">
        <v>1146.8333333333335</v>
      </c>
      <c r="F208" s="265">
        <v>1121.3166666666668</v>
      </c>
      <c r="G208" s="265">
        <v>1105.2333333333336</v>
      </c>
      <c r="H208" s="265">
        <v>1188.4333333333334</v>
      </c>
      <c r="I208" s="265">
        <v>1204.5166666666669</v>
      </c>
      <c r="J208" s="265">
        <v>1230.0333333333333</v>
      </c>
      <c r="K208" s="263">
        <v>1179</v>
      </c>
      <c r="L208" s="263">
        <v>1137.4000000000001</v>
      </c>
      <c r="M208" s="263">
        <v>21.781669999999998</v>
      </c>
    </row>
    <row r="209" spans="1:13">
      <c r="A209" s="254">
        <v>199</v>
      </c>
      <c r="B209" s="263" t="s">
        <v>381</v>
      </c>
      <c r="C209" s="264">
        <v>237.75</v>
      </c>
      <c r="D209" s="265">
        <v>234.88333333333333</v>
      </c>
      <c r="E209" s="265">
        <v>231.26666666666665</v>
      </c>
      <c r="F209" s="265">
        <v>224.78333333333333</v>
      </c>
      <c r="G209" s="265">
        <v>221.16666666666666</v>
      </c>
      <c r="H209" s="265">
        <v>241.36666666666665</v>
      </c>
      <c r="I209" s="265">
        <v>244.98333333333332</v>
      </c>
      <c r="J209" s="265">
        <v>251.46666666666664</v>
      </c>
      <c r="K209" s="263">
        <v>238.5</v>
      </c>
      <c r="L209" s="263">
        <v>228.4</v>
      </c>
      <c r="M209" s="263">
        <v>2.2754599999999998</v>
      </c>
    </row>
    <row r="210" spans="1:13">
      <c r="A210" s="254">
        <v>200</v>
      </c>
      <c r="B210" s="263" t="s">
        <v>382</v>
      </c>
      <c r="C210" s="264">
        <v>276.8</v>
      </c>
      <c r="D210" s="265">
        <v>277.40000000000003</v>
      </c>
      <c r="E210" s="265">
        <v>272.60000000000008</v>
      </c>
      <c r="F210" s="265">
        <v>268.40000000000003</v>
      </c>
      <c r="G210" s="265">
        <v>263.60000000000008</v>
      </c>
      <c r="H210" s="265">
        <v>281.60000000000008</v>
      </c>
      <c r="I210" s="265">
        <v>286.40000000000003</v>
      </c>
      <c r="J210" s="265">
        <v>290.60000000000008</v>
      </c>
      <c r="K210" s="263">
        <v>282.2</v>
      </c>
      <c r="L210" s="263">
        <v>273.2</v>
      </c>
      <c r="M210" s="263">
        <v>1.2934399999999999</v>
      </c>
    </row>
    <row r="211" spans="1:13">
      <c r="A211" s="254">
        <v>201</v>
      </c>
      <c r="B211" s="263" t="s">
        <v>110</v>
      </c>
      <c r="C211" s="264">
        <v>3465.4</v>
      </c>
      <c r="D211" s="265">
        <v>3474.5166666666664</v>
      </c>
      <c r="E211" s="265">
        <v>3442.8833333333328</v>
      </c>
      <c r="F211" s="265">
        <v>3420.3666666666663</v>
      </c>
      <c r="G211" s="265">
        <v>3388.7333333333327</v>
      </c>
      <c r="H211" s="265">
        <v>3497.0333333333328</v>
      </c>
      <c r="I211" s="265">
        <v>3528.6666666666661</v>
      </c>
      <c r="J211" s="265">
        <v>3551.1833333333329</v>
      </c>
      <c r="K211" s="263">
        <v>3506.15</v>
      </c>
      <c r="L211" s="263">
        <v>3452</v>
      </c>
      <c r="M211" s="263">
        <v>8.0986100000000008</v>
      </c>
    </row>
    <row r="212" spans="1:13">
      <c r="A212" s="254">
        <v>202</v>
      </c>
      <c r="B212" s="263" t="s">
        <v>384</v>
      </c>
      <c r="C212" s="264">
        <v>45.2</v>
      </c>
      <c r="D212" s="265">
        <v>45.566666666666663</v>
      </c>
      <c r="E212" s="265">
        <v>44.733333333333327</v>
      </c>
      <c r="F212" s="265">
        <v>44.266666666666666</v>
      </c>
      <c r="G212" s="265">
        <v>43.43333333333333</v>
      </c>
      <c r="H212" s="265">
        <v>46.033333333333324</v>
      </c>
      <c r="I212" s="265">
        <v>46.866666666666667</v>
      </c>
      <c r="J212" s="265">
        <v>47.333333333333321</v>
      </c>
      <c r="K212" s="263">
        <v>46.4</v>
      </c>
      <c r="L212" s="263">
        <v>45.1</v>
      </c>
      <c r="M212" s="263">
        <v>17.571570000000001</v>
      </c>
    </row>
    <row r="213" spans="1:13">
      <c r="A213" s="254">
        <v>203</v>
      </c>
      <c r="B213" s="263" t="s">
        <v>112</v>
      </c>
      <c r="C213" s="264">
        <v>291.39999999999998</v>
      </c>
      <c r="D213" s="265">
        <v>292.15000000000003</v>
      </c>
      <c r="E213" s="265">
        <v>288.25000000000006</v>
      </c>
      <c r="F213" s="265">
        <v>285.10000000000002</v>
      </c>
      <c r="G213" s="265">
        <v>281.20000000000005</v>
      </c>
      <c r="H213" s="265">
        <v>295.30000000000007</v>
      </c>
      <c r="I213" s="265">
        <v>299.20000000000005</v>
      </c>
      <c r="J213" s="265">
        <v>302.35000000000008</v>
      </c>
      <c r="K213" s="263">
        <v>296.05</v>
      </c>
      <c r="L213" s="263">
        <v>289</v>
      </c>
      <c r="M213" s="263">
        <v>80.417749999999998</v>
      </c>
    </row>
    <row r="214" spans="1:13">
      <c r="A214" s="254">
        <v>204</v>
      </c>
      <c r="B214" s="263" t="s">
        <v>385</v>
      </c>
      <c r="C214" s="264">
        <v>1036.3499999999999</v>
      </c>
      <c r="D214" s="265">
        <v>1036.5166666666667</v>
      </c>
      <c r="E214" s="265">
        <v>1025.9333333333334</v>
      </c>
      <c r="F214" s="265">
        <v>1015.5166666666667</v>
      </c>
      <c r="G214" s="265">
        <v>1004.9333333333334</v>
      </c>
      <c r="H214" s="265">
        <v>1046.9333333333334</v>
      </c>
      <c r="I214" s="265">
        <v>1057.5166666666669</v>
      </c>
      <c r="J214" s="265">
        <v>1067.9333333333334</v>
      </c>
      <c r="K214" s="263">
        <v>1047.0999999999999</v>
      </c>
      <c r="L214" s="263">
        <v>1026.0999999999999</v>
      </c>
      <c r="M214" s="263">
        <v>7.3215500000000002</v>
      </c>
    </row>
    <row r="215" spans="1:13">
      <c r="A215" s="254">
        <v>205</v>
      </c>
      <c r="B215" s="263" t="s">
        <v>386</v>
      </c>
      <c r="C215" s="264">
        <v>75.400000000000006</v>
      </c>
      <c r="D215" s="265">
        <v>74.766666666666666</v>
      </c>
      <c r="E215" s="265">
        <v>73.433333333333337</v>
      </c>
      <c r="F215" s="265">
        <v>71.466666666666669</v>
      </c>
      <c r="G215" s="265">
        <v>70.13333333333334</v>
      </c>
      <c r="H215" s="265">
        <v>76.733333333333334</v>
      </c>
      <c r="I215" s="265">
        <v>78.066666666666677</v>
      </c>
      <c r="J215" s="265">
        <v>80.033333333333331</v>
      </c>
      <c r="K215" s="263">
        <v>76.099999999999994</v>
      </c>
      <c r="L215" s="263">
        <v>72.8</v>
      </c>
      <c r="M215" s="263">
        <v>29.16844</v>
      </c>
    </row>
    <row r="216" spans="1:13">
      <c r="A216" s="254">
        <v>206</v>
      </c>
      <c r="B216" s="263" t="s">
        <v>113</v>
      </c>
      <c r="C216" s="264">
        <v>222.6</v>
      </c>
      <c r="D216" s="265">
        <v>223.65</v>
      </c>
      <c r="E216" s="265">
        <v>221.05</v>
      </c>
      <c r="F216" s="265">
        <v>219.5</v>
      </c>
      <c r="G216" s="265">
        <v>216.9</v>
      </c>
      <c r="H216" s="265">
        <v>225.20000000000002</v>
      </c>
      <c r="I216" s="265">
        <v>227.79999999999998</v>
      </c>
      <c r="J216" s="265">
        <v>229.35000000000002</v>
      </c>
      <c r="K216" s="263">
        <v>226.25</v>
      </c>
      <c r="L216" s="263">
        <v>222.1</v>
      </c>
      <c r="M216" s="263">
        <v>60.50356</v>
      </c>
    </row>
    <row r="217" spans="1:13">
      <c r="A217" s="254">
        <v>207</v>
      </c>
      <c r="B217" s="263" t="s">
        <v>114</v>
      </c>
      <c r="C217" s="264">
        <v>2215.1999999999998</v>
      </c>
      <c r="D217" s="265">
        <v>2229.9833333333331</v>
      </c>
      <c r="E217" s="265">
        <v>2198.2166666666662</v>
      </c>
      <c r="F217" s="265">
        <v>2181.2333333333331</v>
      </c>
      <c r="G217" s="265">
        <v>2149.4666666666662</v>
      </c>
      <c r="H217" s="265">
        <v>2246.9666666666662</v>
      </c>
      <c r="I217" s="265">
        <v>2278.7333333333336</v>
      </c>
      <c r="J217" s="265">
        <v>2295.7166666666662</v>
      </c>
      <c r="K217" s="263">
        <v>2261.75</v>
      </c>
      <c r="L217" s="263">
        <v>2213</v>
      </c>
      <c r="M217" s="263">
        <v>24.494070000000001</v>
      </c>
    </row>
    <row r="218" spans="1:13">
      <c r="A218" s="254">
        <v>208</v>
      </c>
      <c r="B218" s="263" t="s">
        <v>251</v>
      </c>
      <c r="C218" s="264">
        <v>297.10000000000002</v>
      </c>
      <c r="D218" s="265">
        <v>298.31666666666666</v>
      </c>
      <c r="E218" s="265">
        <v>294.2833333333333</v>
      </c>
      <c r="F218" s="265">
        <v>291.46666666666664</v>
      </c>
      <c r="G218" s="265">
        <v>287.43333333333328</v>
      </c>
      <c r="H218" s="265">
        <v>301.13333333333333</v>
      </c>
      <c r="I218" s="265">
        <v>305.16666666666674</v>
      </c>
      <c r="J218" s="265">
        <v>307.98333333333335</v>
      </c>
      <c r="K218" s="263">
        <v>302.35000000000002</v>
      </c>
      <c r="L218" s="263">
        <v>295.5</v>
      </c>
      <c r="M218" s="263">
        <v>9.4267000000000003</v>
      </c>
    </row>
    <row r="219" spans="1:13">
      <c r="A219" s="254">
        <v>209</v>
      </c>
      <c r="B219" s="263" t="s">
        <v>387</v>
      </c>
      <c r="C219" s="264">
        <v>42402.55</v>
      </c>
      <c r="D219" s="265">
        <v>42221.116666666661</v>
      </c>
      <c r="E219" s="265">
        <v>41893.383333333324</v>
      </c>
      <c r="F219" s="265">
        <v>41384.21666666666</v>
      </c>
      <c r="G219" s="265">
        <v>41056.483333333323</v>
      </c>
      <c r="H219" s="265">
        <v>42730.283333333326</v>
      </c>
      <c r="I219" s="265">
        <v>43058.016666666663</v>
      </c>
      <c r="J219" s="265">
        <v>43567.183333333327</v>
      </c>
      <c r="K219" s="263">
        <v>42548.85</v>
      </c>
      <c r="L219" s="263">
        <v>41711.949999999997</v>
      </c>
      <c r="M219" s="263">
        <v>5.892E-2</v>
      </c>
    </row>
    <row r="220" spans="1:13">
      <c r="A220" s="254">
        <v>210</v>
      </c>
      <c r="B220" s="263" t="s">
        <v>252</v>
      </c>
      <c r="C220" s="264">
        <v>44.3</v>
      </c>
      <c r="D220" s="265">
        <v>44.716666666666661</v>
      </c>
      <c r="E220" s="265">
        <v>43.633333333333326</v>
      </c>
      <c r="F220" s="265">
        <v>42.966666666666661</v>
      </c>
      <c r="G220" s="265">
        <v>41.883333333333326</v>
      </c>
      <c r="H220" s="265">
        <v>45.383333333333326</v>
      </c>
      <c r="I220" s="265">
        <v>46.466666666666654</v>
      </c>
      <c r="J220" s="265">
        <v>47.133333333333326</v>
      </c>
      <c r="K220" s="263">
        <v>45.8</v>
      </c>
      <c r="L220" s="263">
        <v>44.05</v>
      </c>
      <c r="M220" s="263">
        <v>18.739850000000001</v>
      </c>
    </row>
    <row r="221" spans="1:13">
      <c r="A221" s="254">
        <v>211</v>
      </c>
      <c r="B221" s="263" t="s">
        <v>108</v>
      </c>
      <c r="C221" s="264">
        <v>2860.45</v>
      </c>
      <c r="D221" s="265">
        <v>2844.4833333333336</v>
      </c>
      <c r="E221" s="265">
        <v>2820.9666666666672</v>
      </c>
      <c r="F221" s="265">
        <v>2781.4833333333336</v>
      </c>
      <c r="G221" s="265">
        <v>2757.9666666666672</v>
      </c>
      <c r="H221" s="265">
        <v>2883.9666666666672</v>
      </c>
      <c r="I221" s="265">
        <v>2907.4833333333336</v>
      </c>
      <c r="J221" s="265">
        <v>2946.9666666666672</v>
      </c>
      <c r="K221" s="263">
        <v>2868</v>
      </c>
      <c r="L221" s="263">
        <v>2805</v>
      </c>
      <c r="M221" s="263">
        <v>28.474450000000001</v>
      </c>
    </row>
    <row r="222" spans="1:13">
      <c r="A222" s="254">
        <v>212</v>
      </c>
      <c r="B222" s="263" t="s">
        <v>842</v>
      </c>
      <c r="C222" s="264">
        <v>317.39999999999998</v>
      </c>
      <c r="D222" s="265">
        <v>320.13333333333333</v>
      </c>
      <c r="E222" s="265">
        <v>313.26666666666665</v>
      </c>
      <c r="F222" s="265">
        <v>309.13333333333333</v>
      </c>
      <c r="G222" s="265">
        <v>302.26666666666665</v>
      </c>
      <c r="H222" s="265">
        <v>324.26666666666665</v>
      </c>
      <c r="I222" s="265">
        <v>331.13333333333333</v>
      </c>
      <c r="J222" s="265">
        <v>335.26666666666665</v>
      </c>
      <c r="K222" s="263">
        <v>327</v>
      </c>
      <c r="L222" s="263">
        <v>316</v>
      </c>
      <c r="M222" s="263">
        <v>0.93740000000000001</v>
      </c>
    </row>
    <row r="223" spans="1:13">
      <c r="A223" s="254">
        <v>213</v>
      </c>
      <c r="B223" s="263" t="s">
        <v>116</v>
      </c>
      <c r="C223" s="264">
        <v>673.95</v>
      </c>
      <c r="D223" s="265">
        <v>667.58333333333337</v>
      </c>
      <c r="E223" s="265">
        <v>658.36666666666679</v>
      </c>
      <c r="F223" s="265">
        <v>642.78333333333342</v>
      </c>
      <c r="G223" s="265">
        <v>633.56666666666683</v>
      </c>
      <c r="H223" s="265">
        <v>683.16666666666674</v>
      </c>
      <c r="I223" s="265">
        <v>692.38333333333321</v>
      </c>
      <c r="J223" s="265">
        <v>707.9666666666667</v>
      </c>
      <c r="K223" s="263">
        <v>676.8</v>
      </c>
      <c r="L223" s="263">
        <v>652</v>
      </c>
      <c r="M223" s="263">
        <v>271.55194</v>
      </c>
    </row>
    <row r="224" spans="1:13">
      <c r="A224" s="254">
        <v>214</v>
      </c>
      <c r="B224" s="263" t="s">
        <v>253</v>
      </c>
      <c r="C224" s="264">
        <v>1497.7</v>
      </c>
      <c r="D224" s="265">
        <v>1494.4000000000003</v>
      </c>
      <c r="E224" s="265">
        <v>1481.4000000000005</v>
      </c>
      <c r="F224" s="265">
        <v>1465.1000000000001</v>
      </c>
      <c r="G224" s="265">
        <v>1452.1000000000004</v>
      </c>
      <c r="H224" s="265">
        <v>1510.7000000000007</v>
      </c>
      <c r="I224" s="265">
        <v>1523.7000000000003</v>
      </c>
      <c r="J224" s="265">
        <v>1540.0000000000009</v>
      </c>
      <c r="K224" s="263">
        <v>1507.4</v>
      </c>
      <c r="L224" s="263">
        <v>1478.1</v>
      </c>
      <c r="M224" s="263">
        <v>11.862590000000001</v>
      </c>
    </row>
    <row r="225" spans="1:13">
      <c r="A225" s="254">
        <v>215</v>
      </c>
      <c r="B225" s="263" t="s">
        <v>117</v>
      </c>
      <c r="C225" s="264">
        <v>486.35</v>
      </c>
      <c r="D225" s="265">
        <v>489.51666666666665</v>
      </c>
      <c r="E225" s="265">
        <v>482.0333333333333</v>
      </c>
      <c r="F225" s="265">
        <v>477.71666666666664</v>
      </c>
      <c r="G225" s="265">
        <v>470.23333333333329</v>
      </c>
      <c r="H225" s="265">
        <v>493.83333333333331</v>
      </c>
      <c r="I225" s="265">
        <v>501.31666666666666</v>
      </c>
      <c r="J225" s="265">
        <v>505.63333333333333</v>
      </c>
      <c r="K225" s="263">
        <v>497</v>
      </c>
      <c r="L225" s="263">
        <v>485.2</v>
      </c>
      <c r="M225" s="263">
        <v>13.57245</v>
      </c>
    </row>
    <row r="226" spans="1:13">
      <c r="A226" s="254">
        <v>216</v>
      </c>
      <c r="B226" s="263" t="s">
        <v>388</v>
      </c>
      <c r="C226" s="264">
        <v>417.55</v>
      </c>
      <c r="D226" s="265">
        <v>418.41666666666669</v>
      </c>
      <c r="E226" s="265">
        <v>412.78333333333336</v>
      </c>
      <c r="F226" s="265">
        <v>408.01666666666665</v>
      </c>
      <c r="G226" s="265">
        <v>402.38333333333333</v>
      </c>
      <c r="H226" s="265">
        <v>423.18333333333339</v>
      </c>
      <c r="I226" s="265">
        <v>428.81666666666672</v>
      </c>
      <c r="J226" s="265">
        <v>433.58333333333343</v>
      </c>
      <c r="K226" s="263">
        <v>424.05</v>
      </c>
      <c r="L226" s="263">
        <v>413.65</v>
      </c>
      <c r="M226" s="263">
        <v>3.9113699999999998</v>
      </c>
    </row>
    <row r="227" spans="1:13">
      <c r="A227" s="254">
        <v>217</v>
      </c>
      <c r="B227" s="263" t="s">
        <v>389</v>
      </c>
      <c r="C227" s="264">
        <v>2830.65</v>
      </c>
      <c r="D227" s="265">
        <v>2819.0666666666671</v>
      </c>
      <c r="E227" s="265">
        <v>2773.8333333333339</v>
      </c>
      <c r="F227" s="265">
        <v>2717.0166666666669</v>
      </c>
      <c r="G227" s="265">
        <v>2671.7833333333338</v>
      </c>
      <c r="H227" s="265">
        <v>2875.8833333333341</v>
      </c>
      <c r="I227" s="265">
        <v>2921.1166666666668</v>
      </c>
      <c r="J227" s="265">
        <v>2977.9333333333343</v>
      </c>
      <c r="K227" s="263">
        <v>2864.3</v>
      </c>
      <c r="L227" s="263">
        <v>2762.25</v>
      </c>
      <c r="M227" s="263">
        <v>1.346E-2</v>
      </c>
    </row>
    <row r="228" spans="1:13">
      <c r="A228" s="254">
        <v>218</v>
      </c>
      <c r="B228" s="263" t="s">
        <v>254</v>
      </c>
      <c r="C228" s="264">
        <v>28.9</v>
      </c>
      <c r="D228" s="265">
        <v>29.05</v>
      </c>
      <c r="E228" s="265">
        <v>28.700000000000003</v>
      </c>
      <c r="F228" s="265">
        <v>28.500000000000004</v>
      </c>
      <c r="G228" s="265">
        <v>28.150000000000006</v>
      </c>
      <c r="H228" s="265">
        <v>29.25</v>
      </c>
      <c r="I228" s="265">
        <v>29.6</v>
      </c>
      <c r="J228" s="265">
        <v>29.799999999999997</v>
      </c>
      <c r="K228" s="263">
        <v>29.4</v>
      </c>
      <c r="L228" s="263">
        <v>28.85</v>
      </c>
      <c r="M228" s="263">
        <v>63.014620000000001</v>
      </c>
    </row>
    <row r="229" spans="1:13">
      <c r="A229" s="254">
        <v>219</v>
      </c>
      <c r="B229" s="263" t="s">
        <v>119</v>
      </c>
      <c r="C229" s="264">
        <v>54.1</v>
      </c>
      <c r="D229" s="265">
        <v>53.533333333333331</v>
      </c>
      <c r="E229" s="265">
        <v>52.566666666666663</v>
      </c>
      <c r="F229" s="265">
        <v>51.033333333333331</v>
      </c>
      <c r="G229" s="265">
        <v>50.066666666666663</v>
      </c>
      <c r="H229" s="265">
        <v>55.066666666666663</v>
      </c>
      <c r="I229" s="265">
        <v>56.033333333333331</v>
      </c>
      <c r="J229" s="265">
        <v>57.566666666666663</v>
      </c>
      <c r="K229" s="263">
        <v>54.5</v>
      </c>
      <c r="L229" s="263">
        <v>52</v>
      </c>
      <c r="M229" s="263">
        <v>634.88265999999999</v>
      </c>
    </row>
    <row r="230" spans="1:13">
      <c r="A230" s="254">
        <v>220</v>
      </c>
      <c r="B230" s="263" t="s">
        <v>390</v>
      </c>
      <c r="C230" s="264">
        <v>49.15</v>
      </c>
      <c r="D230" s="265">
        <v>49.083333333333336</v>
      </c>
      <c r="E230" s="265">
        <v>48.166666666666671</v>
      </c>
      <c r="F230" s="265">
        <v>47.183333333333337</v>
      </c>
      <c r="G230" s="265">
        <v>46.266666666666673</v>
      </c>
      <c r="H230" s="265">
        <v>50.06666666666667</v>
      </c>
      <c r="I230" s="265">
        <v>50.983333333333341</v>
      </c>
      <c r="J230" s="265">
        <v>51.966666666666669</v>
      </c>
      <c r="K230" s="263">
        <v>50</v>
      </c>
      <c r="L230" s="263">
        <v>48.1</v>
      </c>
      <c r="M230" s="263">
        <v>209.34460000000001</v>
      </c>
    </row>
    <row r="231" spans="1:13">
      <c r="A231" s="254">
        <v>221</v>
      </c>
      <c r="B231" s="263" t="s">
        <v>391</v>
      </c>
      <c r="C231" s="264">
        <v>1285.95</v>
      </c>
      <c r="D231" s="265">
        <v>1302</v>
      </c>
      <c r="E231" s="265">
        <v>1258.95</v>
      </c>
      <c r="F231" s="265">
        <v>1231.95</v>
      </c>
      <c r="G231" s="265">
        <v>1188.9000000000001</v>
      </c>
      <c r="H231" s="265">
        <v>1329</v>
      </c>
      <c r="I231" s="265">
        <v>1372.0500000000002</v>
      </c>
      <c r="J231" s="265">
        <v>1399.05</v>
      </c>
      <c r="K231" s="263">
        <v>1345.05</v>
      </c>
      <c r="L231" s="263">
        <v>1275</v>
      </c>
      <c r="M231" s="263">
        <v>0.29725000000000001</v>
      </c>
    </row>
    <row r="232" spans="1:13">
      <c r="A232" s="254">
        <v>222</v>
      </c>
      <c r="B232" s="263" t="s">
        <v>392</v>
      </c>
      <c r="C232" s="264">
        <v>245.8</v>
      </c>
      <c r="D232" s="265">
        <v>241.95000000000002</v>
      </c>
      <c r="E232" s="265">
        <v>233.90000000000003</v>
      </c>
      <c r="F232" s="265">
        <v>222.00000000000003</v>
      </c>
      <c r="G232" s="265">
        <v>213.95000000000005</v>
      </c>
      <c r="H232" s="265">
        <v>253.85000000000002</v>
      </c>
      <c r="I232" s="265">
        <v>261.90000000000003</v>
      </c>
      <c r="J232" s="265">
        <v>273.8</v>
      </c>
      <c r="K232" s="263">
        <v>250</v>
      </c>
      <c r="L232" s="263">
        <v>230.05</v>
      </c>
      <c r="M232" s="263">
        <v>10.70269</v>
      </c>
    </row>
    <row r="233" spans="1:13">
      <c r="A233" s="254">
        <v>223</v>
      </c>
      <c r="B233" s="263" t="s">
        <v>747</v>
      </c>
      <c r="C233" s="264">
        <v>1225.7</v>
      </c>
      <c r="D233" s="265">
        <v>1225.4333333333332</v>
      </c>
      <c r="E233" s="265">
        <v>1214.8666666666663</v>
      </c>
      <c r="F233" s="265">
        <v>1204.0333333333331</v>
      </c>
      <c r="G233" s="265">
        <v>1193.4666666666662</v>
      </c>
      <c r="H233" s="265">
        <v>1236.2666666666664</v>
      </c>
      <c r="I233" s="265">
        <v>1246.8333333333335</v>
      </c>
      <c r="J233" s="265">
        <v>1257.6666666666665</v>
      </c>
      <c r="K233" s="263">
        <v>1236</v>
      </c>
      <c r="L233" s="263">
        <v>1214.5999999999999</v>
      </c>
      <c r="M233" s="263">
        <v>0.60829</v>
      </c>
    </row>
    <row r="234" spans="1:13">
      <c r="A234" s="254">
        <v>224</v>
      </c>
      <c r="B234" s="263" t="s">
        <v>751</v>
      </c>
      <c r="C234" s="264">
        <v>659.4</v>
      </c>
      <c r="D234" s="265">
        <v>667.36666666666667</v>
      </c>
      <c r="E234" s="265">
        <v>649.83333333333337</v>
      </c>
      <c r="F234" s="265">
        <v>640.26666666666665</v>
      </c>
      <c r="G234" s="265">
        <v>622.73333333333335</v>
      </c>
      <c r="H234" s="265">
        <v>676.93333333333339</v>
      </c>
      <c r="I234" s="265">
        <v>694.4666666666667</v>
      </c>
      <c r="J234" s="265">
        <v>704.03333333333342</v>
      </c>
      <c r="K234" s="263">
        <v>684.9</v>
      </c>
      <c r="L234" s="263">
        <v>657.8</v>
      </c>
      <c r="M234" s="263">
        <v>4.4849300000000003</v>
      </c>
    </row>
    <row r="235" spans="1:13">
      <c r="A235" s="254">
        <v>225</v>
      </c>
      <c r="B235" s="263" t="s">
        <v>393</v>
      </c>
      <c r="C235" s="264">
        <v>108.95</v>
      </c>
      <c r="D235" s="265">
        <v>109.53333333333335</v>
      </c>
      <c r="E235" s="265">
        <v>107.9666666666667</v>
      </c>
      <c r="F235" s="265">
        <v>106.98333333333335</v>
      </c>
      <c r="G235" s="265">
        <v>105.4166666666667</v>
      </c>
      <c r="H235" s="265">
        <v>110.51666666666669</v>
      </c>
      <c r="I235" s="265">
        <v>112.08333333333333</v>
      </c>
      <c r="J235" s="265">
        <v>113.06666666666669</v>
      </c>
      <c r="K235" s="263">
        <v>111.1</v>
      </c>
      <c r="L235" s="263">
        <v>108.55</v>
      </c>
      <c r="M235" s="263">
        <v>4.7877999999999998</v>
      </c>
    </row>
    <row r="236" spans="1:13">
      <c r="A236" s="254">
        <v>226</v>
      </c>
      <c r="B236" s="263" t="s">
        <v>394</v>
      </c>
      <c r="C236" s="264">
        <v>95.25</v>
      </c>
      <c r="D236" s="265">
        <v>99.05</v>
      </c>
      <c r="E236" s="265">
        <v>90.199999999999989</v>
      </c>
      <c r="F236" s="265">
        <v>85.149999999999991</v>
      </c>
      <c r="G236" s="265">
        <v>76.299999999999983</v>
      </c>
      <c r="H236" s="265">
        <v>104.1</v>
      </c>
      <c r="I236" s="265">
        <v>112.94999999999999</v>
      </c>
      <c r="J236" s="265">
        <v>118</v>
      </c>
      <c r="K236" s="263">
        <v>107.9</v>
      </c>
      <c r="L236" s="263">
        <v>94</v>
      </c>
      <c r="M236" s="263">
        <v>94.392219999999995</v>
      </c>
    </row>
    <row r="237" spans="1:13">
      <c r="A237" s="254">
        <v>227</v>
      </c>
      <c r="B237" s="263" t="s">
        <v>126</v>
      </c>
      <c r="C237" s="264">
        <v>218.6</v>
      </c>
      <c r="D237" s="265">
        <v>219.03333333333333</v>
      </c>
      <c r="E237" s="265">
        <v>217.06666666666666</v>
      </c>
      <c r="F237" s="265">
        <v>215.53333333333333</v>
      </c>
      <c r="G237" s="265">
        <v>213.56666666666666</v>
      </c>
      <c r="H237" s="265">
        <v>220.56666666666666</v>
      </c>
      <c r="I237" s="265">
        <v>222.5333333333333</v>
      </c>
      <c r="J237" s="265">
        <v>224.06666666666666</v>
      </c>
      <c r="K237" s="263">
        <v>221</v>
      </c>
      <c r="L237" s="263">
        <v>217.5</v>
      </c>
      <c r="M237" s="263">
        <v>317.76555000000002</v>
      </c>
    </row>
    <row r="238" spans="1:13">
      <c r="A238" s="254">
        <v>228</v>
      </c>
      <c r="B238" s="263" t="s">
        <v>396</v>
      </c>
      <c r="C238" s="264">
        <v>121.6</v>
      </c>
      <c r="D238" s="265">
        <v>122.25</v>
      </c>
      <c r="E238" s="265">
        <v>120.5</v>
      </c>
      <c r="F238" s="265">
        <v>119.4</v>
      </c>
      <c r="G238" s="265">
        <v>117.65</v>
      </c>
      <c r="H238" s="265">
        <v>123.35</v>
      </c>
      <c r="I238" s="265">
        <v>125.1</v>
      </c>
      <c r="J238" s="265">
        <v>126.19999999999999</v>
      </c>
      <c r="K238" s="263">
        <v>124</v>
      </c>
      <c r="L238" s="263">
        <v>121.15</v>
      </c>
      <c r="M238" s="263">
        <v>4.4866999999999999</v>
      </c>
    </row>
    <row r="239" spans="1:13">
      <c r="A239" s="254">
        <v>229</v>
      </c>
      <c r="B239" s="263" t="s">
        <v>397</v>
      </c>
      <c r="C239" s="264">
        <v>171.4</v>
      </c>
      <c r="D239" s="265">
        <v>171.68333333333331</v>
      </c>
      <c r="E239" s="265">
        <v>169.86666666666662</v>
      </c>
      <c r="F239" s="265">
        <v>168.33333333333331</v>
      </c>
      <c r="G239" s="265">
        <v>166.51666666666662</v>
      </c>
      <c r="H239" s="265">
        <v>173.21666666666661</v>
      </c>
      <c r="I239" s="265">
        <v>175.03333333333327</v>
      </c>
      <c r="J239" s="265">
        <v>176.56666666666661</v>
      </c>
      <c r="K239" s="263">
        <v>173.5</v>
      </c>
      <c r="L239" s="263">
        <v>170.15</v>
      </c>
      <c r="M239" s="263">
        <v>14.817449999999999</v>
      </c>
    </row>
    <row r="240" spans="1:13">
      <c r="A240" s="254">
        <v>230</v>
      </c>
      <c r="B240" s="263" t="s">
        <v>115</v>
      </c>
      <c r="C240" s="264">
        <v>221.95</v>
      </c>
      <c r="D240" s="265">
        <v>226.19999999999996</v>
      </c>
      <c r="E240" s="265">
        <v>216.04999999999993</v>
      </c>
      <c r="F240" s="265">
        <v>210.14999999999998</v>
      </c>
      <c r="G240" s="265">
        <v>199.99999999999994</v>
      </c>
      <c r="H240" s="265">
        <v>232.09999999999991</v>
      </c>
      <c r="I240" s="265">
        <v>242.24999999999994</v>
      </c>
      <c r="J240" s="265">
        <v>248.14999999999989</v>
      </c>
      <c r="K240" s="263">
        <v>236.35</v>
      </c>
      <c r="L240" s="263">
        <v>220.3</v>
      </c>
      <c r="M240" s="263">
        <v>387.34055999999998</v>
      </c>
    </row>
    <row r="241" spans="1:13">
      <c r="A241" s="254">
        <v>231</v>
      </c>
      <c r="B241" s="263" t="s">
        <v>398</v>
      </c>
      <c r="C241" s="264">
        <v>81.25</v>
      </c>
      <c r="D241" s="265">
        <v>81.816666666666663</v>
      </c>
      <c r="E241" s="265">
        <v>80.433333333333323</v>
      </c>
      <c r="F241" s="265">
        <v>79.61666666666666</v>
      </c>
      <c r="G241" s="265">
        <v>78.23333333333332</v>
      </c>
      <c r="H241" s="265">
        <v>82.633333333333326</v>
      </c>
      <c r="I241" s="265">
        <v>84.016666666666652</v>
      </c>
      <c r="J241" s="265">
        <v>84.833333333333329</v>
      </c>
      <c r="K241" s="263">
        <v>83.2</v>
      </c>
      <c r="L241" s="263">
        <v>81</v>
      </c>
      <c r="M241" s="263">
        <v>26.346969999999999</v>
      </c>
    </row>
    <row r="242" spans="1:13">
      <c r="A242" s="254">
        <v>232</v>
      </c>
      <c r="B242" s="263" t="s">
        <v>748</v>
      </c>
      <c r="C242" s="264">
        <v>9088.15</v>
      </c>
      <c r="D242" s="265">
        <v>9131.8166666666675</v>
      </c>
      <c r="E242" s="265">
        <v>8970.133333333335</v>
      </c>
      <c r="F242" s="265">
        <v>8852.1166666666668</v>
      </c>
      <c r="G242" s="265">
        <v>8690.4333333333343</v>
      </c>
      <c r="H242" s="265">
        <v>9249.8333333333358</v>
      </c>
      <c r="I242" s="265">
        <v>9411.5166666666664</v>
      </c>
      <c r="J242" s="265">
        <v>9529.5333333333365</v>
      </c>
      <c r="K242" s="263">
        <v>9293.5</v>
      </c>
      <c r="L242" s="263">
        <v>9013.7999999999993</v>
      </c>
      <c r="M242" s="263">
        <v>0.75156999999999996</v>
      </c>
    </row>
    <row r="243" spans="1:13">
      <c r="A243" s="254">
        <v>233</v>
      </c>
      <c r="B243" s="263" t="s">
        <v>255</v>
      </c>
      <c r="C243" s="264">
        <v>125.75</v>
      </c>
      <c r="D243" s="265">
        <v>125.55</v>
      </c>
      <c r="E243" s="265">
        <v>122.79999999999998</v>
      </c>
      <c r="F243" s="265">
        <v>119.84999999999998</v>
      </c>
      <c r="G243" s="265">
        <v>117.09999999999997</v>
      </c>
      <c r="H243" s="265">
        <v>128.5</v>
      </c>
      <c r="I243" s="265">
        <v>131.25000000000003</v>
      </c>
      <c r="J243" s="265">
        <v>134.20000000000002</v>
      </c>
      <c r="K243" s="263">
        <v>128.30000000000001</v>
      </c>
      <c r="L243" s="263">
        <v>122.6</v>
      </c>
      <c r="M243" s="263">
        <v>30.693370000000002</v>
      </c>
    </row>
    <row r="244" spans="1:13">
      <c r="A244" s="254">
        <v>234</v>
      </c>
      <c r="B244" s="263" t="s">
        <v>399</v>
      </c>
      <c r="C244" s="264">
        <v>291.5</v>
      </c>
      <c r="D244" s="265">
        <v>293.98333333333335</v>
      </c>
      <c r="E244" s="265">
        <v>285.51666666666671</v>
      </c>
      <c r="F244" s="265">
        <v>279.53333333333336</v>
      </c>
      <c r="G244" s="265">
        <v>271.06666666666672</v>
      </c>
      <c r="H244" s="265">
        <v>299.9666666666667</v>
      </c>
      <c r="I244" s="265">
        <v>308.43333333333339</v>
      </c>
      <c r="J244" s="265">
        <v>314.41666666666669</v>
      </c>
      <c r="K244" s="263">
        <v>302.45</v>
      </c>
      <c r="L244" s="263">
        <v>288</v>
      </c>
      <c r="M244" s="263">
        <v>18.941109999999998</v>
      </c>
    </row>
    <row r="245" spans="1:13">
      <c r="A245" s="254">
        <v>235</v>
      </c>
      <c r="B245" s="263" t="s">
        <v>256</v>
      </c>
      <c r="C245" s="264">
        <v>131.94999999999999</v>
      </c>
      <c r="D245" s="265">
        <v>131.48333333333332</v>
      </c>
      <c r="E245" s="265">
        <v>129.96666666666664</v>
      </c>
      <c r="F245" s="265">
        <v>127.98333333333332</v>
      </c>
      <c r="G245" s="265">
        <v>126.46666666666664</v>
      </c>
      <c r="H245" s="265">
        <v>133.46666666666664</v>
      </c>
      <c r="I245" s="265">
        <v>134.98333333333335</v>
      </c>
      <c r="J245" s="265">
        <v>136.96666666666664</v>
      </c>
      <c r="K245" s="263">
        <v>133</v>
      </c>
      <c r="L245" s="263">
        <v>129.5</v>
      </c>
      <c r="M245" s="263">
        <v>45.095509999999997</v>
      </c>
    </row>
    <row r="246" spans="1:13">
      <c r="A246" s="254">
        <v>236</v>
      </c>
      <c r="B246" s="263" t="s">
        <v>125</v>
      </c>
      <c r="C246" s="264">
        <v>94.15</v>
      </c>
      <c r="D246" s="265">
        <v>94.75</v>
      </c>
      <c r="E246" s="265">
        <v>93.4</v>
      </c>
      <c r="F246" s="265">
        <v>92.65</v>
      </c>
      <c r="G246" s="265">
        <v>91.300000000000011</v>
      </c>
      <c r="H246" s="265">
        <v>95.5</v>
      </c>
      <c r="I246" s="265">
        <v>96.85</v>
      </c>
      <c r="J246" s="265">
        <v>97.6</v>
      </c>
      <c r="K246" s="263">
        <v>96.1</v>
      </c>
      <c r="L246" s="263">
        <v>94</v>
      </c>
      <c r="M246" s="263">
        <v>147.96024</v>
      </c>
    </row>
    <row r="247" spans="1:13">
      <c r="A247" s="254">
        <v>237</v>
      </c>
      <c r="B247" s="263" t="s">
        <v>400</v>
      </c>
      <c r="C247" s="264">
        <v>10.95</v>
      </c>
      <c r="D247" s="265">
        <v>11.033333333333331</v>
      </c>
      <c r="E247" s="265">
        <v>10.866666666666664</v>
      </c>
      <c r="F247" s="265">
        <v>10.783333333333331</v>
      </c>
      <c r="G247" s="265">
        <v>10.616666666666664</v>
      </c>
      <c r="H247" s="265">
        <v>11.116666666666664</v>
      </c>
      <c r="I247" s="265">
        <v>11.283333333333331</v>
      </c>
      <c r="J247" s="265">
        <v>11.366666666666664</v>
      </c>
      <c r="K247" s="263">
        <v>11.2</v>
      </c>
      <c r="L247" s="263">
        <v>10.95</v>
      </c>
      <c r="M247" s="263">
        <v>30.131250000000001</v>
      </c>
    </row>
    <row r="248" spans="1:13">
      <c r="A248" s="254">
        <v>238</v>
      </c>
      <c r="B248" s="263" t="s">
        <v>773</v>
      </c>
      <c r="C248" s="264">
        <v>1713.1</v>
      </c>
      <c r="D248" s="265">
        <v>1713.3666666666668</v>
      </c>
      <c r="E248" s="265">
        <v>1681.7333333333336</v>
      </c>
      <c r="F248" s="265">
        <v>1650.3666666666668</v>
      </c>
      <c r="G248" s="265">
        <v>1618.7333333333336</v>
      </c>
      <c r="H248" s="265">
        <v>1744.7333333333336</v>
      </c>
      <c r="I248" s="265">
        <v>1776.3666666666668</v>
      </c>
      <c r="J248" s="265">
        <v>1807.7333333333336</v>
      </c>
      <c r="K248" s="263">
        <v>1745</v>
      </c>
      <c r="L248" s="263">
        <v>1682</v>
      </c>
      <c r="M248" s="263">
        <v>29.21</v>
      </c>
    </row>
    <row r="249" spans="1:13">
      <c r="A249" s="254">
        <v>239</v>
      </c>
      <c r="B249" s="263" t="s">
        <v>749</v>
      </c>
      <c r="C249" s="264">
        <v>292.60000000000002</v>
      </c>
      <c r="D249" s="265">
        <v>294.81666666666666</v>
      </c>
      <c r="E249" s="265">
        <v>289.7833333333333</v>
      </c>
      <c r="F249" s="265">
        <v>286.96666666666664</v>
      </c>
      <c r="G249" s="265">
        <v>281.93333333333328</v>
      </c>
      <c r="H249" s="265">
        <v>297.63333333333333</v>
      </c>
      <c r="I249" s="265">
        <v>302.66666666666674</v>
      </c>
      <c r="J249" s="265">
        <v>305.48333333333335</v>
      </c>
      <c r="K249" s="263">
        <v>299.85000000000002</v>
      </c>
      <c r="L249" s="263">
        <v>292</v>
      </c>
      <c r="M249" s="263">
        <v>0.54286000000000001</v>
      </c>
    </row>
    <row r="250" spans="1:13">
      <c r="A250" s="254">
        <v>240</v>
      </c>
      <c r="B250" s="263" t="s">
        <v>120</v>
      </c>
      <c r="C250" s="264">
        <v>541.75</v>
      </c>
      <c r="D250" s="265">
        <v>548.08333333333337</v>
      </c>
      <c r="E250" s="265">
        <v>533.66666666666674</v>
      </c>
      <c r="F250" s="265">
        <v>525.58333333333337</v>
      </c>
      <c r="G250" s="265">
        <v>511.16666666666674</v>
      </c>
      <c r="H250" s="265">
        <v>556.16666666666674</v>
      </c>
      <c r="I250" s="265">
        <v>570.58333333333348</v>
      </c>
      <c r="J250" s="265">
        <v>578.66666666666674</v>
      </c>
      <c r="K250" s="263">
        <v>562.5</v>
      </c>
      <c r="L250" s="263">
        <v>540</v>
      </c>
      <c r="M250" s="263">
        <v>21.383620000000001</v>
      </c>
    </row>
    <row r="251" spans="1:13">
      <c r="A251" s="254">
        <v>241</v>
      </c>
      <c r="B251" s="263" t="s">
        <v>831</v>
      </c>
      <c r="C251" s="264">
        <v>249.35</v>
      </c>
      <c r="D251" s="265">
        <v>249.28333333333333</v>
      </c>
      <c r="E251" s="265">
        <v>246.56666666666666</v>
      </c>
      <c r="F251" s="265">
        <v>243.78333333333333</v>
      </c>
      <c r="G251" s="265">
        <v>241.06666666666666</v>
      </c>
      <c r="H251" s="265">
        <v>252.06666666666666</v>
      </c>
      <c r="I251" s="265">
        <v>254.7833333333333</v>
      </c>
      <c r="J251" s="265">
        <v>257.56666666666666</v>
      </c>
      <c r="K251" s="263">
        <v>252</v>
      </c>
      <c r="L251" s="263">
        <v>246.5</v>
      </c>
      <c r="M251" s="263">
        <v>32.523760000000003</v>
      </c>
    </row>
    <row r="252" spans="1:13">
      <c r="A252" s="254">
        <v>242</v>
      </c>
      <c r="B252" s="263" t="s">
        <v>122</v>
      </c>
      <c r="C252" s="264">
        <v>1057.5999999999999</v>
      </c>
      <c r="D252" s="265">
        <v>1052.7666666666667</v>
      </c>
      <c r="E252" s="265">
        <v>1042.5333333333333</v>
      </c>
      <c r="F252" s="265">
        <v>1027.4666666666667</v>
      </c>
      <c r="G252" s="265">
        <v>1017.2333333333333</v>
      </c>
      <c r="H252" s="265">
        <v>1067.8333333333333</v>
      </c>
      <c r="I252" s="265">
        <v>1078.0666666666664</v>
      </c>
      <c r="J252" s="265">
        <v>1093.1333333333332</v>
      </c>
      <c r="K252" s="263">
        <v>1063</v>
      </c>
      <c r="L252" s="263">
        <v>1037.7</v>
      </c>
      <c r="M252" s="263">
        <v>91.212860000000006</v>
      </c>
    </row>
    <row r="253" spans="1:13">
      <c r="A253" s="254">
        <v>243</v>
      </c>
      <c r="B253" s="263" t="s">
        <v>257</v>
      </c>
      <c r="C253" s="264">
        <v>5520.85</v>
      </c>
      <c r="D253" s="265">
        <v>5448.3</v>
      </c>
      <c r="E253" s="265">
        <v>5307.7000000000007</v>
      </c>
      <c r="F253" s="265">
        <v>5094.55</v>
      </c>
      <c r="G253" s="265">
        <v>4953.9500000000007</v>
      </c>
      <c r="H253" s="265">
        <v>5661.4500000000007</v>
      </c>
      <c r="I253" s="265">
        <v>5802.0500000000011</v>
      </c>
      <c r="J253" s="265">
        <v>6015.2000000000007</v>
      </c>
      <c r="K253" s="263">
        <v>5588.9</v>
      </c>
      <c r="L253" s="263">
        <v>5235.1499999999996</v>
      </c>
      <c r="M253" s="263">
        <v>9.6504200000000004</v>
      </c>
    </row>
    <row r="254" spans="1:13">
      <c r="A254" s="254">
        <v>244</v>
      </c>
      <c r="B254" s="263" t="s">
        <v>124</v>
      </c>
      <c r="C254" s="264">
        <v>1309.6500000000001</v>
      </c>
      <c r="D254" s="265">
        <v>1315.05</v>
      </c>
      <c r="E254" s="265">
        <v>1301.6999999999998</v>
      </c>
      <c r="F254" s="265">
        <v>1293.7499999999998</v>
      </c>
      <c r="G254" s="265">
        <v>1280.3999999999996</v>
      </c>
      <c r="H254" s="265">
        <v>1323</v>
      </c>
      <c r="I254" s="265">
        <v>1336.35</v>
      </c>
      <c r="J254" s="265">
        <v>1344.3000000000002</v>
      </c>
      <c r="K254" s="263">
        <v>1328.4</v>
      </c>
      <c r="L254" s="263">
        <v>1307.0999999999999</v>
      </c>
      <c r="M254" s="263">
        <v>43.635129999999997</v>
      </c>
    </row>
    <row r="255" spans="1:13">
      <c r="A255" s="254">
        <v>245</v>
      </c>
      <c r="B255" s="263" t="s">
        <v>750</v>
      </c>
      <c r="C255" s="264">
        <v>780.6</v>
      </c>
      <c r="D255" s="265">
        <v>800.86666666666667</v>
      </c>
      <c r="E255" s="265">
        <v>756.73333333333335</v>
      </c>
      <c r="F255" s="265">
        <v>732.86666666666667</v>
      </c>
      <c r="G255" s="265">
        <v>688.73333333333335</v>
      </c>
      <c r="H255" s="265">
        <v>824.73333333333335</v>
      </c>
      <c r="I255" s="265">
        <v>868.86666666666679</v>
      </c>
      <c r="J255" s="265">
        <v>892.73333333333335</v>
      </c>
      <c r="K255" s="263">
        <v>845</v>
      </c>
      <c r="L255" s="263">
        <v>777</v>
      </c>
      <c r="M255" s="263">
        <v>2.8772199999999999</v>
      </c>
    </row>
    <row r="256" spans="1:13">
      <c r="A256" s="254">
        <v>246</v>
      </c>
      <c r="B256" s="263" t="s">
        <v>401</v>
      </c>
      <c r="C256" s="264">
        <v>328.95</v>
      </c>
      <c r="D256" s="265">
        <v>328.2</v>
      </c>
      <c r="E256" s="265">
        <v>325</v>
      </c>
      <c r="F256" s="265">
        <v>321.05</v>
      </c>
      <c r="G256" s="265">
        <v>317.85000000000002</v>
      </c>
      <c r="H256" s="265">
        <v>332.15</v>
      </c>
      <c r="I256" s="265">
        <v>335.34999999999991</v>
      </c>
      <c r="J256" s="265">
        <v>339.29999999999995</v>
      </c>
      <c r="K256" s="263">
        <v>331.4</v>
      </c>
      <c r="L256" s="263">
        <v>324.25</v>
      </c>
      <c r="M256" s="263">
        <v>3.6928000000000001</v>
      </c>
    </row>
    <row r="257" spans="1:13">
      <c r="A257" s="254">
        <v>247</v>
      </c>
      <c r="B257" s="263" t="s">
        <v>121</v>
      </c>
      <c r="C257" s="264">
        <v>1642.55</v>
      </c>
      <c r="D257" s="265">
        <v>1644.1833333333334</v>
      </c>
      <c r="E257" s="265">
        <v>1630.8666666666668</v>
      </c>
      <c r="F257" s="265">
        <v>1619.1833333333334</v>
      </c>
      <c r="G257" s="265">
        <v>1605.8666666666668</v>
      </c>
      <c r="H257" s="265">
        <v>1655.8666666666668</v>
      </c>
      <c r="I257" s="265">
        <v>1669.1833333333334</v>
      </c>
      <c r="J257" s="265">
        <v>1680.8666666666668</v>
      </c>
      <c r="K257" s="263">
        <v>1657.5</v>
      </c>
      <c r="L257" s="263">
        <v>1632.5</v>
      </c>
      <c r="M257" s="263">
        <v>5.2561900000000001</v>
      </c>
    </row>
    <row r="258" spans="1:13">
      <c r="A258" s="254">
        <v>248</v>
      </c>
      <c r="B258" s="263" t="s">
        <v>258</v>
      </c>
      <c r="C258" s="264">
        <v>1896.35</v>
      </c>
      <c r="D258" s="265">
        <v>1908.2666666666667</v>
      </c>
      <c r="E258" s="265">
        <v>1878.0833333333333</v>
      </c>
      <c r="F258" s="265">
        <v>1859.8166666666666</v>
      </c>
      <c r="G258" s="265">
        <v>1829.6333333333332</v>
      </c>
      <c r="H258" s="265">
        <v>1926.5333333333333</v>
      </c>
      <c r="I258" s="265">
        <v>1956.7166666666667</v>
      </c>
      <c r="J258" s="265">
        <v>1974.9833333333333</v>
      </c>
      <c r="K258" s="263">
        <v>1938.45</v>
      </c>
      <c r="L258" s="263">
        <v>1890</v>
      </c>
      <c r="M258" s="263">
        <v>2.6274099999999998</v>
      </c>
    </row>
    <row r="259" spans="1:13">
      <c r="A259" s="254">
        <v>249</v>
      </c>
      <c r="B259" s="263" t="s">
        <v>402</v>
      </c>
      <c r="C259" s="264">
        <v>1243.5</v>
      </c>
      <c r="D259" s="265">
        <v>1225.5</v>
      </c>
      <c r="E259" s="265">
        <v>1188</v>
      </c>
      <c r="F259" s="265">
        <v>1132.5</v>
      </c>
      <c r="G259" s="265">
        <v>1095</v>
      </c>
      <c r="H259" s="265">
        <v>1281</v>
      </c>
      <c r="I259" s="265">
        <v>1318.5</v>
      </c>
      <c r="J259" s="265">
        <v>1374</v>
      </c>
      <c r="K259" s="263">
        <v>1263</v>
      </c>
      <c r="L259" s="263">
        <v>1170</v>
      </c>
      <c r="M259" s="263">
        <v>6.1833799999999997</v>
      </c>
    </row>
    <row r="260" spans="1:13">
      <c r="A260" s="254">
        <v>250</v>
      </c>
      <c r="B260" s="263" t="s">
        <v>403</v>
      </c>
      <c r="C260" s="264">
        <v>2773.6</v>
      </c>
      <c r="D260" s="265">
        <v>2776.2833333333333</v>
      </c>
      <c r="E260" s="265">
        <v>2637.5666666666666</v>
      </c>
      <c r="F260" s="265">
        <v>2501.5333333333333</v>
      </c>
      <c r="G260" s="265">
        <v>2362.8166666666666</v>
      </c>
      <c r="H260" s="265">
        <v>2912.3166666666666</v>
      </c>
      <c r="I260" s="265">
        <v>3051.0333333333328</v>
      </c>
      <c r="J260" s="265">
        <v>3187.0666666666666</v>
      </c>
      <c r="K260" s="263">
        <v>2915</v>
      </c>
      <c r="L260" s="263">
        <v>2640.25</v>
      </c>
      <c r="M260" s="263">
        <v>5.78512</v>
      </c>
    </row>
    <row r="261" spans="1:13">
      <c r="A261" s="254">
        <v>251</v>
      </c>
      <c r="B261" s="263" t="s">
        <v>404</v>
      </c>
      <c r="C261" s="264">
        <v>370.05</v>
      </c>
      <c r="D261" s="265">
        <v>373.9666666666667</v>
      </c>
      <c r="E261" s="265">
        <v>364.18333333333339</v>
      </c>
      <c r="F261" s="265">
        <v>358.31666666666672</v>
      </c>
      <c r="G261" s="265">
        <v>348.53333333333342</v>
      </c>
      <c r="H261" s="265">
        <v>379.83333333333337</v>
      </c>
      <c r="I261" s="265">
        <v>389.61666666666667</v>
      </c>
      <c r="J261" s="265">
        <v>395.48333333333335</v>
      </c>
      <c r="K261" s="263">
        <v>383.75</v>
      </c>
      <c r="L261" s="263">
        <v>368.1</v>
      </c>
      <c r="M261" s="263">
        <v>4.1725599999999998</v>
      </c>
    </row>
    <row r="262" spans="1:13">
      <c r="A262" s="254">
        <v>252</v>
      </c>
      <c r="B262" s="263" t="s">
        <v>405</v>
      </c>
      <c r="C262" s="264">
        <v>139.55000000000001</v>
      </c>
      <c r="D262" s="265">
        <v>139.88333333333333</v>
      </c>
      <c r="E262" s="265">
        <v>137.56666666666666</v>
      </c>
      <c r="F262" s="265">
        <v>135.58333333333334</v>
      </c>
      <c r="G262" s="265">
        <v>133.26666666666668</v>
      </c>
      <c r="H262" s="265">
        <v>141.86666666666665</v>
      </c>
      <c r="I262" s="265">
        <v>144.18333333333331</v>
      </c>
      <c r="J262" s="265">
        <v>146.16666666666663</v>
      </c>
      <c r="K262" s="263">
        <v>142.19999999999999</v>
      </c>
      <c r="L262" s="263">
        <v>137.9</v>
      </c>
      <c r="M262" s="263">
        <v>11.588480000000001</v>
      </c>
    </row>
    <row r="263" spans="1:13">
      <c r="A263" s="254">
        <v>253</v>
      </c>
      <c r="B263" s="263" t="s">
        <v>406</v>
      </c>
      <c r="C263" s="264">
        <v>127.2</v>
      </c>
      <c r="D263" s="265">
        <v>127.11666666666667</v>
      </c>
      <c r="E263" s="265">
        <v>124.23333333333335</v>
      </c>
      <c r="F263" s="265">
        <v>121.26666666666668</v>
      </c>
      <c r="G263" s="265">
        <v>118.38333333333335</v>
      </c>
      <c r="H263" s="265">
        <v>130.08333333333334</v>
      </c>
      <c r="I263" s="265">
        <v>132.96666666666667</v>
      </c>
      <c r="J263" s="265">
        <v>135.93333333333334</v>
      </c>
      <c r="K263" s="263">
        <v>130</v>
      </c>
      <c r="L263" s="263">
        <v>124.15</v>
      </c>
      <c r="M263" s="263">
        <v>25.99409</v>
      </c>
    </row>
    <row r="264" spans="1:13">
      <c r="A264" s="254">
        <v>254</v>
      </c>
      <c r="B264" s="263" t="s">
        <v>407</v>
      </c>
      <c r="C264" s="264">
        <v>91.7</v>
      </c>
      <c r="D264" s="265">
        <v>92.133333333333326</v>
      </c>
      <c r="E264" s="265">
        <v>90.566666666666649</v>
      </c>
      <c r="F264" s="265">
        <v>89.433333333333323</v>
      </c>
      <c r="G264" s="265">
        <v>87.866666666666646</v>
      </c>
      <c r="H264" s="265">
        <v>93.266666666666652</v>
      </c>
      <c r="I264" s="265">
        <v>94.833333333333314</v>
      </c>
      <c r="J264" s="265">
        <v>95.966666666666654</v>
      </c>
      <c r="K264" s="263">
        <v>93.7</v>
      </c>
      <c r="L264" s="263">
        <v>91</v>
      </c>
      <c r="M264" s="263">
        <v>11.84374</v>
      </c>
    </row>
    <row r="265" spans="1:13">
      <c r="A265" s="254">
        <v>255</v>
      </c>
      <c r="B265" s="263" t="s">
        <v>259</v>
      </c>
      <c r="C265" s="264">
        <v>75.849999999999994</v>
      </c>
      <c r="D265" s="265">
        <v>76.05</v>
      </c>
      <c r="E265" s="265">
        <v>74.3</v>
      </c>
      <c r="F265" s="265">
        <v>72.75</v>
      </c>
      <c r="G265" s="265">
        <v>71</v>
      </c>
      <c r="H265" s="265">
        <v>77.599999999999994</v>
      </c>
      <c r="I265" s="265">
        <v>79.349999999999994</v>
      </c>
      <c r="J265" s="265">
        <v>80.899999999999991</v>
      </c>
      <c r="K265" s="263">
        <v>77.8</v>
      </c>
      <c r="L265" s="263">
        <v>74.5</v>
      </c>
      <c r="M265" s="263">
        <v>30.566759999999999</v>
      </c>
    </row>
    <row r="266" spans="1:13">
      <c r="A266" s="254">
        <v>256</v>
      </c>
      <c r="B266" s="263" t="s">
        <v>128</v>
      </c>
      <c r="C266" s="264">
        <v>403.7</v>
      </c>
      <c r="D266" s="265">
        <v>404.18333333333334</v>
      </c>
      <c r="E266" s="265">
        <v>400.51666666666665</v>
      </c>
      <c r="F266" s="265">
        <v>397.33333333333331</v>
      </c>
      <c r="G266" s="265">
        <v>393.66666666666663</v>
      </c>
      <c r="H266" s="265">
        <v>407.36666666666667</v>
      </c>
      <c r="I266" s="265">
        <v>411.0333333333333</v>
      </c>
      <c r="J266" s="265">
        <v>414.2166666666667</v>
      </c>
      <c r="K266" s="263">
        <v>407.85</v>
      </c>
      <c r="L266" s="263">
        <v>401</v>
      </c>
      <c r="M266" s="263">
        <v>46.781329999999997</v>
      </c>
    </row>
    <row r="267" spans="1:13">
      <c r="A267" s="254">
        <v>257</v>
      </c>
      <c r="B267" s="263" t="s">
        <v>752</v>
      </c>
      <c r="C267" s="264">
        <v>90</v>
      </c>
      <c r="D267" s="265">
        <v>90.733333333333334</v>
      </c>
      <c r="E267" s="265">
        <v>88.466666666666669</v>
      </c>
      <c r="F267" s="265">
        <v>86.933333333333337</v>
      </c>
      <c r="G267" s="265">
        <v>84.666666666666671</v>
      </c>
      <c r="H267" s="265">
        <v>92.266666666666666</v>
      </c>
      <c r="I267" s="265">
        <v>94.533333333333346</v>
      </c>
      <c r="J267" s="265">
        <v>96.066666666666663</v>
      </c>
      <c r="K267" s="263">
        <v>93</v>
      </c>
      <c r="L267" s="263">
        <v>89.2</v>
      </c>
      <c r="M267" s="263">
        <v>4.2857099999999999</v>
      </c>
    </row>
    <row r="268" spans="1:13">
      <c r="A268" s="254">
        <v>258</v>
      </c>
      <c r="B268" s="263" t="s">
        <v>408</v>
      </c>
      <c r="C268" s="264">
        <v>43.4</v>
      </c>
      <c r="D268" s="265">
        <v>43.383333333333333</v>
      </c>
      <c r="E268" s="265">
        <v>42.866666666666667</v>
      </c>
      <c r="F268" s="265">
        <v>42.333333333333336</v>
      </c>
      <c r="G268" s="265">
        <v>41.81666666666667</v>
      </c>
      <c r="H268" s="265">
        <v>43.916666666666664</v>
      </c>
      <c r="I268" s="265">
        <v>44.43333333333333</v>
      </c>
      <c r="J268" s="265">
        <v>44.966666666666661</v>
      </c>
      <c r="K268" s="263">
        <v>43.9</v>
      </c>
      <c r="L268" s="263">
        <v>42.85</v>
      </c>
      <c r="M268" s="263">
        <v>2.5336400000000001</v>
      </c>
    </row>
    <row r="269" spans="1:13">
      <c r="A269" s="254">
        <v>259</v>
      </c>
      <c r="B269" s="263" t="s">
        <v>409</v>
      </c>
      <c r="C269" s="264">
        <v>89.15</v>
      </c>
      <c r="D269" s="265">
        <v>89.350000000000009</v>
      </c>
      <c r="E269" s="265">
        <v>88.500000000000014</v>
      </c>
      <c r="F269" s="265">
        <v>87.850000000000009</v>
      </c>
      <c r="G269" s="265">
        <v>87.000000000000014</v>
      </c>
      <c r="H269" s="265">
        <v>90.000000000000014</v>
      </c>
      <c r="I269" s="265">
        <v>90.850000000000009</v>
      </c>
      <c r="J269" s="265">
        <v>91.500000000000014</v>
      </c>
      <c r="K269" s="263">
        <v>90.2</v>
      </c>
      <c r="L269" s="263">
        <v>88.7</v>
      </c>
      <c r="M269" s="263">
        <v>4.7846500000000001</v>
      </c>
    </row>
    <row r="270" spans="1:13">
      <c r="A270" s="254">
        <v>260</v>
      </c>
      <c r="B270" s="263" t="s">
        <v>410</v>
      </c>
      <c r="C270" s="264">
        <v>29.05</v>
      </c>
      <c r="D270" s="265">
        <v>29.333333333333332</v>
      </c>
      <c r="E270" s="265">
        <v>28.666666666666664</v>
      </c>
      <c r="F270" s="265">
        <v>28.283333333333331</v>
      </c>
      <c r="G270" s="265">
        <v>27.616666666666664</v>
      </c>
      <c r="H270" s="265">
        <v>29.716666666666665</v>
      </c>
      <c r="I270" s="265">
        <v>30.383333333333329</v>
      </c>
      <c r="J270" s="265">
        <v>30.766666666666666</v>
      </c>
      <c r="K270" s="263">
        <v>30</v>
      </c>
      <c r="L270" s="263">
        <v>28.95</v>
      </c>
      <c r="M270" s="263">
        <v>17.463909999999998</v>
      </c>
    </row>
    <row r="271" spans="1:13">
      <c r="A271" s="254">
        <v>261</v>
      </c>
      <c r="B271" s="263" t="s">
        <v>411</v>
      </c>
      <c r="C271" s="264">
        <v>70.7</v>
      </c>
      <c r="D271" s="265">
        <v>70.233333333333334</v>
      </c>
      <c r="E271" s="265">
        <v>68.566666666666663</v>
      </c>
      <c r="F271" s="265">
        <v>66.433333333333323</v>
      </c>
      <c r="G271" s="265">
        <v>64.766666666666652</v>
      </c>
      <c r="H271" s="265">
        <v>72.366666666666674</v>
      </c>
      <c r="I271" s="265">
        <v>74.033333333333331</v>
      </c>
      <c r="J271" s="265">
        <v>76.166666666666686</v>
      </c>
      <c r="K271" s="263">
        <v>71.900000000000006</v>
      </c>
      <c r="L271" s="263">
        <v>68.099999999999994</v>
      </c>
      <c r="M271" s="263">
        <v>11.93136</v>
      </c>
    </row>
    <row r="272" spans="1:13">
      <c r="A272" s="254">
        <v>262</v>
      </c>
      <c r="B272" s="263" t="s">
        <v>412</v>
      </c>
      <c r="C272" s="264">
        <v>70.599999999999994</v>
      </c>
      <c r="D272" s="265">
        <v>71.266666666666666</v>
      </c>
      <c r="E272" s="265">
        <v>69.833333333333329</v>
      </c>
      <c r="F272" s="265">
        <v>69.066666666666663</v>
      </c>
      <c r="G272" s="265">
        <v>67.633333333333326</v>
      </c>
      <c r="H272" s="265">
        <v>72.033333333333331</v>
      </c>
      <c r="I272" s="265">
        <v>73.466666666666669</v>
      </c>
      <c r="J272" s="265">
        <v>74.233333333333334</v>
      </c>
      <c r="K272" s="263">
        <v>72.7</v>
      </c>
      <c r="L272" s="263">
        <v>70.5</v>
      </c>
      <c r="M272" s="263">
        <v>7.80403</v>
      </c>
    </row>
    <row r="273" spans="1:13">
      <c r="A273" s="254">
        <v>263</v>
      </c>
      <c r="B273" s="263" t="s">
        <v>413</v>
      </c>
      <c r="C273" s="264">
        <v>119.6</v>
      </c>
      <c r="D273" s="265">
        <v>120.89999999999999</v>
      </c>
      <c r="E273" s="265">
        <v>116.39999999999998</v>
      </c>
      <c r="F273" s="265">
        <v>113.19999999999999</v>
      </c>
      <c r="G273" s="265">
        <v>108.69999999999997</v>
      </c>
      <c r="H273" s="265">
        <v>124.09999999999998</v>
      </c>
      <c r="I273" s="265">
        <v>128.60000000000002</v>
      </c>
      <c r="J273" s="265">
        <v>131.79999999999998</v>
      </c>
      <c r="K273" s="263">
        <v>125.4</v>
      </c>
      <c r="L273" s="263">
        <v>117.7</v>
      </c>
      <c r="M273" s="263">
        <v>4.5343299999999997</v>
      </c>
    </row>
    <row r="274" spans="1:13">
      <c r="A274" s="254">
        <v>264</v>
      </c>
      <c r="B274" s="263" t="s">
        <v>414</v>
      </c>
      <c r="C274" s="264">
        <v>71</v>
      </c>
      <c r="D274" s="265">
        <v>71.766666666666666</v>
      </c>
      <c r="E274" s="265">
        <v>69.133333333333326</v>
      </c>
      <c r="F274" s="265">
        <v>67.266666666666666</v>
      </c>
      <c r="G274" s="265">
        <v>64.633333333333326</v>
      </c>
      <c r="H274" s="265">
        <v>73.633333333333326</v>
      </c>
      <c r="I274" s="265">
        <v>76.26666666666668</v>
      </c>
      <c r="J274" s="265">
        <v>78.133333333333326</v>
      </c>
      <c r="K274" s="263">
        <v>74.400000000000006</v>
      </c>
      <c r="L274" s="263">
        <v>69.900000000000006</v>
      </c>
      <c r="M274" s="263">
        <v>8.6797299999999993</v>
      </c>
    </row>
    <row r="275" spans="1:13">
      <c r="A275" s="254">
        <v>265</v>
      </c>
      <c r="B275" s="263" t="s">
        <v>127</v>
      </c>
      <c r="C275" s="264">
        <v>308.60000000000002</v>
      </c>
      <c r="D275" s="265">
        <v>309.84999999999997</v>
      </c>
      <c r="E275" s="265">
        <v>305.19999999999993</v>
      </c>
      <c r="F275" s="265">
        <v>301.79999999999995</v>
      </c>
      <c r="G275" s="265">
        <v>297.14999999999992</v>
      </c>
      <c r="H275" s="265">
        <v>313.24999999999994</v>
      </c>
      <c r="I275" s="265">
        <v>317.89999999999992</v>
      </c>
      <c r="J275" s="265">
        <v>321.29999999999995</v>
      </c>
      <c r="K275" s="263">
        <v>314.5</v>
      </c>
      <c r="L275" s="263">
        <v>306.45</v>
      </c>
      <c r="M275" s="263">
        <v>63.797490000000003</v>
      </c>
    </row>
    <row r="276" spans="1:13">
      <c r="A276" s="254">
        <v>266</v>
      </c>
      <c r="B276" s="263" t="s">
        <v>415</v>
      </c>
      <c r="C276" s="264">
        <v>2477.3000000000002</v>
      </c>
      <c r="D276" s="265">
        <v>2496.85</v>
      </c>
      <c r="E276" s="265">
        <v>2433.6999999999998</v>
      </c>
      <c r="F276" s="265">
        <v>2390.1</v>
      </c>
      <c r="G276" s="265">
        <v>2326.9499999999998</v>
      </c>
      <c r="H276" s="265">
        <v>2540.4499999999998</v>
      </c>
      <c r="I276" s="265">
        <v>2603.6000000000004</v>
      </c>
      <c r="J276" s="265">
        <v>2647.2</v>
      </c>
      <c r="K276" s="263">
        <v>2560</v>
      </c>
      <c r="L276" s="263">
        <v>2453.25</v>
      </c>
      <c r="M276" s="263">
        <v>0.15740000000000001</v>
      </c>
    </row>
    <row r="277" spans="1:13">
      <c r="A277" s="254">
        <v>267</v>
      </c>
      <c r="B277" s="263" t="s">
        <v>129</v>
      </c>
      <c r="C277" s="264">
        <v>2870.15</v>
      </c>
      <c r="D277" s="265">
        <v>2850.5499999999997</v>
      </c>
      <c r="E277" s="265">
        <v>2816.0999999999995</v>
      </c>
      <c r="F277" s="265">
        <v>2762.0499999999997</v>
      </c>
      <c r="G277" s="265">
        <v>2727.5999999999995</v>
      </c>
      <c r="H277" s="265">
        <v>2904.5999999999995</v>
      </c>
      <c r="I277" s="265">
        <v>2939.0499999999993</v>
      </c>
      <c r="J277" s="265">
        <v>2993.0999999999995</v>
      </c>
      <c r="K277" s="263">
        <v>2885</v>
      </c>
      <c r="L277" s="263">
        <v>2796.5</v>
      </c>
      <c r="M277" s="263">
        <v>5.9429299999999996</v>
      </c>
    </row>
    <row r="278" spans="1:13">
      <c r="A278" s="254">
        <v>268</v>
      </c>
      <c r="B278" s="263" t="s">
        <v>130</v>
      </c>
      <c r="C278" s="264">
        <v>686.9</v>
      </c>
      <c r="D278" s="265">
        <v>688.7833333333333</v>
      </c>
      <c r="E278" s="265">
        <v>673.61666666666656</v>
      </c>
      <c r="F278" s="265">
        <v>660.33333333333326</v>
      </c>
      <c r="G278" s="265">
        <v>645.16666666666652</v>
      </c>
      <c r="H278" s="265">
        <v>702.06666666666661</v>
      </c>
      <c r="I278" s="265">
        <v>717.23333333333335</v>
      </c>
      <c r="J278" s="265">
        <v>730.51666666666665</v>
      </c>
      <c r="K278" s="263">
        <v>703.95</v>
      </c>
      <c r="L278" s="263">
        <v>675.5</v>
      </c>
      <c r="M278" s="263">
        <v>16.056290000000001</v>
      </c>
    </row>
    <row r="279" spans="1:13">
      <c r="A279" s="254">
        <v>269</v>
      </c>
      <c r="B279" s="263" t="s">
        <v>416</v>
      </c>
      <c r="C279" s="264">
        <v>151.94999999999999</v>
      </c>
      <c r="D279" s="265">
        <v>152.06666666666666</v>
      </c>
      <c r="E279" s="265">
        <v>151.13333333333333</v>
      </c>
      <c r="F279" s="265">
        <v>150.31666666666666</v>
      </c>
      <c r="G279" s="265">
        <v>149.38333333333333</v>
      </c>
      <c r="H279" s="265">
        <v>152.88333333333333</v>
      </c>
      <c r="I279" s="265">
        <v>153.81666666666666</v>
      </c>
      <c r="J279" s="265">
        <v>154.63333333333333</v>
      </c>
      <c r="K279" s="263">
        <v>153</v>
      </c>
      <c r="L279" s="263">
        <v>151.25</v>
      </c>
      <c r="M279" s="263">
        <v>4.1960800000000003</v>
      </c>
    </row>
    <row r="280" spans="1:13">
      <c r="A280" s="254">
        <v>270</v>
      </c>
      <c r="B280" s="263" t="s">
        <v>418</v>
      </c>
      <c r="C280" s="264">
        <v>519.5</v>
      </c>
      <c r="D280" s="265">
        <v>517.76666666666665</v>
      </c>
      <c r="E280" s="265">
        <v>505.73333333333335</v>
      </c>
      <c r="F280" s="265">
        <v>491.9666666666667</v>
      </c>
      <c r="G280" s="265">
        <v>479.93333333333339</v>
      </c>
      <c r="H280" s="265">
        <v>531.5333333333333</v>
      </c>
      <c r="I280" s="265">
        <v>543.56666666666661</v>
      </c>
      <c r="J280" s="265">
        <v>557.33333333333326</v>
      </c>
      <c r="K280" s="263">
        <v>529.79999999999995</v>
      </c>
      <c r="L280" s="263">
        <v>504</v>
      </c>
      <c r="M280" s="263">
        <v>5.8145100000000003</v>
      </c>
    </row>
    <row r="281" spans="1:13">
      <c r="A281" s="254">
        <v>271</v>
      </c>
      <c r="B281" s="263" t="s">
        <v>419</v>
      </c>
      <c r="C281" s="264">
        <v>219</v>
      </c>
      <c r="D281" s="265">
        <v>221</v>
      </c>
      <c r="E281" s="265">
        <v>214.25</v>
      </c>
      <c r="F281" s="265">
        <v>209.5</v>
      </c>
      <c r="G281" s="265">
        <v>202.75</v>
      </c>
      <c r="H281" s="265">
        <v>225.75</v>
      </c>
      <c r="I281" s="265">
        <v>232.5</v>
      </c>
      <c r="J281" s="265">
        <v>237.25</v>
      </c>
      <c r="K281" s="263">
        <v>227.75</v>
      </c>
      <c r="L281" s="263">
        <v>216.25</v>
      </c>
      <c r="M281" s="263">
        <v>7.3868299999999998</v>
      </c>
    </row>
    <row r="282" spans="1:13">
      <c r="A282" s="254">
        <v>272</v>
      </c>
      <c r="B282" s="263" t="s">
        <v>420</v>
      </c>
      <c r="C282" s="264">
        <v>187.15</v>
      </c>
      <c r="D282" s="265">
        <v>188.95000000000002</v>
      </c>
      <c r="E282" s="265">
        <v>184.45000000000005</v>
      </c>
      <c r="F282" s="265">
        <v>181.75000000000003</v>
      </c>
      <c r="G282" s="265">
        <v>177.25000000000006</v>
      </c>
      <c r="H282" s="265">
        <v>191.65000000000003</v>
      </c>
      <c r="I282" s="265">
        <v>196.14999999999998</v>
      </c>
      <c r="J282" s="265">
        <v>198.85000000000002</v>
      </c>
      <c r="K282" s="263">
        <v>193.45</v>
      </c>
      <c r="L282" s="263">
        <v>186.25</v>
      </c>
      <c r="M282" s="263">
        <v>4.5799500000000002</v>
      </c>
    </row>
    <row r="283" spans="1:13">
      <c r="A283" s="254">
        <v>273</v>
      </c>
      <c r="B283" s="263" t="s">
        <v>753</v>
      </c>
      <c r="C283" s="264">
        <v>666.8</v>
      </c>
      <c r="D283" s="265">
        <v>666.0333333333333</v>
      </c>
      <c r="E283" s="265">
        <v>660.16666666666663</v>
      </c>
      <c r="F283" s="265">
        <v>653.5333333333333</v>
      </c>
      <c r="G283" s="265">
        <v>647.66666666666663</v>
      </c>
      <c r="H283" s="265">
        <v>672.66666666666663</v>
      </c>
      <c r="I283" s="265">
        <v>678.53333333333342</v>
      </c>
      <c r="J283" s="265">
        <v>685.16666666666663</v>
      </c>
      <c r="K283" s="263">
        <v>671.9</v>
      </c>
      <c r="L283" s="263">
        <v>659.4</v>
      </c>
      <c r="M283" s="263">
        <v>0.20047000000000001</v>
      </c>
    </row>
    <row r="284" spans="1:13">
      <c r="A284" s="254">
        <v>274</v>
      </c>
      <c r="B284" s="263" t="s">
        <v>421</v>
      </c>
      <c r="C284" s="264">
        <v>961.35</v>
      </c>
      <c r="D284" s="265">
        <v>964.41666666666663</v>
      </c>
      <c r="E284" s="265">
        <v>951.93333333333328</v>
      </c>
      <c r="F284" s="265">
        <v>942.51666666666665</v>
      </c>
      <c r="G284" s="265">
        <v>930.0333333333333</v>
      </c>
      <c r="H284" s="265">
        <v>973.83333333333326</v>
      </c>
      <c r="I284" s="265">
        <v>986.31666666666661</v>
      </c>
      <c r="J284" s="265">
        <v>995.73333333333323</v>
      </c>
      <c r="K284" s="263">
        <v>976.9</v>
      </c>
      <c r="L284" s="263">
        <v>955</v>
      </c>
      <c r="M284" s="263">
        <v>2.41838</v>
      </c>
    </row>
    <row r="285" spans="1:13">
      <c r="A285" s="254">
        <v>275</v>
      </c>
      <c r="B285" s="263" t="s">
        <v>422</v>
      </c>
      <c r="C285" s="264">
        <v>369.45</v>
      </c>
      <c r="D285" s="265">
        <v>375.83333333333331</v>
      </c>
      <c r="E285" s="265">
        <v>360.76666666666665</v>
      </c>
      <c r="F285" s="265">
        <v>352.08333333333331</v>
      </c>
      <c r="G285" s="265">
        <v>337.01666666666665</v>
      </c>
      <c r="H285" s="265">
        <v>384.51666666666665</v>
      </c>
      <c r="I285" s="265">
        <v>399.58333333333337</v>
      </c>
      <c r="J285" s="265">
        <v>408.26666666666665</v>
      </c>
      <c r="K285" s="263">
        <v>390.9</v>
      </c>
      <c r="L285" s="263">
        <v>367.15</v>
      </c>
      <c r="M285" s="263">
        <v>6.8523399999999999</v>
      </c>
    </row>
    <row r="286" spans="1:13">
      <c r="A286" s="254">
        <v>276</v>
      </c>
      <c r="B286" s="263" t="s">
        <v>423</v>
      </c>
      <c r="C286" s="264">
        <v>590.70000000000005</v>
      </c>
      <c r="D286" s="265">
        <v>586.61666666666667</v>
      </c>
      <c r="E286" s="265">
        <v>579.08333333333337</v>
      </c>
      <c r="F286" s="265">
        <v>567.4666666666667</v>
      </c>
      <c r="G286" s="265">
        <v>559.93333333333339</v>
      </c>
      <c r="H286" s="265">
        <v>598.23333333333335</v>
      </c>
      <c r="I286" s="265">
        <v>605.76666666666665</v>
      </c>
      <c r="J286" s="265">
        <v>617.38333333333333</v>
      </c>
      <c r="K286" s="263">
        <v>594.15</v>
      </c>
      <c r="L286" s="263">
        <v>575</v>
      </c>
      <c r="M286" s="263">
        <v>1.9821800000000001</v>
      </c>
    </row>
    <row r="287" spans="1:13">
      <c r="A287" s="254">
        <v>277</v>
      </c>
      <c r="B287" s="263" t="s">
        <v>424</v>
      </c>
      <c r="C287" s="264">
        <v>64.8</v>
      </c>
      <c r="D287" s="265">
        <v>65.25</v>
      </c>
      <c r="E287" s="265">
        <v>64.099999999999994</v>
      </c>
      <c r="F287" s="265">
        <v>63.399999999999991</v>
      </c>
      <c r="G287" s="265">
        <v>62.249999999999986</v>
      </c>
      <c r="H287" s="265">
        <v>65.95</v>
      </c>
      <c r="I287" s="265">
        <v>67.100000000000009</v>
      </c>
      <c r="J287" s="265">
        <v>67.800000000000011</v>
      </c>
      <c r="K287" s="263">
        <v>66.400000000000006</v>
      </c>
      <c r="L287" s="263">
        <v>64.55</v>
      </c>
      <c r="M287" s="263">
        <v>12.60148</v>
      </c>
    </row>
    <row r="288" spans="1:13">
      <c r="A288" s="254">
        <v>278</v>
      </c>
      <c r="B288" s="263" t="s">
        <v>425</v>
      </c>
      <c r="C288" s="264">
        <v>54.05</v>
      </c>
      <c r="D288" s="265">
        <v>54.733333333333327</v>
      </c>
      <c r="E288" s="265">
        <v>53.116666666666653</v>
      </c>
      <c r="F288" s="265">
        <v>52.183333333333323</v>
      </c>
      <c r="G288" s="265">
        <v>50.566666666666649</v>
      </c>
      <c r="H288" s="265">
        <v>55.666666666666657</v>
      </c>
      <c r="I288" s="265">
        <v>57.283333333333331</v>
      </c>
      <c r="J288" s="265">
        <v>58.216666666666661</v>
      </c>
      <c r="K288" s="263">
        <v>56.35</v>
      </c>
      <c r="L288" s="263">
        <v>53.8</v>
      </c>
      <c r="M288" s="263">
        <v>17.61551</v>
      </c>
    </row>
    <row r="289" spans="1:13">
      <c r="A289" s="254">
        <v>279</v>
      </c>
      <c r="B289" s="263" t="s">
        <v>426</v>
      </c>
      <c r="C289" s="264">
        <v>523.79999999999995</v>
      </c>
      <c r="D289" s="265">
        <v>526.91666666666663</v>
      </c>
      <c r="E289" s="265">
        <v>519.13333333333321</v>
      </c>
      <c r="F289" s="265">
        <v>514.46666666666658</v>
      </c>
      <c r="G289" s="265">
        <v>506.68333333333317</v>
      </c>
      <c r="H289" s="265">
        <v>531.58333333333326</v>
      </c>
      <c r="I289" s="265">
        <v>539.36666666666679</v>
      </c>
      <c r="J289" s="265">
        <v>544.0333333333333</v>
      </c>
      <c r="K289" s="263">
        <v>534.70000000000005</v>
      </c>
      <c r="L289" s="263">
        <v>522.25</v>
      </c>
      <c r="M289" s="263">
        <v>1.23759</v>
      </c>
    </row>
    <row r="290" spans="1:13">
      <c r="A290" s="254">
        <v>280</v>
      </c>
      <c r="B290" s="263" t="s">
        <v>427</v>
      </c>
      <c r="C290" s="264">
        <v>437.05</v>
      </c>
      <c r="D290" s="265">
        <v>434.3</v>
      </c>
      <c r="E290" s="265">
        <v>425.95000000000005</v>
      </c>
      <c r="F290" s="265">
        <v>414.85</v>
      </c>
      <c r="G290" s="265">
        <v>406.50000000000006</v>
      </c>
      <c r="H290" s="265">
        <v>445.40000000000003</v>
      </c>
      <c r="I290" s="265">
        <v>453.75000000000006</v>
      </c>
      <c r="J290" s="265">
        <v>464.85</v>
      </c>
      <c r="K290" s="263">
        <v>442.65</v>
      </c>
      <c r="L290" s="263">
        <v>423.2</v>
      </c>
      <c r="M290" s="263">
        <v>2.0114999999999998</v>
      </c>
    </row>
    <row r="291" spans="1:13">
      <c r="A291" s="254">
        <v>281</v>
      </c>
      <c r="B291" s="263" t="s">
        <v>428</v>
      </c>
      <c r="C291" s="264">
        <v>246.15</v>
      </c>
      <c r="D291" s="265">
        <v>247.98333333333335</v>
      </c>
      <c r="E291" s="265">
        <v>238.16666666666669</v>
      </c>
      <c r="F291" s="265">
        <v>230.18333333333334</v>
      </c>
      <c r="G291" s="265">
        <v>220.36666666666667</v>
      </c>
      <c r="H291" s="265">
        <v>255.9666666666667</v>
      </c>
      <c r="I291" s="265">
        <v>265.78333333333336</v>
      </c>
      <c r="J291" s="265">
        <v>273.76666666666671</v>
      </c>
      <c r="K291" s="263">
        <v>257.8</v>
      </c>
      <c r="L291" s="263">
        <v>240</v>
      </c>
      <c r="M291" s="263">
        <v>2.7353700000000001</v>
      </c>
    </row>
    <row r="292" spans="1:13">
      <c r="A292" s="254">
        <v>282</v>
      </c>
      <c r="B292" s="263" t="s">
        <v>131</v>
      </c>
      <c r="C292" s="264">
        <v>1985.95</v>
      </c>
      <c r="D292" s="265">
        <v>1980.6499999999999</v>
      </c>
      <c r="E292" s="265">
        <v>1962.2999999999997</v>
      </c>
      <c r="F292" s="265">
        <v>1938.6499999999999</v>
      </c>
      <c r="G292" s="265">
        <v>1920.2999999999997</v>
      </c>
      <c r="H292" s="265">
        <v>2004.2999999999997</v>
      </c>
      <c r="I292" s="265">
        <v>2022.6499999999996</v>
      </c>
      <c r="J292" s="265">
        <v>2046.2999999999997</v>
      </c>
      <c r="K292" s="263">
        <v>1999</v>
      </c>
      <c r="L292" s="263">
        <v>1957</v>
      </c>
      <c r="M292" s="263">
        <v>29.304349999999999</v>
      </c>
    </row>
    <row r="293" spans="1:13">
      <c r="A293" s="254">
        <v>283</v>
      </c>
      <c r="B293" s="263" t="s">
        <v>132</v>
      </c>
      <c r="C293" s="264">
        <v>98.4</v>
      </c>
      <c r="D293" s="265">
        <v>98.416666666666671</v>
      </c>
      <c r="E293" s="265">
        <v>94.983333333333348</v>
      </c>
      <c r="F293" s="265">
        <v>91.566666666666677</v>
      </c>
      <c r="G293" s="265">
        <v>88.133333333333354</v>
      </c>
      <c r="H293" s="265">
        <v>101.83333333333334</v>
      </c>
      <c r="I293" s="265">
        <v>105.26666666666665</v>
      </c>
      <c r="J293" s="265">
        <v>108.68333333333334</v>
      </c>
      <c r="K293" s="263">
        <v>101.85</v>
      </c>
      <c r="L293" s="263">
        <v>95</v>
      </c>
      <c r="M293" s="263">
        <v>400.65114999999997</v>
      </c>
    </row>
    <row r="294" spans="1:13">
      <c r="A294" s="254">
        <v>284</v>
      </c>
      <c r="B294" s="263" t="s">
        <v>260</v>
      </c>
      <c r="C294" s="264">
        <v>2586.5</v>
      </c>
      <c r="D294" s="265">
        <v>2597.5</v>
      </c>
      <c r="E294" s="265">
        <v>2556</v>
      </c>
      <c r="F294" s="265">
        <v>2525.5</v>
      </c>
      <c r="G294" s="265">
        <v>2484</v>
      </c>
      <c r="H294" s="265">
        <v>2628</v>
      </c>
      <c r="I294" s="265">
        <v>2669.5</v>
      </c>
      <c r="J294" s="265">
        <v>2700</v>
      </c>
      <c r="K294" s="263">
        <v>2639</v>
      </c>
      <c r="L294" s="263">
        <v>2567</v>
      </c>
      <c r="M294" s="263">
        <v>0.85374000000000005</v>
      </c>
    </row>
    <row r="295" spans="1:13">
      <c r="A295" s="254">
        <v>285</v>
      </c>
      <c r="B295" s="263" t="s">
        <v>133</v>
      </c>
      <c r="C295" s="264">
        <v>476.05</v>
      </c>
      <c r="D295" s="265">
        <v>466.7833333333333</v>
      </c>
      <c r="E295" s="265">
        <v>453.66666666666663</v>
      </c>
      <c r="F295" s="265">
        <v>431.2833333333333</v>
      </c>
      <c r="G295" s="265">
        <v>418.16666666666663</v>
      </c>
      <c r="H295" s="265">
        <v>489.16666666666663</v>
      </c>
      <c r="I295" s="265">
        <v>502.2833333333333</v>
      </c>
      <c r="J295" s="265">
        <v>524.66666666666663</v>
      </c>
      <c r="K295" s="263">
        <v>479.9</v>
      </c>
      <c r="L295" s="263">
        <v>444.4</v>
      </c>
      <c r="M295" s="263">
        <v>170.82918000000001</v>
      </c>
    </row>
    <row r="296" spans="1:13">
      <c r="A296" s="254">
        <v>286</v>
      </c>
      <c r="B296" s="263" t="s">
        <v>754</v>
      </c>
      <c r="C296" s="264">
        <v>209.85</v>
      </c>
      <c r="D296" s="265">
        <v>209.88333333333335</v>
      </c>
      <c r="E296" s="265">
        <v>206.76666666666671</v>
      </c>
      <c r="F296" s="265">
        <v>203.68333333333337</v>
      </c>
      <c r="G296" s="265">
        <v>200.56666666666672</v>
      </c>
      <c r="H296" s="265">
        <v>212.9666666666667</v>
      </c>
      <c r="I296" s="265">
        <v>216.08333333333331</v>
      </c>
      <c r="J296" s="265">
        <v>219.16666666666669</v>
      </c>
      <c r="K296" s="263">
        <v>213</v>
      </c>
      <c r="L296" s="263">
        <v>206.8</v>
      </c>
      <c r="M296" s="263">
        <v>2.5748700000000002</v>
      </c>
    </row>
    <row r="297" spans="1:13">
      <c r="A297" s="254">
        <v>287</v>
      </c>
      <c r="B297" s="263" t="s">
        <v>429</v>
      </c>
      <c r="C297" s="264">
        <v>6194.4</v>
      </c>
      <c r="D297" s="265">
        <v>6228.1333333333341</v>
      </c>
      <c r="E297" s="265">
        <v>6146.2666666666682</v>
      </c>
      <c r="F297" s="265">
        <v>6098.1333333333341</v>
      </c>
      <c r="G297" s="265">
        <v>6016.2666666666682</v>
      </c>
      <c r="H297" s="265">
        <v>6276.2666666666682</v>
      </c>
      <c r="I297" s="265">
        <v>6358.133333333335</v>
      </c>
      <c r="J297" s="265">
        <v>6406.2666666666682</v>
      </c>
      <c r="K297" s="263">
        <v>6310</v>
      </c>
      <c r="L297" s="263">
        <v>6180</v>
      </c>
      <c r="M297" s="263">
        <v>4.5679999999999998E-2</v>
      </c>
    </row>
    <row r="298" spans="1:13">
      <c r="A298" s="254">
        <v>288</v>
      </c>
      <c r="B298" s="263" t="s">
        <v>261</v>
      </c>
      <c r="C298" s="264">
        <v>4032.2</v>
      </c>
      <c r="D298" s="265">
        <v>4036.0666666666671</v>
      </c>
      <c r="E298" s="265">
        <v>3997.1333333333341</v>
      </c>
      <c r="F298" s="265">
        <v>3962.0666666666671</v>
      </c>
      <c r="G298" s="265">
        <v>3923.1333333333341</v>
      </c>
      <c r="H298" s="265">
        <v>4071.1333333333341</v>
      </c>
      <c r="I298" s="265">
        <v>4110.0666666666675</v>
      </c>
      <c r="J298" s="265">
        <v>4145.1333333333341</v>
      </c>
      <c r="K298" s="263">
        <v>4075</v>
      </c>
      <c r="L298" s="263">
        <v>4001</v>
      </c>
      <c r="M298" s="263">
        <v>0.69803999999999999</v>
      </c>
    </row>
    <row r="299" spans="1:13">
      <c r="A299" s="254">
        <v>289</v>
      </c>
      <c r="B299" s="263" t="s">
        <v>134</v>
      </c>
      <c r="C299" s="264">
        <v>1537.65</v>
      </c>
      <c r="D299" s="265">
        <v>1534.3333333333333</v>
      </c>
      <c r="E299" s="265">
        <v>1524.6666666666665</v>
      </c>
      <c r="F299" s="265">
        <v>1511.6833333333332</v>
      </c>
      <c r="G299" s="265">
        <v>1502.0166666666664</v>
      </c>
      <c r="H299" s="265">
        <v>1547.3166666666666</v>
      </c>
      <c r="I299" s="265">
        <v>1556.9833333333331</v>
      </c>
      <c r="J299" s="265">
        <v>1569.9666666666667</v>
      </c>
      <c r="K299" s="263">
        <v>1544</v>
      </c>
      <c r="L299" s="263">
        <v>1521.35</v>
      </c>
      <c r="M299" s="263">
        <v>19.174769999999999</v>
      </c>
    </row>
    <row r="300" spans="1:13">
      <c r="A300" s="254">
        <v>290</v>
      </c>
      <c r="B300" s="263" t="s">
        <v>430</v>
      </c>
      <c r="C300" s="264">
        <v>368.7</v>
      </c>
      <c r="D300" s="265">
        <v>371.83333333333331</v>
      </c>
      <c r="E300" s="265">
        <v>364.26666666666665</v>
      </c>
      <c r="F300" s="265">
        <v>359.83333333333331</v>
      </c>
      <c r="G300" s="265">
        <v>352.26666666666665</v>
      </c>
      <c r="H300" s="265">
        <v>376.26666666666665</v>
      </c>
      <c r="I300" s="265">
        <v>383.83333333333337</v>
      </c>
      <c r="J300" s="265">
        <v>388.26666666666665</v>
      </c>
      <c r="K300" s="263">
        <v>379.4</v>
      </c>
      <c r="L300" s="263">
        <v>367.4</v>
      </c>
      <c r="M300" s="263">
        <v>20.567319999999999</v>
      </c>
    </row>
    <row r="301" spans="1:13">
      <c r="A301" s="254">
        <v>291</v>
      </c>
      <c r="B301" s="263" t="s">
        <v>431</v>
      </c>
      <c r="C301" s="264">
        <v>43.75</v>
      </c>
      <c r="D301" s="265">
        <v>43.5</v>
      </c>
      <c r="E301" s="265">
        <v>42.45</v>
      </c>
      <c r="F301" s="265">
        <v>41.150000000000006</v>
      </c>
      <c r="G301" s="265">
        <v>40.100000000000009</v>
      </c>
      <c r="H301" s="265">
        <v>44.8</v>
      </c>
      <c r="I301" s="265">
        <v>45.849999999999994</v>
      </c>
      <c r="J301" s="265">
        <v>47.149999999999991</v>
      </c>
      <c r="K301" s="263">
        <v>44.55</v>
      </c>
      <c r="L301" s="263">
        <v>42.2</v>
      </c>
      <c r="M301" s="263">
        <v>59.82403</v>
      </c>
    </row>
    <row r="302" spans="1:13">
      <c r="A302" s="254">
        <v>292</v>
      </c>
      <c r="B302" s="263" t="s">
        <v>432</v>
      </c>
      <c r="C302" s="264">
        <v>1261.2</v>
      </c>
      <c r="D302" s="265">
        <v>1237.0666666666666</v>
      </c>
      <c r="E302" s="265">
        <v>1194.1333333333332</v>
      </c>
      <c r="F302" s="265">
        <v>1127.0666666666666</v>
      </c>
      <c r="G302" s="265">
        <v>1084.1333333333332</v>
      </c>
      <c r="H302" s="265">
        <v>1304.1333333333332</v>
      </c>
      <c r="I302" s="265">
        <v>1347.0666666666666</v>
      </c>
      <c r="J302" s="265">
        <v>1414.1333333333332</v>
      </c>
      <c r="K302" s="263">
        <v>1280</v>
      </c>
      <c r="L302" s="263">
        <v>1170</v>
      </c>
      <c r="M302" s="263">
        <v>3.8479299999999999</v>
      </c>
    </row>
    <row r="303" spans="1:13">
      <c r="A303" s="254">
        <v>293</v>
      </c>
      <c r="B303" s="263" t="s">
        <v>135</v>
      </c>
      <c r="C303" s="264">
        <v>1058.55</v>
      </c>
      <c r="D303" s="265">
        <v>1061.2833333333333</v>
      </c>
      <c r="E303" s="265">
        <v>1048.6666666666665</v>
      </c>
      <c r="F303" s="265">
        <v>1038.7833333333333</v>
      </c>
      <c r="G303" s="265">
        <v>1026.1666666666665</v>
      </c>
      <c r="H303" s="265">
        <v>1071.1666666666665</v>
      </c>
      <c r="I303" s="265">
        <v>1083.7833333333333</v>
      </c>
      <c r="J303" s="265">
        <v>1093.6666666666665</v>
      </c>
      <c r="K303" s="263">
        <v>1073.9000000000001</v>
      </c>
      <c r="L303" s="263">
        <v>1051.4000000000001</v>
      </c>
      <c r="M303" s="263">
        <v>21.201920000000001</v>
      </c>
    </row>
    <row r="304" spans="1:13">
      <c r="A304" s="254">
        <v>294</v>
      </c>
      <c r="B304" s="263" t="s">
        <v>433</v>
      </c>
      <c r="C304" s="264">
        <v>1836</v>
      </c>
      <c r="D304" s="265">
        <v>1842.6499999999999</v>
      </c>
      <c r="E304" s="265">
        <v>1785.2999999999997</v>
      </c>
      <c r="F304" s="265">
        <v>1734.6</v>
      </c>
      <c r="G304" s="265">
        <v>1677.2499999999998</v>
      </c>
      <c r="H304" s="265">
        <v>1893.3499999999997</v>
      </c>
      <c r="I304" s="265">
        <v>1950.6999999999996</v>
      </c>
      <c r="J304" s="265">
        <v>2001.3999999999996</v>
      </c>
      <c r="K304" s="263">
        <v>1900</v>
      </c>
      <c r="L304" s="263">
        <v>1791.95</v>
      </c>
      <c r="M304" s="263">
        <v>0.84436999999999995</v>
      </c>
    </row>
    <row r="305" spans="1:13">
      <c r="A305" s="254">
        <v>295</v>
      </c>
      <c r="B305" s="263" t="s">
        <v>434</v>
      </c>
      <c r="C305" s="264">
        <v>843.45</v>
      </c>
      <c r="D305" s="265">
        <v>840.90000000000009</v>
      </c>
      <c r="E305" s="265">
        <v>829.70000000000016</v>
      </c>
      <c r="F305" s="265">
        <v>815.95</v>
      </c>
      <c r="G305" s="265">
        <v>804.75000000000011</v>
      </c>
      <c r="H305" s="265">
        <v>854.6500000000002</v>
      </c>
      <c r="I305" s="265">
        <v>865.85</v>
      </c>
      <c r="J305" s="265">
        <v>879.60000000000025</v>
      </c>
      <c r="K305" s="263">
        <v>852.1</v>
      </c>
      <c r="L305" s="263">
        <v>827.15</v>
      </c>
      <c r="M305" s="263">
        <v>0.63380999999999998</v>
      </c>
    </row>
    <row r="306" spans="1:13">
      <c r="A306" s="254">
        <v>296</v>
      </c>
      <c r="B306" s="263" t="s">
        <v>435</v>
      </c>
      <c r="C306" s="264">
        <v>28.1</v>
      </c>
      <c r="D306" s="265">
        <v>28.266666666666669</v>
      </c>
      <c r="E306" s="265">
        <v>27.733333333333338</v>
      </c>
      <c r="F306" s="265">
        <v>27.366666666666667</v>
      </c>
      <c r="G306" s="265">
        <v>26.833333333333336</v>
      </c>
      <c r="H306" s="265">
        <v>28.63333333333334</v>
      </c>
      <c r="I306" s="265">
        <v>29.166666666666671</v>
      </c>
      <c r="J306" s="265">
        <v>29.533333333333342</v>
      </c>
      <c r="K306" s="263">
        <v>28.8</v>
      </c>
      <c r="L306" s="263">
        <v>27.9</v>
      </c>
      <c r="M306" s="263">
        <v>8.9789300000000001</v>
      </c>
    </row>
    <row r="307" spans="1:13">
      <c r="A307" s="254">
        <v>297</v>
      </c>
      <c r="B307" s="263" t="s">
        <v>436</v>
      </c>
      <c r="C307" s="264">
        <v>139.35</v>
      </c>
      <c r="D307" s="265">
        <v>140.16666666666666</v>
      </c>
      <c r="E307" s="265">
        <v>137.93333333333331</v>
      </c>
      <c r="F307" s="265">
        <v>136.51666666666665</v>
      </c>
      <c r="G307" s="265">
        <v>134.2833333333333</v>
      </c>
      <c r="H307" s="265">
        <v>141.58333333333331</v>
      </c>
      <c r="I307" s="265">
        <v>143.81666666666666</v>
      </c>
      <c r="J307" s="265">
        <v>145.23333333333332</v>
      </c>
      <c r="K307" s="263">
        <v>142.4</v>
      </c>
      <c r="L307" s="263">
        <v>138.75</v>
      </c>
      <c r="M307" s="263">
        <v>3.7031900000000002</v>
      </c>
    </row>
    <row r="308" spans="1:13">
      <c r="A308" s="254">
        <v>298</v>
      </c>
      <c r="B308" s="263" t="s">
        <v>146</v>
      </c>
      <c r="C308" s="264">
        <v>90643.9</v>
      </c>
      <c r="D308" s="265">
        <v>91031.3</v>
      </c>
      <c r="E308" s="265">
        <v>89612.6</v>
      </c>
      <c r="F308" s="265">
        <v>88581.3</v>
      </c>
      <c r="G308" s="265">
        <v>87162.6</v>
      </c>
      <c r="H308" s="265">
        <v>92062.6</v>
      </c>
      <c r="I308" s="265">
        <v>93481.299999999988</v>
      </c>
      <c r="J308" s="265">
        <v>94512.6</v>
      </c>
      <c r="K308" s="263">
        <v>92450</v>
      </c>
      <c r="L308" s="263">
        <v>90000</v>
      </c>
      <c r="M308" s="263">
        <v>0.54271999999999998</v>
      </c>
    </row>
    <row r="309" spans="1:13">
      <c r="A309" s="254">
        <v>299</v>
      </c>
      <c r="B309" s="263" t="s">
        <v>143</v>
      </c>
      <c r="C309" s="264">
        <v>1128.8499999999999</v>
      </c>
      <c r="D309" s="265">
        <v>1133.1333333333332</v>
      </c>
      <c r="E309" s="265">
        <v>1120.7166666666665</v>
      </c>
      <c r="F309" s="265">
        <v>1112.5833333333333</v>
      </c>
      <c r="G309" s="265">
        <v>1100.1666666666665</v>
      </c>
      <c r="H309" s="265">
        <v>1141.2666666666664</v>
      </c>
      <c r="I309" s="265">
        <v>1153.6833333333334</v>
      </c>
      <c r="J309" s="265">
        <v>1161.8166666666664</v>
      </c>
      <c r="K309" s="263">
        <v>1145.55</v>
      </c>
      <c r="L309" s="263">
        <v>1125</v>
      </c>
      <c r="M309" s="263">
        <v>3.1462500000000002</v>
      </c>
    </row>
    <row r="310" spans="1:13">
      <c r="A310" s="254">
        <v>300</v>
      </c>
      <c r="B310" s="263" t="s">
        <v>437</v>
      </c>
      <c r="C310" s="264">
        <v>3906.4</v>
      </c>
      <c r="D310" s="265">
        <v>3900.3333333333335</v>
      </c>
      <c r="E310" s="265">
        <v>3864.916666666667</v>
      </c>
      <c r="F310" s="265">
        <v>3823.4333333333334</v>
      </c>
      <c r="G310" s="265">
        <v>3788.0166666666669</v>
      </c>
      <c r="H310" s="265">
        <v>3941.8166666666671</v>
      </c>
      <c r="I310" s="265">
        <v>3977.233333333334</v>
      </c>
      <c r="J310" s="265">
        <v>4018.7166666666672</v>
      </c>
      <c r="K310" s="263">
        <v>3935.75</v>
      </c>
      <c r="L310" s="263">
        <v>3858.85</v>
      </c>
      <c r="M310" s="263">
        <v>0.1192</v>
      </c>
    </row>
    <row r="311" spans="1:13">
      <c r="A311" s="254">
        <v>301</v>
      </c>
      <c r="B311" s="263" t="s">
        <v>438</v>
      </c>
      <c r="C311" s="264">
        <v>282.64999999999998</v>
      </c>
      <c r="D311" s="265">
        <v>284.01666666666665</v>
      </c>
      <c r="E311" s="265">
        <v>279.58333333333331</v>
      </c>
      <c r="F311" s="265">
        <v>276.51666666666665</v>
      </c>
      <c r="G311" s="265">
        <v>272.08333333333331</v>
      </c>
      <c r="H311" s="265">
        <v>287.08333333333331</v>
      </c>
      <c r="I311" s="265">
        <v>291.51666666666671</v>
      </c>
      <c r="J311" s="265">
        <v>294.58333333333331</v>
      </c>
      <c r="K311" s="263">
        <v>288.45</v>
      </c>
      <c r="L311" s="263">
        <v>280.95</v>
      </c>
      <c r="M311" s="263">
        <v>0.23139999999999999</v>
      </c>
    </row>
    <row r="312" spans="1:13">
      <c r="A312" s="254">
        <v>302</v>
      </c>
      <c r="B312" s="263" t="s">
        <v>137</v>
      </c>
      <c r="C312" s="264">
        <v>218.2</v>
      </c>
      <c r="D312" s="265">
        <v>216.66666666666666</v>
      </c>
      <c r="E312" s="265">
        <v>209.0333333333333</v>
      </c>
      <c r="F312" s="265">
        <v>199.86666666666665</v>
      </c>
      <c r="G312" s="265">
        <v>192.23333333333329</v>
      </c>
      <c r="H312" s="265">
        <v>225.83333333333331</v>
      </c>
      <c r="I312" s="265">
        <v>233.4666666666667</v>
      </c>
      <c r="J312" s="265">
        <v>242.63333333333333</v>
      </c>
      <c r="K312" s="263">
        <v>224.3</v>
      </c>
      <c r="L312" s="263">
        <v>207.5</v>
      </c>
      <c r="M312" s="263">
        <v>282.17496</v>
      </c>
    </row>
    <row r="313" spans="1:13">
      <c r="A313" s="254">
        <v>303</v>
      </c>
      <c r="B313" s="263" t="s">
        <v>136</v>
      </c>
      <c r="C313" s="264">
        <v>911.85</v>
      </c>
      <c r="D313" s="265">
        <v>910.0333333333333</v>
      </c>
      <c r="E313" s="265">
        <v>900.06666666666661</v>
      </c>
      <c r="F313" s="265">
        <v>888.2833333333333</v>
      </c>
      <c r="G313" s="265">
        <v>878.31666666666661</v>
      </c>
      <c r="H313" s="265">
        <v>921.81666666666661</v>
      </c>
      <c r="I313" s="265">
        <v>931.7833333333333</v>
      </c>
      <c r="J313" s="265">
        <v>943.56666666666661</v>
      </c>
      <c r="K313" s="263">
        <v>920</v>
      </c>
      <c r="L313" s="263">
        <v>898.25</v>
      </c>
      <c r="M313" s="263">
        <v>41.78613</v>
      </c>
    </row>
    <row r="314" spans="1:13">
      <c r="A314" s="254">
        <v>304</v>
      </c>
      <c r="B314" s="263" t="s">
        <v>439</v>
      </c>
      <c r="C314" s="264">
        <v>201.65</v>
      </c>
      <c r="D314" s="265">
        <v>191.1</v>
      </c>
      <c r="E314" s="265">
        <v>180.54999999999998</v>
      </c>
      <c r="F314" s="265">
        <v>159.44999999999999</v>
      </c>
      <c r="G314" s="265">
        <v>148.89999999999998</v>
      </c>
      <c r="H314" s="265">
        <v>212.2</v>
      </c>
      <c r="I314" s="265">
        <v>222.75</v>
      </c>
      <c r="J314" s="265">
        <v>243.85</v>
      </c>
      <c r="K314" s="263">
        <v>201.65</v>
      </c>
      <c r="L314" s="263">
        <v>170</v>
      </c>
      <c r="M314" s="263">
        <v>29.632750000000001</v>
      </c>
    </row>
    <row r="315" spans="1:13">
      <c r="A315" s="254">
        <v>305</v>
      </c>
      <c r="B315" s="263" t="s">
        <v>440</v>
      </c>
      <c r="C315" s="264">
        <v>233.7</v>
      </c>
      <c r="D315" s="265">
        <v>235.26666666666665</v>
      </c>
      <c r="E315" s="265">
        <v>231.43333333333331</v>
      </c>
      <c r="F315" s="265">
        <v>229.16666666666666</v>
      </c>
      <c r="G315" s="265">
        <v>225.33333333333331</v>
      </c>
      <c r="H315" s="265">
        <v>237.5333333333333</v>
      </c>
      <c r="I315" s="265">
        <v>241.36666666666667</v>
      </c>
      <c r="J315" s="265">
        <v>243.6333333333333</v>
      </c>
      <c r="K315" s="263">
        <v>239.1</v>
      </c>
      <c r="L315" s="263">
        <v>233</v>
      </c>
      <c r="M315" s="263">
        <v>0.42659999999999998</v>
      </c>
    </row>
    <row r="316" spans="1:13">
      <c r="A316" s="254">
        <v>306</v>
      </c>
      <c r="B316" s="263" t="s">
        <v>441</v>
      </c>
      <c r="C316" s="264">
        <v>496.85</v>
      </c>
      <c r="D316" s="265">
        <v>494.05</v>
      </c>
      <c r="E316" s="265">
        <v>486.25</v>
      </c>
      <c r="F316" s="265">
        <v>475.65</v>
      </c>
      <c r="G316" s="265">
        <v>467.84999999999997</v>
      </c>
      <c r="H316" s="265">
        <v>504.65000000000003</v>
      </c>
      <c r="I316" s="265">
        <v>512.45000000000005</v>
      </c>
      <c r="J316" s="265">
        <v>523.05000000000007</v>
      </c>
      <c r="K316" s="263">
        <v>501.85</v>
      </c>
      <c r="L316" s="263">
        <v>483.45</v>
      </c>
      <c r="M316" s="263">
        <v>0.29465999999999998</v>
      </c>
    </row>
    <row r="317" spans="1:13">
      <c r="A317" s="254">
        <v>307</v>
      </c>
      <c r="B317" s="263" t="s">
        <v>138</v>
      </c>
      <c r="C317" s="264">
        <v>177.95</v>
      </c>
      <c r="D317" s="265">
        <v>179.28333333333333</v>
      </c>
      <c r="E317" s="265">
        <v>175.76666666666665</v>
      </c>
      <c r="F317" s="265">
        <v>173.58333333333331</v>
      </c>
      <c r="G317" s="265">
        <v>170.06666666666663</v>
      </c>
      <c r="H317" s="265">
        <v>181.46666666666667</v>
      </c>
      <c r="I317" s="265">
        <v>184.98333333333338</v>
      </c>
      <c r="J317" s="265">
        <v>187.16666666666669</v>
      </c>
      <c r="K317" s="263">
        <v>182.8</v>
      </c>
      <c r="L317" s="263">
        <v>177.1</v>
      </c>
      <c r="M317" s="263">
        <v>65.265219999999999</v>
      </c>
    </row>
    <row r="318" spans="1:13">
      <c r="A318" s="254">
        <v>308</v>
      </c>
      <c r="B318" s="263" t="s">
        <v>262</v>
      </c>
      <c r="C318" s="264">
        <v>34.4</v>
      </c>
      <c r="D318" s="265">
        <v>34.68333333333333</v>
      </c>
      <c r="E318" s="265">
        <v>34.016666666666659</v>
      </c>
      <c r="F318" s="265">
        <v>33.633333333333326</v>
      </c>
      <c r="G318" s="265">
        <v>32.966666666666654</v>
      </c>
      <c r="H318" s="265">
        <v>35.066666666666663</v>
      </c>
      <c r="I318" s="265">
        <v>35.733333333333334</v>
      </c>
      <c r="J318" s="265">
        <v>36.116666666666667</v>
      </c>
      <c r="K318" s="263">
        <v>35.35</v>
      </c>
      <c r="L318" s="263">
        <v>34.299999999999997</v>
      </c>
      <c r="M318" s="263">
        <v>5.5891999999999999</v>
      </c>
    </row>
    <row r="319" spans="1:13">
      <c r="A319" s="254">
        <v>309</v>
      </c>
      <c r="B319" s="263" t="s">
        <v>139</v>
      </c>
      <c r="C319" s="264">
        <v>410.5</v>
      </c>
      <c r="D319" s="265">
        <v>412.4666666666667</v>
      </c>
      <c r="E319" s="265">
        <v>407.48333333333341</v>
      </c>
      <c r="F319" s="265">
        <v>404.4666666666667</v>
      </c>
      <c r="G319" s="265">
        <v>399.48333333333341</v>
      </c>
      <c r="H319" s="265">
        <v>415.48333333333341</v>
      </c>
      <c r="I319" s="265">
        <v>420.46666666666675</v>
      </c>
      <c r="J319" s="265">
        <v>423.48333333333341</v>
      </c>
      <c r="K319" s="263">
        <v>417.45</v>
      </c>
      <c r="L319" s="263">
        <v>409.45</v>
      </c>
      <c r="M319" s="263">
        <v>12.086930000000001</v>
      </c>
    </row>
    <row r="320" spans="1:13">
      <c r="A320" s="254">
        <v>310</v>
      </c>
      <c r="B320" s="263" t="s">
        <v>140</v>
      </c>
      <c r="C320" s="264">
        <v>7596.65</v>
      </c>
      <c r="D320" s="265">
        <v>7608.583333333333</v>
      </c>
      <c r="E320" s="265">
        <v>7568.0666666666657</v>
      </c>
      <c r="F320" s="265">
        <v>7539.4833333333327</v>
      </c>
      <c r="G320" s="265">
        <v>7498.9666666666653</v>
      </c>
      <c r="H320" s="265">
        <v>7637.1666666666661</v>
      </c>
      <c r="I320" s="265">
        <v>7677.6833333333343</v>
      </c>
      <c r="J320" s="265">
        <v>7706.2666666666664</v>
      </c>
      <c r="K320" s="263">
        <v>7649.1</v>
      </c>
      <c r="L320" s="263">
        <v>7580</v>
      </c>
      <c r="M320" s="263">
        <v>4.7009299999999996</v>
      </c>
    </row>
    <row r="321" spans="1:13">
      <c r="A321" s="254">
        <v>311</v>
      </c>
      <c r="B321" s="263" t="s">
        <v>142</v>
      </c>
      <c r="C321" s="264">
        <v>818.8</v>
      </c>
      <c r="D321" s="265">
        <v>826.51666666666677</v>
      </c>
      <c r="E321" s="265">
        <v>805.23333333333358</v>
      </c>
      <c r="F321" s="265">
        <v>791.66666666666686</v>
      </c>
      <c r="G321" s="265">
        <v>770.38333333333367</v>
      </c>
      <c r="H321" s="265">
        <v>840.08333333333348</v>
      </c>
      <c r="I321" s="265">
        <v>861.36666666666656</v>
      </c>
      <c r="J321" s="265">
        <v>874.93333333333339</v>
      </c>
      <c r="K321" s="263">
        <v>847.8</v>
      </c>
      <c r="L321" s="263">
        <v>812.95</v>
      </c>
      <c r="M321" s="263">
        <v>17.924600000000002</v>
      </c>
    </row>
    <row r="322" spans="1:13">
      <c r="A322" s="254">
        <v>312</v>
      </c>
      <c r="B322" s="263" t="s">
        <v>442</v>
      </c>
      <c r="C322" s="264">
        <v>2012.95</v>
      </c>
      <c r="D322" s="265">
        <v>2028.6166666666668</v>
      </c>
      <c r="E322" s="265">
        <v>1989.2333333333336</v>
      </c>
      <c r="F322" s="265">
        <v>1965.5166666666669</v>
      </c>
      <c r="G322" s="265">
        <v>1926.1333333333337</v>
      </c>
      <c r="H322" s="265">
        <v>2052.3333333333335</v>
      </c>
      <c r="I322" s="265">
        <v>2091.7166666666667</v>
      </c>
      <c r="J322" s="265">
        <v>2115.4333333333334</v>
      </c>
      <c r="K322" s="263">
        <v>2068</v>
      </c>
      <c r="L322" s="263">
        <v>2004.9</v>
      </c>
      <c r="M322" s="263">
        <v>0.90275000000000005</v>
      </c>
    </row>
    <row r="323" spans="1:13">
      <c r="A323" s="254">
        <v>313</v>
      </c>
      <c r="B323" s="263" t="s">
        <v>144</v>
      </c>
      <c r="C323" s="264">
        <v>1719.75</v>
      </c>
      <c r="D323" s="265">
        <v>1723.3666666666668</v>
      </c>
      <c r="E323" s="265">
        <v>1707.7333333333336</v>
      </c>
      <c r="F323" s="265">
        <v>1695.7166666666667</v>
      </c>
      <c r="G323" s="265">
        <v>1680.0833333333335</v>
      </c>
      <c r="H323" s="265">
        <v>1735.3833333333337</v>
      </c>
      <c r="I323" s="265">
        <v>1751.0166666666669</v>
      </c>
      <c r="J323" s="265">
        <v>1763.0333333333338</v>
      </c>
      <c r="K323" s="263">
        <v>1739</v>
      </c>
      <c r="L323" s="263">
        <v>1711.35</v>
      </c>
      <c r="M323" s="263">
        <v>2.21753</v>
      </c>
    </row>
    <row r="324" spans="1:13">
      <c r="A324" s="254">
        <v>314</v>
      </c>
      <c r="B324" s="263" t="s">
        <v>443</v>
      </c>
      <c r="C324" s="264">
        <v>95.1</v>
      </c>
      <c r="D324" s="265">
        <v>96.216666666666654</v>
      </c>
      <c r="E324" s="265">
        <v>93.483333333333306</v>
      </c>
      <c r="F324" s="265">
        <v>91.866666666666646</v>
      </c>
      <c r="G324" s="265">
        <v>89.133333333333297</v>
      </c>
      <c r="H324" s="265">
        <v>97.833333333333314</v>
      </c>
      <c r="I324" s="265">
        <v>100.56666666666666</v>
      </c>
      <c r="J324" s="265">
        <v>102.18333333333332</v>
      </c>
      <c r="K324" s="263">
        <v>98.95</v>
      </c>
      <c r="L324" s="263">
        <v>94.6</v>
      </c>
      <c r="M324" s="263">
        <v>4.6922699999999997</v>
      </c>
    </row>
    <row r="325" spans="1:13">
      <c r="A325" s="254">
        <v>315</v>
      </c>
      <c r="B325" s="263" t="s">
        <v>444</v>
      </c>
      <c r="C325" s="264">
        <v>582.9</v>
      </c>
      <c r="D325" s="265">
        <v>588.5</v>
      </c>
      <c r="E325" s="265">
        <v>571.4</v>
      </c>
      <c r="F325" s="265">
        <v>559.9</v>
      </c>
      <c r="G325" s="265">
        <v>542.79999999999995</v>
      </c>
      <c r="H325" s="265">
        <v>600</v>
      </c>
      <c r="I325" s="265">
        <v>617.09999999999991</v>
      </c>
      <c r="J325" s="265">
        <v>628.6</v>
      </c>
      <c r="K325" s="263">
        <v>605.6</v>
      </c>
      <c r="L325" s="263">
        <v>577</v>
      </c>
      <c r="M325" s="263">
        <v>1.1503099999999999</v>
      </c>
    </row>
    <row r="326" spans="1:13">
      <c r="A326" s="254">
        <v>316</v>
      </c>
      <c r="B326" s="263" t="s">
        <v>755</v>
      </c>
      <c r="C326" s="264">
        <v>184.5</v>
      </c>
      <c r="D326" s="265">
        <v>185.61666666666667</v>
      </c>
      <c r="E326" s="265">
        <v>182.38333333333335</v>
      </c>
      <c r="F326" s="265">
        <v>180.26666666666668</v>
      </c>
      <c r="G326" s="265">
        <v>177.03333333333336</v>
      </c>
      <c r="H326" s="265">
        <v>187.73333333333335</v>
      </c>
      <c r="I326" s="265">
        <v>190.9666666666667</v>
      </c>
      <c r="J326" s="265">
        <v>193.08333333333334</v>
      </c>
      <c r="K326" s="263">
        <v>188.85</v>
      </c>
      <c r="L326" s="263">
        <v>183.5</v>
      </c>
      <c r="M326" s="263">
        <v>7.0794100000000002</v>
      </c>
    </row>
    <row r="327" spans="1:13">
      <c r="A327" s="254">
        <v>317</v>
      </c>
      <c r="B327" s="263" t="s">
        <v>145</v>
      </c>
      <c r="C327" s="264">
        <v>210.7</v>
      </c>
      <c r="D327" s="265">
        <v>213.21666666666667</v>
      </c>
      <c r="E327" s="265">
        <v>201.43333333333334</v>
      </c>
      <c r="F327" s="265">
        <v>192.16666666666666</v>
      </c>
      <c r="G327" s="265">
        <v>180.38333333333333</v>
      </c>
      <c r="H327" s="265">
        <v>222.48333333333335</v>
      </c>
      <c r="I327" s="265">
        <v>234.26666666666671</v>
      </c>
      <c r="J327" s="265">
        <v>243.53333333333336</v>
      </c>
      <c r="K327" s="263">
        <v>225</v>
      </c>
      <c r="L327" s="263">
        <v>203.95</v>
      </c>
      <c r="M327" s="263">
        <v>1086.0940499999999</v>
      </c>
    </row>
    <row r="328" spans="1:13">
      <c r="A328" s="254">
        <v>318</v>
      </c>
      <c r="B328" s="263" t="s">
        <v>445</v>
      </c>
      <c r="C328" s="264">
        <v>601.20000000000005</v>
      </c>
      <c r="D328" s="265">
        <v>601.2166666666667</v>
      </c>
      <c r="E328" s="265">
        <v>596.68333333333339</v>
      </c>
      <c r="F328" s="265">
        <v>592.16666666666674</v>
      </c>
      <c r="G328" s="265">
        <v>587.63333333333344</v>
      </c>
      <c r="H328" s="265">
        <v>605.73333333333335</v>
      </c>
      <c r="I328" s="265">
        <v>610.26666666666665</v>
      </c>
      <c r="J328" s="265">
        <v>614.7833333333333</v>
      </c>
      <c r="K328" s="263">
        <v>605.75</v>
      </c>
      <c r="L328" s="263">
        <v>596.70000000000005</v>
      </c>
      <c r="M328" s="263">
        <v>1.0218499999999999</v>
      </c>
    </row>
    <row r="329" spans="1:13">
      <c r="A329" s="254">
        <v>319</v>
      </c>
      <c r="B329" s="263" t="s">
        <v>263</v>
      </c>
      <c r="C329" s="264">
        <v>1670.8</v>
      </c>
      <c r="D329" s="265">
        <v>1663.7333333333333</v>
      </c>
      <c r="E329" s="265">
        <v>1643.5166666666667</v>
      </c>
      <c r="F329" s="265">
        <v>1616.2333333333333</v>
      </c>
      <c r="G329" s="265">
        <v>1596.0166666666667</v>
      </c>
      <c r="H329" s="265">
        <v>1691.0166666666667</v>
      </c>
      <c r="I329" s="265">
        <v>1711.2333333333333</v>
      </c>
      <c r="J329" s="265">
        <v>1738.5166666666667</v>
      </c>
      <c r="K329" s="263">
        <v>1683.95</v>
      </c>
      <c r="L329" s="263">
        <v>1636.45</v>
      </c>
      <c r="M329" s="263">
        <v>2.8052700000000002</v>
      </c>
    </row>
    <row r="330" spans="1:13">
      <c r="A330" s="254">
        <v>320</v>
      </c>
      <c r="B330" s="263" t="s">
        <v>446</v>
      </c>
      <c r="C330" s="264">
        <v>1535.9</v>
      </c>
      <c r="D330" s="265">
        <v>1552.95</v>
      </c>
      <c r="E330" s="265">
        <v>1511.3000000000002</v>
      </c>
      <c r="F330" s="265">
        <v>1486.7</v>
      </c>
      <c r="G330" s="265">
        <v>1445.0500000000002</v>
      </c>
      <c r="H330" s="265">
        <v>1577.5500000000002</v>
      </c>
      <c r="I330" s="265">
        <v>1619.2000000000003</v>
      </c>
      <c r="J330" s="265">
        <v>1643.8000000000002</v>
      </c>
      <c r="K330" s="263">
        <v>1594.6</v>
      </c>
      <c r="L330" s="263">
        <v>1528.35</v>
      </c>
      <c r="M330" s="263">
        <v>2.7088999999999999</v>
      </c>
    </row>
    <row r="331" spans="1:13">
      <c r="A331" s="254">
        <v>321</v>
      </c>
      <c r="B331" s="263" t="s">
        <v>147</v>
      </c>
      <c r="C331" s="264">
        <v>1321.2</v>
      </c>
      <c r="D331" s="265">
        <v>1332.7333333333333</v>
      </c>
      <c r="E331" s="265">
        <v>1303.8666666666668</v>
      </c>
      <c r="F331" s="265">
        <v>1286.5333333333335</v>
      </c>
      <c r="G331" s="265">
        <v>1257.666666666667</v>
      </c>
      <c r="H331" s="265">
        <v>1350.0666666666666</v>
      </c>
      <c r="I331" s="265">
        <v>1378.9333333333329</v>
      </c>
      <c r="J331" s="265">
        <v>1396.2666666666664</v>
      </c>
      <c r="K331" s="263">
        <v>1361.6</v>
      </c>
      <c r="L331" s="263">
        <v>1315.4</v>
      </c>
      <c r="M331" s="263">
        <v>31.54298</v>
      </c>
    </row>
    <row r="332" spans="1:13">
      <c r="A332" s="254">
        <v>322</v>
      </c>
      <c r="B332" s="263" t="s">
        <v>264</v>
      </c>
      <c r="C332" s="264">
        <v>842.25</v>
      </c>
      <c r="D332" s="265">
        <v>847.38333333333333</v>
      </c>
      <c r="E332" s="265">
        <v>826.81666666666661</v>
      </c>
      <c r="F332" s="265">
        <v>811.38333333333333</v>
      </c>
      <c r="G332" s="265">
        <v>790.81666666666661</v>
      </c>
      <c r="H332" s="265">
        <v>862.81666666666661</v>
      </c>
      <c r="I332" s="265">
        <v>883.38333333333344</v>
      </c>
      <c r="J332" s="265">
        <v>898.81666666666661</v>
      </c>
      <c r="K332" s="263">
        <v>867.95</v>
      </c>
      <c r="L332" s="263">
        <v>831.95</v>
      </c>
      <c r="M332" s="263">
        <v>4.1898</v>
      </c>
    </row>
    <row r="333" spans="1:13">
      <c r="A333" s="254">
        <v>323</v>
      </c>
      <c r="B333" s="263" t="s">
        <v>149</v>
      </c>
      <c r="C333" s="264">
        <v>32.200000000000003</v>
      </c>
      <c r="D333" s="265">
        <v>32.383333333333333</v>
      </c>
      <c r="E333" s="265">
        <v>31.916666666666664</v>
      </c>
      <c r="F333" s="265">
        <v>31.633333333333333</v>
      </c>
      <c r="G333" s="265">
        <v>31.166666666666664</v>
      </c>
      <c r="H333" s="265">
        <v>32.666666666666664</v>
      </c>
      <c r="I333" s="265">
        <v>33.133333333333333</v>
      </c>
      <c r="J333" s="265">
        <v>33.416666666666664</v>
      </c>
      <c r="K333" s="263">
        <v>32.85</v>
      </c>
      <c r="L333" s="263">
        <v>32.1</v>
      </c>
      <c r="M333" s="263">
        <v>51.987650000000002</v>
      </c>
    </row>
    <row r="334" spans="1:13">
      <c r="A334" s="254">
        <v>324</v>
      </c>
      <c r="B334" s="263" t="s">
        <v>150</v>
      </c>
      <c r="C334" s="264">
        <v>85.05</v>
      </c>
      <c r="D334" s="265">
        <v>85.683333333333337</v>
      </c>
      <c r="E334" s="265">
        <v>83.566666666666677</v>
      </c>
      <c r="F334" s="265">
        <v>82.083333333333343</v>
      </c>
      <c r="G334" s="265">
        <v>79.966666666666683</v>
      </c>
      <c r="H334" s="265">
        <v>87.166666666666671</v>
      </c>
      <c r="I334" s="265">
        <v>89.283333333333346</v>
      </c>
      <c r="J334" s="265">
        <v>90.766666666666666</v>
      </c>
      <c r="K334" s="263">
        <v>87.8</v>
      </c>
      <c r="L334" s="263">
        <v>84.2</v>
      </c>
      <c r="M334" s="263">
        <v>53.264409999999998</v>
      </c>
    </row>
    <row r="335" spans="1:13">
      <c r="A335" s="254">
        <v>325</v>
      </c>
      <c r="B335" s="263" t="s">
        <v>447</v>
      </c>
      <c r="C335" s="264">
        <v>622.25</v>
      </c>
      <c r="D335" s="265">
        <v>622.15</v>
      </c>
      <c r="E335" s="265">
        <v>605.29999999999995</v>
      </c>
      <c r="F335" s="265">
        <v>588.35</v>
      </c>
      <c r="G335" s="265">
        <v>571.5</v>
      </c>
      <c r="H335" s="265">
        <v>639.09999999999991</v>
      </c>
      <c r="I335" s="265">
        <v>655.95</v>
      </c>
      <c r="J335" s="265">
        <v>672.89999999999986</v>
      </c>
      <c r="K335" s="263">
        <v>639</v>
      </c>
      <c r="L335" s="263">
        <v>605.20000000000005</v>
      </c>
      <c r="M335" s="263">
        <v>1.86676</v>
      </c>
    </row>
    <row r="336" spans="1:13">
      <c r="A336" s="254">
        <v>326</v>
      </c>
      <c r="B336" s="263" t="s">
        <v>265</v>
      </c>
      <c r="C336" s="264">
        <v>25.25</v>
      </c>
      <c r="D336" s="265">
        <v>25.25</v>
      </c>
      <c r="E336" s="265">
        <v>25.05</v>
      </c>
      <c r="F336" s="265">
        <v>24.85</v>
      </c>
      <c r="G336" s="265">
        <v>24.650000000000002</v>
      </c>
      <c r="H336" s="265">
        <v>25.45</v>
      </c>
      <c r="I336" s="265">
        <v>25.650000000000002</v>
      </c>
      <c r="J336" s="265">
        <v>25.849999999999998</v>
      </c>
      <c r="K336" s="263">
        <v>25.45</v>
      </c>
      <c r="L336" s="263">
        <v>25.05</v>
      </c>
      <c r="M336" s="263">
        <v>75.212310000000002</v>
      </c>
    </row>
    <row r="337" spans="1:13">
      <c r="A337" s="254">
        <v>327</v>
      </c>
      <c r="B337" s="263" t="s">
        <v>448</v>
      </c>
      <c r="C337" s="264">
        <v>51.25</v>
      </c>
      <c r="D337" s="265">
        <v>51.416666666666664</v>
      </c>
      <c r="E337" s="265">
        <v>50.983333333333327</v>
      </c>
      <c r="F337" s="265">
        <v>50.716666666666661</v>
      </c>
      <c r="G337" s="265">
        <v>50.283333333333324</v>
      </c>
      <c r="H337" s="265">
        <v>51.68333333333333</v>
      </c>
      <c r="I337" s="265">
        <v>52.116666666666667</v>
      </c>
      <c r="J337" s="265">
        <v>52.383333333333333</v>
      </c>
      <c r="K337" s="263">
        <v>51.85</v>
      </c>
      <c r="L337" s="263">
        <v>51.15</v>
      </c>
      <c r="M337" s="263">
        <v>9.8990500000000008</v>
      </c>
    </row>
    <row r="338" spans="1:13">
      <c r="A338" s="254">
        <v>328</v>
      </c>
      <c r="B338" s="263" t="s">
        <v>152</v>
      </c>
      <c r="C338" s="264">
        <v>112.1</v>
      </c>
      <c r="D338" s="265">
        <v>112.35000000000001</v>
      </c>
      <c r="E338" s="265">
        <v>111.30000000000001</v>
      </c>
      <c r="F338" s="265">
        <v>110.5</v>
      </c>
      <c r="G338" s="265">
        <v>109.45</v>
      </c>
      <c r="H338" s="265">
        <v>113.15000000000002</v>
      </c>
      <c r="I338" s="265">
        <v>114.2</v>
      </c>
      <c r="J338" s="265">
        <v>115.00000000000003</v>
      </c>
      <c r="K338" s="263">
        <v>113.4</v>
      </c>
      <c r="L338" s="263">
        <v>111.55</v>
      </c>
      <c r="M338" s="263">
        <v>49.50121</v>
      </c>
    </row>
    <row r="339" spans="1:13">
      <c r="A339" s="254">
        <v>329</v>
      </c>
      <c r="B339" s="263" t="s">
        <v>695</v>
      </c>
      <c r="C339" s="264">
        <v>166.8</v>
      </c>
      <c r="D339" s="265">
        <v>166.25</v>
      </c>
      <c r="E339" s="265">
        <v>161.05000000000001</v>
      </c>
      <c r="F339" s="265">
        <v>155.30000000000001</v>
      </c>
      <c r="G339" s="265">
        <v>150.10000000000002</v>
      </c>
      <c r="H339" s="265">
        <v>172</v>
      </c>
      <c r="I339" s="265">
        <v>177.2</v>
      </c>
      <c r="J339" s="265">
        <v>182.95</v>
      </c>
      <c r="K339" s="263">
        <v>171.45</v>
      </c>
      <c r="L339" s="263">
        <v>160.5</v>
      </c>
      <c r="M339" s="263">
        <v>42.900660000000002</v>
      </c>
    </row>
    <row r="340" spans="1:13">
      <c r="A340" s="254">
        <v>330</v>
      </c>
      <c r="B340" s="263" t="s">
        <v>153</v>
      </c>
      <c r="C340" s="264">
        <v>95.2</v>
      </c>
      <c r="D340" s="265">
        <v>95.633333333333326</v>
      </c>
      <c r="E340" s="265">
        <v>94.566666666666649</v>
      </c>
      <c r="F340" s="265">
        <v>93.933333333333323</v>
      </c>
      <c r="G340" s="265">
        <v>92.866666666666646</v>
      </c>
      <c r="H340" s="265">
        <v>96.266666666666652</v>
      </c>
      <c r="I340" s="265">
        <v>97.333333333333314</v>
      </c>
      <c r="J340" s="265">
        <v>97.966666666666654</v>
      </c>
      <c r="K340" s="263">
        <v>96.7</v>
      </c>
      <c r="L340" s="263">
        <v>95</v>
      </c>
      <c r="M340" s="263">
        <v>125.74055</v>
      </c>
    </row>
    <row r="341" spans="1:13">
      <c r="A341" s="254">
        <v>331</v>
      </c>
      <c r="B341" s="263" t="s">
        <v>449</v>
      </c>
      <c r="C341" s="264">
        <v>465.35</v>
      </c>
      <c r="D341" s="265">
        <v>467.76666666666665</v>
      </c>
      <c r="E341" s="265">
        <v>459.7833333333333</v>
      </c>
      <c r="F341" s="265">
        <v>454.21666666666664</v>
      </c>
      <c r="G341" s="265">
        <v>446.23333333333329</v>
      </c>
      <c r="H341" s="265">
        <v>473.33333333333331</v>
      </c>
      <c r="I341" s="265">
        <v>481.31666666666666</v>
      </c>
      <c r="J341" s="265">
        <v>486.88333333333333</v>
      </c>
      <c r="K341" s="263">
        <v>475.75</v>
      </c>
      <c r="L341" s="263">
        <v>462.2</v>
      </c>
      <c r="M341" s="263">
        <v>1.5093000000000001</v>
      </c>
    </row>
    <row r="342" spans="1:13">
      <c r="A342" s="254">
        <v>332</v>
      </c>
      <c r="B342" s="263" t="s">
        <v>148</v>
      </c>
      <c r="C342" s="264">
        <v>48.6</v>
      </c>
      <c r="D342" s="265">
        <v>48.883333333333333</v>
      </c>
      <c r="E342" s="265">
        <v>48.066666666666663</v>
      </c>
      <c r="F342" s="265">
        <v>47.533333333333331</v>
      </c>
      <c r="G342" s="265">
        <v>46.716666666666661</v>
      </c>
      <c r="H342" s="265">
        <v>49.416666666666664</v>
      </c>
      <c r="I342" s="265">
        <v>50.233333333333341</v>
      </c>
      <c r="J342" s="265">
        <v>50.766666666666666</v>
      </c>
      <c r="K342" s="263">
        <v>49.7</v>
      </c>
      <c r="L342" s="263">
        <v>48.35</v>
      </c>
      <c r="M342" s="263">
        <v>179.27525</v>
      </c>
    </row>
    <row r="343" spans="1:13">
      <c r="A343" s="254">
        <v>333</v>
      </c>
      <c r="B343" s="263" t="s">
        <v>450</v>
      </c>
      <c r="C343" s="264">
        <v>38.9</v>
      </c>
      <c r="D343" s="265">
        <v>39.35</v>
      </c>
      <c r="E343" s="265">
        <v>38.300000000000004</v>
      </c>
      <c r="F343" s="265">
        <v>37.700000000000003</v>
      </c>
      <c r="G343" s="265">
        <v>36.650000000000006</v>
      </c>
      <c r="H343" s="265">
        <v>39.950000000000003</v>
      </c>
      <c r="I343" s="265">
        <v>41</v>
      </c>
      <c r="J343" s="265">
        <v>41.6</v>
      </c>
      <c r="K343" s="263">
        <v>40.4</v>
      </c>
      <c r="L343" s="263">
        <v>38.75</v>
      </c>
      <c r="M343" s="263">
        <v>14.76179</v>
      </c>
    </row>
    <row r="344" spans="1:13">
      <c r="A344" s="254">
        <v>334</v>
      </c>
      <c r="B344" s="263" t="s">
        <v>451</v>
      </c>
      <c r="C344" s="264">
        <v>2561.4499999999998</v>
      </c>
      <c r="D344" s="265">
        <v>2587.1666666666665</v>
      </c>
      <c r="E344" s="265">
        <v>2524.333333333333</v>
      </c>
      <c r="F344" s="265">
        <v>2487.2166666666667</v>
      </c>
      <c r="G344" s="265">
        <v>2424.3833333333332</v>
      </c>
      <c r="H344" s="265">
        <v>2624.2833333333328</v>
      </c>
      <c r="I344" s="265">
        <v>2687.1166666666659</v>
      </c>
      <c r="J344" s="265">
        <v>2724.2333333333327</v>
      </c>
      <c r="K344" s="263">
        <v>2650</v>
      </c>
      <c r="L344" s="263">
        <v>2550.0500000000002</v>
      </c>
      <c r="M344" s="263">
        <v>0.95004999999999995</v>
      </c>
    </row>
    <row r="345" spans="1:13">
      <c r="A345" s="254">
        <v>335</v>
      </c>
      <c r="B345" s="263" t="s">
        <v>756</v>
      </c>
      <c r="C345" s="264">
        <v>83.7</v>
      </c>
      <c r="D345" s="265">
        <v>83</v>
      </c>
      <c r="E345" s="265">
        <v>81.25</v>
      </c>
      <c r="F345" s="265">
        <v>78.8</v>
      </c>
      <c r="G345" s="265">
        <v>77.05</v>
      </c>
      <c r="H345" s="265">
        <v>85.45</v>
      </c>
      <c r="I345" s="265">
        <v>87.2</v>
      </c>
      <c r="J345" s="265">
        <v>89.65</v>
      </c>
      <c r="K345" s="263">
        <v>84.75</v>
      </c>
      <c r="L345" s="263">
        <v>80.55</v>
      </c>
      <c r="M345" s="263">
        <v>2.1163599999999998</v>
      </c>
    </row>
    <row r="346" spans="1:13">
      <c r="A346" s="254">
        <v>336</v>
      </c>
      <c r="B346" s="263" t="s">
        <v>151</v>
      </c>
      <c r="C346" s="264">
        <v>17479.849999999999</v>
      </c>
      <c r="D346" s="265">
        <v>17414.883333333331</v>
      </c>
      <c r="E346" s="265">
        <v>17323.016666666663</v>
      </c>
      <c r="F346" s="265">
        <v>17166.183333333331</v>
      </c>
      <c r="G346" s="265">
        <v>17074.316666666662</v>
      </c>
      <c r="H346" s="265">
        <v>17571.716666666664</v>
      </c>
      <c r="I346" s="265">
        <v>17663.583333333332</v>
      </c>
      <c r="J346" s="265">
        <v>17820.416666666664</v>
      </c>
      <c r="K346" s="263">
        <v>17506.75</v>
      </c>
      <c r="L346" s="263">
        <v>17258.05</v>
      </c>
      <c r="M346" s="263">
        <v>1.1011899999999999</v>
      </c>
    </row>
    <row r="347" spans="1:13">
      <c r="A347" s="254">
        <v>337</v>
      </c>
      <c r="B347" s="263" t="s">
        <v>793</v>
      </c>
      <c r="C347" s="264">
        <v>36.200000000000003</v>
      </c>
      <c r="D347" s="265">
        <v>36.516666666666673</v>
      </c>
      <c r="E347" s="265">
        <v>35.783333333333346</v>
      </c>
      <c r="F347" s="265">
        <v>35.366666666666674</v>
      </c>
      <c r="G347" s="265">
        <v>34.633333333333347</v>
      </c>
      <c r="H347" s="265">
        <v>36.933333333333344</v>
      </c>
      <c r="I347" s="265">
        <v>37.666666666666679</v>
      </c>
      <c r="J347" s="265">
        <v>38.083333333333343</v>
      </c>
      <c r="K347" s="263">
        <v>37.25</v>
      </c>
      <c r="L347" s="263">
        <v>36.1</v>
      </c>
      <c r="M347" s="263">
        <v>10.245509999999999</v>
      </c>
    </row>
    <row r="348" spans="1:13">
      <c r="A348" s="254">
        <v>338</v>
      </c>
      <c r="B348" s="263" t="s">
        <v>452</v>
      </c>
      <c r="C348" s="264">
        <v>1838.35</v>
      </c>
      <c r="D348" s="265">
        <v>1842.6833333333334</v>
      </c>
      <c r="E348" s="265">
        <v>1806.6666666666667</v>
      </c>
      <c r="F348" s="265">
        <v>1774.9833333333333</v>
      </c>
      <c r="G348" s="265">
        <v>1738.9666666666667</v>
      </c>
      <c r="H348" s="265">
        <v>1874.3666666666668</v>
      </c>
      <c r="I348" s="265">
        <v>1910.3833333333332</v>
      </c>
      <c r="J348" s="265">
        <v>1942.0666666666668</v>
      </c>
      <c r="K348" s="263">
        <v>1878.7</v>
      </c>
      <c r="L348" s="263">
        <v>1811</v>
      </c>
      <c r="M348" s="263">
        <v>0.77859999999999996</v>
      </c>
    </row>
    <row r="349" spans="1:13">
      <c r="A349" s="254">
        <v>339</v>
      </c>
      <c r="B349" s="263" t="s">
        <v>792</v>
      </c>
      <c r="C349" s="264">
        <v>339.35</v>
      </c>
      <c r="D349" s="265">
        <v>335.68333333333334</v>
      </c>
      <c r="E349" s="265">
        <v>327.36666666666667</v>
      </c>
      <c r="F349" s="265">
        <v>315.38333333333333</v>
      </c>
      <c r="G349" s="265">
        <v>307.06666666666666</v>
      </c>
      <c r="H349" s="265">
        <v>347.66666666666669</v>
      </c>
      <c r="I349" s="265">
        <v>355.98333333333341</v>
      </c>
      <c r="J349" s="265">
        <v>367.9666666666667</v>
      </c>
      <c r="K349" s="263">
        <v>344</v>
      </c>
      <c r="L349" s="263">
        <v>323.7</v>
      </c>
      <c r="M349" s="263">
        <v>13.091760000000001</v>
      </c>
    </row>
    <row r="350" spans="1:13">
      <c r="A350" s="254">
        <v>340</v>
      </c>
      <c r="B350" s="263" t="s">
        <v>266</v>
      </c>
      <c r="C350" s="264">
        <v>589.54999999999995</v>
      </c>
      <c r="D350" s="265">
        <v>584.51666666666665</v>
      </c>
      <c r="E350" s="265">
        <v>570.0333333333333</v>
      </c>
      <c r="F350" s="265">
        <v>550.51666666666665</v>
      </c>
      <c r="G350" s="265">
        <v>536.0333333333333</v>
      </c>
      <c r="H350" s="265">
        <v>604.0333333333333</v>
      </c>
      <c r="I350" s="265">
        <v>618.51666666666665</v>
      </c>
      <c r="J350" s="265">
        <v>638.0333333333333</v>
      </c>
      <c r="K350" s="263">
        <v>599</v>
      </c>
      <c r="L350" s="263">
        <v>565</v>
      </c>
      <c r="M350" s="263">
        <v>5.5577899999999998</v>
      </c>
    </row>
    <row r="351" spans="1:13">
      <c r="A351" s="254">
        <v>341</v>
      </c>
      <c r="B351" s="263" t="s">
        <v>155</v>
      </c>
      <c r="C351" s="264">
        <v>98.45</v>
      </c>
      <c r="D351" s="265">
        <v>97.766666666666652</v>
      </c>
      <c r="E351" s="265">
        <v>96.283333333333303</v>
      </c>
      <c r="F351" s="265">
        <v>94.116666666666646</v>
      </c>
      <c r="G351" s="265">
        <v>92.633333333333297</v>
      </c>
      <c r="H351" s="265">
        <v>99.933333333333309</v>
      </c>
      <c r="I351" s="265">
        <v>101.41666666666666</v>
      </c>
      <c r="J351" s="265">
        <v>103.58333333333331</v>
      </c>
      <c r="K351" s="263">
        <v>99.25</v>
      </c>
      <c r="L351" s="263">
        <v>95.6</v>
      </c>
      <c r="M351" s="263">
        <v>261.18576000000002</v>
      </c>
    </row>
    <row r="352" spans="1:13">
      <c r="A352" s="254">
        <v>342</v>
      </c>
      <c r="B352" s="263" t="s">
        <v>154</v>
      </c>
      <c r="C352" s="264">
        <v>116.05</v>
      </c>
      <c r="D352" s="265">
        <v>116.23333333333335</v>
      </c>
      <c r="E352" s="265">
        <v>115.4666666666667</v>
      </c>
      <c r="F352" s="265">
        <v>114.88333333333335</v>
      </c>
      <c r="G352" s="265">
        <v>114.1166666666667</v>
      </c>
      <c r="H352" s="265">
        <v>116.81666666666669</v>
      </c>
      <c r="I352" s="265">
        <v>117.58333333333334</v>
      </c>
      <c r="J352" s="265">
        <v>118.16666666666669</v>
      </c>
      <c r="K352" s="263">
        <v>117</v>
      </c>
      <c r="L352" s="263">
        <v>115.65</v>
      </c>
      <c r="M352" s="263">
        <v>7.7889499999999998</v>
      </c>
    </row>
    <row r="353" spans="1:13">
      <c r="A353" s="254">
        <v>343</v>
      </c>
      <c r="B353" s="263" t="s">
        <v>453</v>
      </c>
      <c r="C353" s="264">
        <v>72.5</v>
      </c>
      <c r="D353" s="265">
        <v>72.45</v>
      </c>
      <c r="E353" s="265">
        <v>69.100000000000009</v>
      </c>
      <c r="F353" s="265">
        <v>65.7</v>
      </c>
      <c r="G353" s="265">
        <v>62.350000000000009</v>
      </c>
      <c r="H353" s="265">
        <v>75.850000000000009</v>
      </c>
      <c r="I353" s="265">
        <v>79.2</v>
      </c>
      <c r="J353" s="265">
        <v>82.600000000000009</v>
      </c>
      <c r="K353" s="263">
        <v>75.8</v>
      </c>
      <c r="L353" s="263">
        <v>69.05</v>
      </c>
      <c r="M353" s="263">
        <v>1.0907199999999999</v>
      </c>
    </row>
    <row r="354" spans="1:13">
      <c r="A354" s="254">
        <v>344</v>
      </c>
      <c r="B354" s="263" t="s">
        <v>267</v>
      </c>
      <c r="C354" s="264">
        <v>3168.5</v>
      </c>
      <c r="D354" s="265">
        <v>3189.8166666666671</v>
      </c>
      <c r="E354" s="265">
        <v>3140.6833333333343</v>
      </c>
      <c r="F354" s="265">
        <v>3112.8666666666672</v>
      </c>
      <c r="G354" s="265">
        <v>3063.7333333333345</v>
      </c>
      <c r="H354" s="265">
        <v>3217.6333333333341</v>
      </c>
      <c r="I354" s="265">
        <v>3266.7666666666664</v>
      </c>
      <c r="J354" s="265">
        <v>3294.5833333333339</v>
      </c>
      <c r="K354" s="263">
        <v>3238.95</v>
      </c>
      <c r="L354" s="263">
        <v>3162</v>
      </c>
      <c r="M354" s="263">
        <v>0.50775999999999999</v>
      </c>
    </row>
    <row r="355" spans="1:13">
      <c r="A355" s="254">
        <v>345</v>
      </c>
      <c r="B355" s="263" t="s">
        <v>454</v>
      </c>
      <c r="C355" s="264">
        <v>94.85</v>
      </c>
      <c r="D355" s="265">
        <v>92.916666666666671</v>
      </c>
      <c r="E355" s="265">
        <v>90.233333333333348</v>
      </c>
      <c r="F355" s="265">
        <v>85.616666666666674</v>
      </c>
      <c r="G355" s="265">
        <v>82.933333333333351</v>
      </c>
      <c r="H355" s="265">
        <v>97.533333333333346</v>
      </c>
      <c r="I355" s="265">
        <v>100.21666666666665</v>
      </c>
      <c r="J355" s="265">
        <v>104.83333333333334</v>
      </c>
      <c r="K355" s="263">
        <v>95.6</v>
      </c>
      <c r="L355" s="263">
        <v>88.3</v>
      </c>
      <c r="M355" s="263">
        <v>22.260359999999999</v>
      </c>
    </row>
    <row r="356" spans="1:13">
      <c r="A356" s="254">
        <v>346</v>
      </c>
      <c r="B356" s="263" t="s">
        <v>455</v>
      </c>
      <c r="C356" s="264">
        <v>283.60000000000002</v>
      </c>
      <c r="D356" s="265">
        <v>285.23333333333335</v>
      </c>
      <c r="E356" s="265">
        <v>275.36666666666667</v>
      </c>
      <c r="F356" s="265">
        <v>267.13333333333333</v>
      </c>
      <c r="G356" s="265">
        <v>257.26666666666665</v>
      </c>
      <c r="H356" s="265">
        <v>293.4666666666667</v>
      </c>
      <c r="I356" s="265">
        <v>303.33333333333337</v>
      </c>
      <c r="J356" s="265">
        <v>311.56666666666672</v>
      </c>
      <c r="K356" s="263">
        <v>295.10000000000002</v>
      </c>
      <c r="L356" s="263">
        <v>277</v>
      </c>
      <c r="M356" s="263">
        <v>4.5356199999999998</v>
      </c>
    </row>
    <row r="357" spans="1:13">
      <c r="A357" s="254">
        <v>347</v>
      </c>
      <c r="B357" s="263" t="s">
        <v>456</v>
      </c>
      <c r="C357" s="264">
        <v>239</v>
      </c>
      <c r="D357" s="265">
        <v>241.04999999999998</v>
      </c>
      <c r="E357" s="265">
        <v>233.79999999999995</v>
      </c>
      <c r="F357" s="265">
        <v>228.59999999999997</v>
      </c>
      <c r="G357" s="265">
        <v>221.34999999999994</v>
      </c>
      <c r="H357" s="265">
        <v>246.24999999999997</v>
      </c>
      <c r="I357" s="265">
        <v>253.50000000000003</v>
      </c>
      <c r="J357" s="265">
        <v>258.7</v>
      </c>
      <c r="K357" s="263">
        <v>248.3</v>
      </c>
      <c r="L357" s="263">
        <v>235.85</v>
      </c>
      <c r="M357" s="263">
        <v>2.2356799999999999</v>
      </c>
    </row>
    <row r="358" spans="1:13">
      <c r="A358" s="254">
        <v>348</v>
      </c>
      <c r="B358" s="263" t="s">
        <v>268</v>
      </c>
      <c r="C358" s="264">
        <v>2211.1999999999998</v>
      </c>
      <c r="D358" s="265">
        <v>2223.7333333333331</v>
      </c>
      <c r="E358" s="265">
        <v>2187.4666666666662</v>
      </c>
      <c r="F358" s="265">
        <v>2163.7333333333331</v>
      </c>
      <c r="G358" s="265">
        <v>2127.4666666666662</v>
      </c>
      <c r="H358" s="265">
        <v>2247.4666666666662</v>
      </c>
      <c r="I358" s="265">
        <v>2283.7333333333336</v>
      </c>
      <c r="J358" s="265">
        <v>2307.4666666666662</v>
      </c>
      <c r="K358" s="263">
        <v>2260</v>
      </c>
      <c r="L358" s="263">
        <v>2200</v>
      </c>
      <c r="M358" s="263">
        <v>2.5515699999999999</v>
      </c>
    </row>
    <row r="359" spans="1:13">
      <c r="A359" s="254">
        <v>349</v>
      </c>
      <c r="B359" s="263" t="s">
        <v>269</v>
      </c>
      <c r="C359" s="264">
        <v>371.05</v>
      </c>
      <c r="D359" s="265">
        <v>366.36666666666673</v>
      </c>
      <c r="E359" s="265">
        <v>353.88333333333344</v>
      </c>
      <c r="F359" s="265">
        <v>336.7166666666667</v>
      </c>
      <c r="G359" s="265">
        <v>324.23333333333341</v>
      </c>
      <c r="H359" s="265">
        <v>383.53333333333347</v>
      </c>
      <c r="I359" s="265">
        <v>396.01666666666671</v>
      </c>
      <c r="J359" s="265">
        <v>413.18333333333351</v>
      </c>
      <c r="K359" s="263">
        <v>378.85</v>
      </c>
      <c r="L359" s="263">
        <v>349.2</v>
      </c>
      <c r="M359" s="263">
        <v>10.829660000000001</v>
      </c>
    </row>
    <row r="360" spans="1:13">
      <c r="A360" s="254">
        <v>350</v>
      </c>
      <c r="B360" s="263" t="s">
        <v>457</v>
      </c>
      <c r="C360" s="264">
        <v>274</v>
      </c>
      <c r="D360" s="265">
        <v>273.58333333333331</v>
      </c>
      <c r="E360" s="265">
        <v>266.61666666666662</v>
      </c>
      <c r="F360" s="265">
        <v>259.23333333333329</v>
      </c>
      <c r="G360" s="265">
        <v>252.26666666666659</v>
      </c>
      <c r="H360" s="265">
        <v>280.96666666666664</v>
      </c>
      <c r="I360" s="265">
        <v>287.93333333333334</v>
      </c>
      <c r="J360" s="265">
        <v>295.31666666666666</v>
      </c>
      <c r="K360" s="263">
        <v>280.55</v>
      </c>
      <c r="L360" s="263">
        <v>266.2</v>
      </c>
      <c r="M360" s="263">
        <v>6.4572900000000004</v>
      </c>
    </row>
    <row r="361" spans="1:13">
      <c r="A361" s="254">
        <v>351</v>
      </c>
      <c r="B361" s="263" t="s">
        <v>759</v>
      </c>
      <c r="C361" s="264">
        <v>478</v>
      </c>
      <c r="D361" s="265">
        <v>476</v>
      </c>
      <c r="E361" s="265">
        <v>472.1</v>
      </c>
      <c r="F361" s="265">
        <v>466.20000000000005</v>
      </c>
      <c r="G361" s="265">
        <v>462.30000000000007</v>
      </c>
      <c r="H361" s="265">
        <v>481.9</v>
      </c>
      <c r="I361" s="265">
        <v>485.79999999999995</v>
      </c>
      <c r="J361" s="265">
        <v>491.69999999999993</v>
      </c>
      <c r="K361" s="263">
        <v>479.9</v>
      </c>
      <c r="L361" s="263">
        <v>470.1</v>
      </c>
      <c r="M361" s="263">
        <v>1.0544199999999999</v>
      </c>
    </row>
    <row r="362" spans="1:13">
      <c r="A362" s="254">
        <v>352</v>
      </c>
      <c r="B362" s="263" t="s">
        <v>458</v>
      </c>
      <c r="C362" s="264">
        <v>69.45</v>
      </c>
      <c r="D362" s="265">
        <v>69.13333333333334</v>
      </c>
      <c r="E362" s="265">
        <v>66.916666666666686</v>
      </c>
      <c r="F362" s="265">
        <v>64.38333333333334</v>
      </c>
      <c r="G362" s="265">
        <v>62.166666666666686</v>
      </c>
      <c r="H362" s="265">
        <v>71.666666666666686</v>
      </c>
      <c r="I362" s="265">
        <v>73.883333333333354</v>
      </c>
      <c r="J362" s="265">
        <v>76.416666666666686</v>
      </c>
      <c r="K362" s="263">
        <v>71.349999999999994</v>
      </c>
      <c r="L362" s="263">
        <v>66.599999999999994</v>
      </c>
      <c r="M362" s="263">
        <v>48.455249999999999</v>
      </c>
    </row>
    <row r="363" spans="1:13">
      <c r="A363" s="254">
        <v>353</v>
      </c>
      <c r="B363" s="263" t="s">
        <v>163</v>
      </c>
      <c r="C363" s="264">
        <v>1471.65</v>
      </c>
      <c r="D363" s="265">
        <v>1480.55</v>
      </c>
      <c r="E363" s="265">
        <v>1450.1</v>
      </c>
      <c r="F363" s="265">
        <v>1428.55</v>
      </c>
      <c r="G363" s="265">
        <v>1398.1</v>
      </c>
      <c r="H363" s="265">
        <v>1502.1</v>
      </c>
      <c r="I363" s="265">
        <v>1532.5500000000002</v>
      </c>
      <c r="J363" s="265">
        <v>1554.1</v>
      </c>
      <c r="K363" s="263">
        <v>1511</v>
      </c>
      <c r="L363" s="263">
        <v>1459</v>
      </c>
      <c r="M363" s="263">
        <v>14.231730000000001</v>
      </c>
    </row>
    <row r="364" spans="1:13">
      <c r="A364" s="254">
        <v>354</v>
      </c>
      <c r="B364" s="263" t="s">
        <v>156</v>
      </c>
      <c r="C364" s="264">
        <v>30084.25</v>
      </c>
      <c r="D364" s="265">
        <v>30331.566666666666</v>
      </c>
      <c r="E364" s="265">
        <v>29669.133333333331</v>
      </c>
      <c r="F364" s="265">
        <v>29254.016666666666</v>
      </c>
      <c r="G364" s="265">
        <v>28591.583333333332</v>
      </c>
      <c r="H364" s="265">
        <v>30746.683333333331</v>
      </c>
      <c r="I364" s="265">
        <v>31409.116666666665</v>
      </c>
      <c r="J364" s="265">
        <v>31824.23333333333</v>
      </c>
      <c r="K364" s="263">
        <v>30994</v>
      </c>
      <c r="L364" s="263">
        <v>29916.45</v>
      </c>
      <c r="M364" s="263">
        <v>0.30961</v>
      </c>
    </row>
    <row r="365" spans="1:13">
      <c r="A365" s="254">
        <v>355</v>
      </c>
      <c r="B365" s="263" t="s">
        <v>459</v>
      </c>
      <c r="C365" s="264">
        <v>1787.55</v>
      </c>
      <c r="D365" s="265">
        <v>1796.05</v>
      </c>
      <c r="E365" s="265">
        <v>1771.5</v>
      </c>
      <c r="F365" s="265">
        <v>1755.45</v>
      </c>
      <c r="G365" s="265">
        <v>1730.9</v>
      </c>
      <c r="H365" s="265">
        <v>1812.1</v>
      </c>
      <c r="I365" s="265">
        <v>1836.6499999999996</v>
      </c>
      <c r="J365" s="265">
        <v>1852.6999999999998</v>
      </c>
      <c r="K365" s="263">
        <v>1820.6</v>
      </c>
      <c r="L365" s="263">
        <v>1780</v>
      </c>
      <c r="M365" s="263">
        <v>0.61092999999999997</v>
      </c>
    </row>
    <row r="366" spans="1:13">
      <c r="A366" s="254">
        <v>356</v>
      </c>
      <c r="B366" s="263" t="s">
        <v>158</v>
      </c>
      <c r="C366" s="264">
        <v>239.95</v>
      </c>
      <c r="D366" s="265">
        <v>241.73333333333335</v>
      </c>
      <c r="E366" s="265">
        <v>237.41666666666669</v>
      </c>
      <c r="F366" s="265">
        <v>234.88333333333333</v>
      </c>
      <c r="G366" s="265">
        <v>230.56666666666666</v>
      </c>
      <c r="H366" s="265">
        <v>244.26666666666671</v>
      </c>
      <c r="I366" s="265">
        <v>248.58333333333337</v>
      </c>
      <c r="J366" s="265">
        <v>251.11666666666673</v>
      </c>
      <c r="K366" s="263">
        <v>246.05</v>
      </c>
      <c r="L366" s="263">
        <v>239.2</v>
      </c>
      <c r="M366" s="263">
        <v>27.55123</v>
      </c>
    </row>
    <row r="367" spans="1:13">
      <c r="A367" s="254">
        <v>357</v>
      </c>
      <c r="B367" s="263" t="s">
        <v>270</v>
      </c>
      <c r="C367" s="264">
        <v>4560.45</v>
      </c>
      <c r="D367" s="265">
        <v>4527.45</v>
      </c>
      <c r="E367" s="265">
        <v>4479.8999999999996</v>
      </c>
      <c r="F367" s="265">
        <v>4399.3499999999995</v>
      </c>
      <c r="G367" s="265">
        <v>4351.7999999999993</v>
      </c>
      <c r="H367" s="265">
        <v>4608</v>
      </c>
      <c r="I367" s="265">
        <v>4655.5500000000011</v>
      </c>
      <c r="J367" s="265">
        <v>4736.1000000000004</v>
      </c>
      <c r="K367" s="263">
        <v>4575</v>
      </c>
      <c r="L367" s="263">
        <v>4446.8999999999996</v>
      </c>
      <c r="M367" s="263">
        <v>0.78668000000000005</v>
      </c>
    </row>
    <row r="368" spans="1:13">
      <c r="A368" s="254">
        <v>358</v>
      </c>
      <c r="B368" s="263" t="s">
        <v>460</v>
      </c>
      <c r="C368" s="264">
        <v>193.4</v>
      </c>
      <c r="D368" s="265">
        <v>194.81666666666669</v>
      </c>
      <c r="E368" s="265">
        <v>191.63333333333338</v>
      </c>
      <c r="F368" s="265">
        <v>189.8666666666667</v>
      </c>
      <c r="G368" s="265">
        <v>186.68333333333339</v>
      </c>
      <c r="H368" s="265">
        <v>196.58333333333337</v>
      </c>
      <c r="I368" s="265">
        <v>199.76666666666671</v>
      </c>
      <c r="J368" s="265">
        <v>201.53333333333336</v>
      </c>
      <c r="K368" s="263">
        <v>198</v>
      </c>
      <c r="L368" s="263">
        <v>193.05</v>
      </c>
      <c r="M368" s="263">
        <v>9.4157899999999994</v>
      </c>
    </row>
    <row r="369" spans="1:13">
      <c r="A369" s="254">
        <v>359</v>
      </c>
      <c r="B369" s="263" t="s">
        <v>461</v>
      </c>
      <c r="C369" s="264">
        <v>837.95</v>
      </c>
      <c r="D369" s="265">
        <v>835.16666666666663</v>
      </c>
      <c r="E369" s="265">
        <v>819.08333333333326</v>
      </c>
      <c r="F369" s="265">
        <v>800.21666666666658</v>
      </c>
      <c r="G369" s="265">
        <v>784.13333333333321</v>
      </c>
      <c r="H369" s="265">
        <v>854.0333333333333</v>
      </c>
      <c r="I369" s="265">
        <v>870.11666666666656</v>
      </c>
      <c r="J369" s="265">
        <v>888.98333333333335</v>
      </c>
      <c r="K369" s="263">
        <v>851.25</v>
      </c>
      <c r="L369" s="263">
        <v>816.3</v>
      </c>
      <c r="M369" s="263">
        <v>2.05105</v>
      </c>
    </row>
    <row r="370" spans="1:13">
      <c r="A370" s="254">
        <v>360</v>
      </c>
      <c r="B370" s="263" t="s">
        <v>160</v>
      </c>
      <c r="C370" s="264">
        <v>1766.6</v>
      </c>
      <c r="D370" s="265">
        <v>1773.7166666666665</v>
      </c>
      <c r="E370" s="265">
        <v>1751.9833333333329</v>
      </c>
      <c r="F370" s="265">
        <v>1737.3666666666663</v>
      </c>
      <c r="G370" s="265">
        <v>1715.6333333333328</v>
      </c>
      <c r="H370" s="265">
        <v>1788.333333333333</v>
      </c>
      <c r="I370" s="265">
        <v>1810.0666666666666</v>
      </c>
      <c r="J370" s="265">
        <v>1824.6833333333332</v>
      </c>
      <c r="K370" s="263">
        <v>1795.45</v>
      </c>
      <c r="L370" s="263">
        <v>1759.1</v>
      </c>
      <c r="M370" s="263">
        <v>7.2533399999999997</v>
      </c>
    </row>
    <row r="371" spans="1:13">
      <c r="A371" s="254">
        <v>361</v>
      </c>
      <c r="B371" s="263" t="s">
        <v>157</v>
      </c>
      <c r="C371" s="264">
        <v>1842.45</v>
      </c>
      <c r="D371" s="265">
        <v>1810.4833333333333</v>
      </c>
      <c r="E371" s="265">
        <v>1761.9666666666667</v>
      </c>
      <c r="F371" s="265">
        <v>1681.4833333333333</v>
      </c>
      <c r="G371" s="265">
        <v>1632.9666666666667</v>
      </c>
      <c r="H371" s="265">
        <v>1890.9666666666667</v>
      </c>
      <c r="I371" s="265">
        <v>1939.4833333333336</v>
      </c>
      <c r="J371" s="265">
        <v>2019.9666666666667</v>
      </c>
      <c r="K371" s="263">
        <v>1859</v>
      </c>
      <c r="L371" s="263">
        <v>1730</v>
      </c>
      <c r="M371" s="263">
        <v>35.07893</v>
      </c>
    </row>
    <row r="372" spans="1:13">
      <c r="A372" s="254">
        <v>362</v>
      </c>
      <c r="B372" s="263" t="s">
        <v>757</v>
      </c>
      <c r="C372" s="264">
        <v>621.79999999999995</v>
      </c>
      <c r="D372" s="265">
        <v>619.4</v>
      </c>
      <c r="E372" s="265">
        <v>593.4</v>
      </c>
      <c r="F372" s="265">
        <v>565</v>
      </c>
      <c r="G372" s="265">
        <v>539</v>
      </c>
      <c r="H372" s="265">
        <v>647.79999999999995</v>
      </c>
      <c r="I372" s="265">
        <v>673.8</v>
      </c>
      <c r="J372" s="265">
        <v>702.19999999999993</v>
      </c>
      <c r="K372" s="263">
        <v>645.4</v>
      </c>
      <c r="L372" s="263">
        <v>591</v>
      </c>
      <c r="M372" s="263">
        <v>16.293790000000001</v>
      </c>
    </row>
    <row r="373" spans="1:13">
      <c r="A373" s="254">
        <v>363</v>
      </c>
      <c r="B373" s="263" t="s">
        <v>462</v>
      </c>
      <c r="C373" s="264">
        <v>1320.15</v>
      </c>
      <c r="D373" s="265">
        <v>1327.4833333333333</v>
      </c>
      <c r="E373" s="265">
        <v>1305.0666666666666</v>
      </c>
      <c r="F373" s="265">
        <v>1289.9833333333333</v>
      </c>
      <c r="G373" s="265">
        <v>1267.5666666666666</v>
      </c>
      <c r="H373" s="265">
        <v>1342.5666666666666</v>
      </c>
      <c r="I373" s="265">
        <v>1364.9833333333331</v>
      </c>
      <c r="J373" s="265">
        <v>1380.0666666666666</v>
      </c>
      <c r="K373" s="263">
        <v>1349.9</v>
      </c>
      <c r="L373" s="263">
        <v>1312.4</v>
      </c>
      <c r="M373" s="263">
        <v>5.0900400000000001</v>
      </c>
    </row>
    <row r="374" spans="1:13">
      <c r="A374" s="254">
        <v>364</v>
      </c>
      <c r="B374" s="263" t="s">
        <v>758</v>
      </c>
      <c r="C374" s="264">
        <v>922.7</v>
      </c>
      <c r="D374" s="265">
        <v>926.56666666666661</v>
      </c>
      <c r="E374" s="265">
        <v>912.13333333333321</v>
      </c>
      <c r="F374" s="265">
        <v>901.56666666666661</v>
      </c>
      <c r="G374" s="265">
        <v>887.13333333333321</v>
      </c>
      <c r="H374" s="265">
        <v>937.13333333333321</v>
      </c>
      <c r="I374" s="265">
        <v>951.56666666666661</v>
      </c>
      <c r="J374" s="265">
        <v>962.13333333333321</v>
      </c>
      <c r="K374" s="263">
        <v>941</v>
      </c>
      <c r="L374" s="263">
        <v>916</v>
      </c>
      <c r="M374" s="263">
        <v>4.0114599999999996</v>
      </c>
    </row>
    <row r="375" spans="1:13">
      <c r="A375" s="254">
        <v>365</v>
      </c>
      <c r="B375" s="263" t="s">
        <v>159</v>
      </c>
      <c r="C375" s="264">
        <v>131.1</v>
      </c>
      <c r="D375" s="265">
        <v>129.91666666666666</v>
      </c>
      <c r="E375" s="265">
        <v>127.83333333333331</v>
      </c>
      <c r="F375" s="265">
        <v>124.56666666666666</v>
      </c>
      <c r="G375" s="265">
        <v>122.48333333333332</v>
      </c>
      <c r="H375" s="265">
        <v>133.18333333333331</v>
      </c>
      <c r="I375" s="265">
        <v>135.26666666666662</v>
      </c>
      <c r="J375" s="265">
        <v>138.5333333333333</v>
      </c>
      <c r="K375" s="263">
        <v>132</v>
      </c>
      <c r="L375" s="263">
        <v>126.65</v>
      </c>
      <c r="M375" s="263">
        <v>116.22875999999999</v>
      </c>
    </row>
    <row r="376" spans="1:13">
      <c r="A376" s="254">
        <v>366</v>
      </c>
      <c r="B376" s="263" t="s">
        <v>162</v>
      </c>
      <c r="C376" s="264">
        <v>212.45</v>
      </c>
      <c r="D376" s="265">
        <v>213.15</v>
      </c>
      <c r="E376" s="265">
        <v>210.85000000000002</v>
      </c>
      <c r="F376" s="265">
        <v>209.25000000000003</v>
      </c>
      <c r="G376" s="265">
        <v>206.95000000000005</v>
      </c>
      <c r="H376" s="265">
        <v>214.75</v>
      </c>
      <c r="I376" s="265">
        <v>217.05</v>
      </c>
      <c r="J376" s="265">
        <v>218.64999999999998</v>
      </c>
      <c r="K376" s="263">
        <v>215.45</v>
      </c>
      <c r="L376" s="263">
        <v>211.55</v>
      </c>
      <c r="M376" s="263">
        <v>48.372779999999999</v>
      </c>
    </row>
    <row r="377" spans="1:13">
      <c r="A377" s="254">
        <v>367</v>
      </c>
      <c r="B377" s="263" t="s">
        <v>463</v>
      </c>
      <c r="C377" s="264">
        <v>127.95</v>
      </c>
      <c r="D377" s="265">
        <v>128.16666666666666</v>
      </c>
      <c r="E377" s="265">
        <v>126.33333333333331</v>
      </c>
      <c r="F377" s="265">
        <v>124.71666666666665</v>
      </c>
      <c r="G377" s="265">
        <v>122.88333333333331</v>
      </c>
      <c r="H377" s="265">
        <v>129.7833333333333</v>
      </c>
      <c r="I377" s="265">
        <v>131.61666666666662</v>
      </c>
      <c r="J377" s="265">
        <v>133.23333333333332</v>
      </c>
      <c r="K377" s="263">
        <v>130</v>
      </c>
      <c r="L377" s="263">
        <v>126.55</v>
      </c>
      <c r="M377" s="263">
        <v>12.27829</v>
      </c>
    </row>
    <row r="378" spans="1:13">
      <c r="A378" s="254">
        <v>368</v>
      </c>
      <c r="B378" s="263" t="s">
        <v>271</v>
      </c>
      <c r="C378" s="264">
        <v>291.10000000000002</v>
      </c>
      <c r="D378" s="265">
        <v>289.7</v>
      </c>
      <c r="E378" s="265">
        <v>286.39999999999998</v>
      </c>
      <c r="F378" s="265">
        <v>281.7</v>
      </c>
      <c r="G378" s="265">
        <v>278.39999999999998</v>
      </c>
      <c r="H378" s="265">
        <v>294.39999999999998</v>
      </c>
      <c r="I378" s="265">
        <v>297.70000000000005</v>
      </c>
      <c r="J378" s="265">
        <v>302.39999999999998</v>
      </c>
      <c r="K378" s="263">
        <v>293</v>
      </c>
      <c r="L378" s="263">
        <v>285</v>
      </c>
      <c r="M378" s="263">
        <v>5.8041600000000004</v>
      </c>
    </row>
    <row r="379" spans="1:13">
      <c r="A379" s="254">
        <v>369</v>
      </c>
      <c r="B379" s="263" t="s">
        <v>464</v>
      </c>
      <c r="C379" s="264">
        <v>116.05</v>
      </c>
      <c r="D379" s="265">
        <v>114.85000000000001</v>
      </c>
      <c r="E379" s="265">
        <v>112.50000000000001</v>
      </c>
      <c r="F379" s="265">
        <v>108.95</v>
      </c>
      <c r="G379" s="265">
        <v>106.60000000000001</v>
      </c>
      <c r="H379" s="265">
        <v>118.40000000000002</v>
      </c>
      <c r="I379" s="265">
        <v>120.75000000000001</v>
      </c>
      <c r="J379" s="265">
        <v>124.30000000000003</v>
      </c>
      <c r="K379" s="263">
        <v>117.2</v>
      </c>
      <c r="L379" s="263">
        <v>111.3</v>
      </c>
      <c r="M379" s="263">
        <v>5.0128899999999996</v>
      </c>
    </row>
    <row r="380" spans="1:13">
      <c r="A380" s="254">
        <v>370</v>
      </c>
      <c r="B380" s="263" t="s">
        <v>465</v>
      </c>
      <c r="C380" s="264">
        <v>7430.6</v>
      </c>
      <c r="D380" s="265">
        <v>7438.5333333333328</v>
      </c>
      <c r="E380" s="265">
        <v>7382.0666666666657</v>
      </c>
      <c r="F380" s="265">
        <v>7333.5333333333328</v>
      </c>
      <c r="G380" s="265">
        <v>7277.0666666666657</v>
      </c>
      <c r="H380" s="265">
        <v>7487.0666666666657</v>
      </c>
      <c r="I380" s="265">
        <v>7543.5333333333328</v>
      </c>
      <c r="J380" s="265">
        <v>7592.0666666666657</v>
      </c>
      <c r="K380" s="263">
        <v>7495</v>
      </c>
      <c r="L380" s="263">
        <v>7390</v>
      </c>
      <c r="M380" s="263">
        <v>6.454E-2</v>
      </c>
    </row>
    <row r="381" spans="1:13">
      <c r="A381" s="254">
        <v>371</v>
      </c>
      <c r="B381" s="263" t="s">
        <v>272</v>
      </c>
      <c r="C381" s="264">
        <v>13529.85</v>
      </c>
      <c r="D381" s="265">
        <v>13593.400000000001</v>
      </c>
      <c r="E381" s="265">
        <v>13386.850000000002</v>
      </c>
      <c r="F381" s="265">
        <v>13243.85</v>
      </c>
      <c r="G381" s="265">
        <v>13037.300000000001</v>
      </c>
      <c r="H381" s="265">
        <v>13736.400000000003</v>
      </c>
      <c r="I381" s="265">
        <v>13942.950000000003</v>
      </c>
      <c r="J381" s="265">
        <v>14085.950000000004</v>
      </c>
      <c r="K381" s="263">
        <v>13799.95</v>
      </c>
      <c r="L381" s="263">
        <v>13450.4</v>
      </c>
      <c r="M381" s="263">
        <v>0.1108</v>
      </c>
    </row>
    <row r="382" spans="1:13">
      <c r="A382" s="254">
        <v>372</v>
      </c>
      <c r="B382" s="263" t="s">
        <v>161</v>
      </c>
      <c r="C382" s="264">
        <v>39.549999999999997</v>
      </c>
      <c r="D382" s="265">
        <v>39.533333333333331</v>
      </c>
      <c r="E382" s="265">
        <v>39.016666666666666</v>
      </c>
      <c r="F382" s="265">
        <v>38.483333333333334</v>
      </c>
      <c r="G382" s="265">
        <v>37.966666666666669</v>
      </c>
      <c r="H382" s="265">
        <v>40.066666666666663</v>
      </c>
      <c r="I382" s="265">
        <v>40.583333333333329</v>
      </c>
      <c r="J382" s="265">
        <v>41.11666666666666</v>
      </c>
      <c r="K382" s="263">
        <v>40.049999999999997</v>
      </c>
      <c r="L382" s="263">
        <v>39</v>
      </c>
      <c r="M382" s="263">
        <v>1279.28424</v>
      </c>
    </row>
    <row r="383" spans="1:13">
      <c r="A383" s="254">
        <v>373</v>
      </c>
      <c r="B383" s="263" t="s">
        <v>273</v>
      </c>
      <c r="C383" s="264">
        <v>685.65</v>
      </c>
      <c r="D383" s="265">
        <v>686.08333333333337</v>
      </c>
      <c r="E383" s="265">
        <v>675.4666666666667</v>
      </c>
      <c r="F383" s="265">
        <v>665.2833333333333</v>
      </c>
      <c r="G383" s="265">
        <v>654.66666666666663</v>
      </c>
      <c r="H383" s="265">
        <v>696.26666666666677</v>
      </c>
      <c r="I383" s="265">
        <v>706.88333333333333</v>
      </c>
      <c r="J383" s="265">
        <v>717.06666666666683</v>
      </c>
      <c r="K383" s="263">
        <v>696.7</v>
      </c>
      <c r="L383" s="263">
        <v>675.9</v>
      </c>
      <c r="M383" s="263">
        <v>1.5948500000000001</v>
      </c>
    </row>
    <row r="384" spans="1:13">
      <c r="A384" s="254">
        <v>374</v>
      </c>
      <c r="B384" s="263" t="s">
        <v>165</v>
      </c>
      <c r="C384" s="264">
        <v>254</v>
      </c>
      <c r="D384" s="265">
        <v>251.25</v>
      </c>
      <c r="E384" s="265">
        <v>246.05</v>
      </c>
      <c r="F384" s="265">
        <v>238.10000000000002</v>
      </c>
      <c r="G384" s="265">
        <v>232.90000000000003</v>
      </c>
      <c r="H384" s="265">
        <v>259.2</v>
      </c>
      <c r="I384" s="265">
        <v>264.39999999999998</v>
      </c>
      <c r="J384" s="265">
        <v>272.34999999999997</v>
      </c>
      <c r="K384" s="263">
        <v>256.45</v>
      </c>
      <c r="L384" s="263">
        <v>243.3</v>
      </c>
      <c r="M384" s="263">
        <v>168.98929999999999</v>
      </c>
    </row>
    <row r="385" spans="1:13">
      <c r="A385" s="254">
        <v>375</v>
      </c>
      <c r="B385" s="263" t="s">
        <v>166</v>
      </c>
      <c r="C385" s="264">
        <v>152.75</v>
      </c>
      <c r="D385" s="265">
        <v>151.54999999999998</v>
      </c>
      <c r="E385" s="265">
        <v>149.19999999999996</v>
      </c>
      <c r="F385" s="265">
        <v>145.64999999999998</v>
      </c>
      <c r="G385" s="265">
        <v>143.29999999999995</v>
      </c>
      <c r="H385" s="265">
        <v>155.09999999999997</v>
      </c>
      <c r="I385" s="265">
        <v>157.44999999999999</v>
      </c>
      <c r="J385" s="265">
        <v>160.99999999999997</v>
      </c>
      <c r="K385" s="263">
        <v>153.9</v>
      </c>
      <c r="L385" s="263">
        <v>148</v>
      </c>
      <c r="M385" s="263">
        <v>76.699169999999995</v>
      </c>
    </row>
    <row r="386" spans="1:13">
      <c r="A386" s="254">
        <v>376</v>
      </c>
      <c r="B386" s="263" t="s">
        <v>466</v>
      </c>
      <c r="C386" s="264">
        <v>239.9</v>
      </c>
      <c r="D386" s="265">
        <v>241.0333333333333</v>
      </c>
      <c r="E386" s="265">
        <v>238.31666666666661</v>
      </c>
      <c r="F386" s="265">
        <v>236.73333333333329</v>
      </c>
      <c r="G386" s="265">
        <v>234.01666666666659</v>
      </c>
      <c r="H386" s="265">
        <v>242.61666666666662</v>
      </c>
      <c r="I386" s="265">
        <v>245.33333333333331</v>
      </c>
      <c r="J386" s="265">
        <v>246.91666666666663</v>
      </c>
      <c r="K386" s="263">
        <v>243.75</v>
      </c>
      <c r="L386" s="263">
        <v>239.45</v>
      </c>
      <c r="M386" s="263">
        <v>5.43621</v>
      </c>
    </row>
    <row r="387" spans="1:13">
      <c r="A387" s="254">
        <v>377</v>
      </c>
      <c r="B387" s="263" t="s">
        <v>467</v>
      </c>
      <c r="C387" s="264">
        <v>569.25</v>
      </c>
      <c r="D387" s="265">
        <v>563.43333333333328</v>
      </c>
      <c r="E387" s="265">
        <v>552.86666666666656</v>
      </c>
      <c r="F387" s="265">
        <v>536.48333333333323</v>
      </c>
      <c r="G387" s="265">
        <v>525.91666666666652</v>
      </c>
      <c r="H387" s="265">
        <v>579.81666666666661</v>
      </c>
      <c r="I387" s="265">
        <v>590.38333333333344</v>
      </c>
      <c r="J387" s="265">
        <v>606.76666666666665</v>
      </c>
      <c r="K387" s="263">
        <v>574</v>
      </c>
      <c r="L387" s="263">
        <v>547.04999999999995</v>
      </c>
      <c r="M387" s="263">
        <v>8.9325600000000005</v>
      </c>
    </row>
    <row r="388" spans="1:13">
      <c r="A388" s="254">
        <v>378</v>
      </c>
      <c r="B388" s="263" t="s">
        <v>468</v>
      </c>
      <c r="C388" s="264">
        <v>31.05</v>
      </c>
      <c r="D388" s="265">
        <v>31.5</v>
      </c>
      <c r="E388" s="265">
        <v>30.299999999999997</v>
      </c>
      <c r="F388" s="265">
        <v>29.549999999999997</v>
      </c>
      <c r="G388" s="265">
        <v>28.349999999999994</v>
      </c>
      <c r="H388" s="265">
        <v>32.25</v>
      </c>
      <c r="I388" s="265">
        <v>33.450000000000003</v>
      </c>
      <c r="J388" s="265">
        <v>34.200000000000003</v>
      </c>
      <c r="K388" s="263">
        <v>32.700000000000003</v>
      </c>
      <c r="L388" s="263">
        <v>30.75</v>
      </c>
      <c r="M388" s="263">
        <v>85.063869999999994</v>
      </c>
    </row>
    <row r="389" spans="1:13">
      <c r="A389" s="254">
        <v>379</v>
      </c>
      <c r="B389" s="263" t="s">
        <v>469</v>
      </c>
      <c r="C389" s="264">
        <v>140.6</v>
      </c>
      <c r="D389" s="265">
        <v>140.23333333333332</v>
      </c>
      <c r="E389" s="265">
        <v>136.16666666666663</v>
      </c>
      <c r="F389" s="265">
        <v>131.73333333333332</v>
      </c>
      <c r="G389" s="265">
        <v>127.66666666666663</v>
      </c>
      <c r="H389" s="265">
        <v>144.66666666666663</v>
      </c>
      <c r="I389" s="265">
        <v>148.73333333333329</v>
      </c>
      <c r="J389" s="265">
        <v>153.16666666666663</v>
      </c>
      <c r="K389" s="263">
        <v>144.30000000000001</v>
      </c>
      <c r="L389" s="263">
        <v>135.80000000000001</v>
      </c>
      <c r="M389" s="263">
        <v>32.514510000000001</v>
      </c>
    </row>
    <row r="390" spans="1:13">
      <c r="A390" s="254">
        <v>380</v>
      </c>
      <c r="B390" s="263" t="s">
        <v>274</v>
      </c>
      <c r="C390" s="264">
        <v>477.5</v>
      </c>
      <c r="D390" s="265">
        <v>477.7833333333333</v>
      </c>
      <c r="E390" s="265">
        <v>470.41666666666663</v>
      </c>
      <c r="F390" s="265">
        <v>463.33333333333331</v>
      </c>
      <c r="G390" s="265">
        <v>455.96666666666664</v>
      </c>
      <c r="H390" s="265">
        <v>484.86666666666662</v>
      </c>
      <c r="I390" s="265">
        <v>492.23333333333329</v>
      </c>
      <c r="J390" s="265">
        <v>499.31666666666661</v>
      </c>
      <c r="K390" s="263">
        <v>485.15</v>
      </c>
      <c r="L390" s="263">
        <v>470.7</v>
      </c>
      <c r="M390" s="263">
        <v>2.1430199999999999</v>
      </c>
    </row>
    <row r="391" spans="1:13">
      <c r="A391" s="254">
        <v>381</v>
      </c>
      <c r="B391" s="263" t="s">
        <v>470</v>
      </c>
      <c r="C391" s="264">
        <v>265.5</v>
      </c>
      <c r="D391" s="265">
        <v>265.93333333333334</v>
      </c>
      <c r="E391" s="265">
        <v>263.11666666666667</v>
      </c>
      <c r="F391" s="265">
        <v>260.73333333333335</v>
      </c>
      <c r="G391" s="265">
        <v>257.91666666666669</v>
      </c>
      <c r="H391" s="265">
        <v>268.31666666666666</v>
      </c>
      <c r="I391" s="265">
        <v>271.13333333333338</v>
      </c>
      <c r="J391" s="265">
        <v>273.51666666666665</v>
      </c>
      <c r="K391" s="263">
        <v>268.75</v>
      </c>
      <c r="L391" s="263">
        <v>263.55</v>
      </c>
      <c r="M391" s="263">
        <v>2.5861200000000002</v>
      </c>
    </row>
    <row r="392" spans="1:13">
      <c r="A392" s="254">
        <v>382</v>
      </c>
      <c r="B392" s="263" t="s">
        <v>471</v>
      </c>
      <c r="C392" s="264">
        <v>53.15</v>
      </c>
      <c r="D392" s="265">
        <v>53.4</v>
      </c>
      <c r="E392" s="265">
        <v>52.8</v>
      </c>
      <c r="F392" s="265">
        <v>52.449999999999996</v>
      </c>
      <c r="G392" s="265">
        <v>51.849999999999994</v>
      </c>
      <c r="H392" s="265">
        <v>53.75</v>
      </c>
      <c r="I392" s="265">
        <v>54.350000000000009</v>
      </c>
      <c r="J392" s="265">
        <v>54.7</v>
      </c>
      <c r="K392" s="263">
        <v>54</v>
      </c>
      <c r="L392" s="263">
        <v>53.05</v>
      </c>
      <c r="M392" s="263">
        <v>7.4184000000000001</v>
      </c>
    </row>
    <row r="393" spans="1:13">
      <c r="A393" s="254">
        <v>383</v>
      </c>
      <c r="B393" s="263" t="s">
        <v>472</v>
      </c>
      <c r="C393" s="264">
        <v>1660.45</v>
      </c>
      <c r="D393" s="265">
        <v>1646.5</v>
      </c>
      <c r="E393" s="265">
        <v>1627</v>
      </c>
      <c r="F393" s="265">
        <v>1593.55</v>
      </c>
      <c r="G393" s="265">
        <v>1574.05</v>
      </c>
      <c r="H393" s="265">
        <v>1679.95</v>
      </c>
      <c r="I393" s="265">
        <v>1699.45</v>
      </c>
      <c r="J393" s="265">
        <v>1732.9</v>
      </c>
      <c r="K393" s="263">
        <v>1666</v>
      </c>
      <c r="L393" s="263">
        <v>1613.05</v>
      </c>
      <c r="M393" s="263">
        <v>0.12844</v>
      </c>
    </row>
    <row r="394" spans="1:13">
      <c r="A394" s="254">
        <v>384</v>
      </c>
      <c r="B394" s="263" t="s">
        <v>473</v>
      </c>
      <c r="C394" s="264">
        <v>332</v>
      </c>
      <c r="D394" s="265">
        <v>333.25</v>
      </c>
      <c r="E394" s="265">
        <v>329.75</v>
      </c>
      <c r="F394" s="265">
        <v>327.5</v>
      </c>
      <c r="G394" s="265">
        <v>324</v>
      </c>
      <c r="H394" s="265">
        <v>335.5</v>
      </c>
      <c r="I394" s="265">
        <v>339</v>
      </c>
      <c r="J394" s="265">
        <v>341.25</v>
      </c>
      <c r="K394" s="263">
        <v>336.75</v>
      </c>
      <c r="L394" s="263">
        <v>331</v>
      </c>
      <c r="M394" s="263">
        <v>4.3816800000000002</v>
      </c>
    </row>
    <row r="395" spans="1:13">
      <c r="A395" s="254">
        <v>385</v>
      </c>
      <c r="B395" s="263" t="s">
        <v>474</v>
      </c>
      <c r="C395" s="264">
        <v>162.75</v>
      </c>
      <c r="D395" s="265">
        <v>163.43333333333334</v>
      </c>
      <c r="E395" s="265">
        <v>160.86666666666667</v>
      </c>
      <c r="F395" s="265">
        <v>158.98333333333335</v>
      </c>
      <c r="G395" s="265">
        <v>156.41666666666669</v>
      </c>
      <c r="H395" s="265">
        <v>165.31666666666666</v>
      </c>
      <c r="I395" s="265">
        <v>167.88333333333333</v>
      </c>
      <c r="J395" s="265">
        <v>169.76666666666665</v>
      </c>
      <c r="K395" s="263">
        <v>166</v>
      </c>
      <c r="L395" s="263">
        <v>161.55000000000001</v>
      </c>
      <c r="M395" s="263">
        <v>1.2613799999999999</v>
      </c>
    </row>
    <row r="396" spans="1:13">
      <c r="A396" s="254">
        <v>386</v>
      </c>
      <c r="B396" s="263" t="s">
        <v>475</v>
      </c>
      <c r="C396" s="264">
        <v>874.1</v>
      </c>
      <c r="D396" s="265">
        <v>878.06666666666661</v>
      </c>
      <c r="E396" s="265">
        <v>866.13333333333321</v>
      </c>
      <c r="F396" s="265">
        <v>858.16666666666663</v>
      </c>
      <c r="G396" s="265">
        <v>846.23333333333323</v>
      </c>
      <c r="H396" s="265">
        <v>886.03333333333319</v>
      </c>
      <c r="I396" s="265">
        <v>897.96666666666658</v>
      </c>
      <c r="J396" s="265">
        <v>905.93333333333317</v>
      </c>
      <c r="K396" s="263">
        <v>890</v>
      </c>
      <c r="L396" s="263">
        <v>870.1</v>
      </c>
      <c r="M396" s="263">
        <v>1.1429</v>
      </c>
    </row>
    <row r="397" spans="1:13">
      <c r="A397" s="254">
        <v>387</v>
      </c>
      <c r="B397" s="263" t="s">
        <v>167</v>
      </c>
      <c r="C397" s="264">
        <v>2032.6</v>
      </c>
      <c r="D397" s="265">
        <v>2039.6333333333332</v>
      </c>
      <c r="E397" s="265">
        <v>2017.9666666666662</v>
      </c>
      <c r="F397" s="265">
        <v>2003.333333333333</v>
      </c>
      <c r="G397" s="265">
        <v>1981.6666666666661</v>
      </c>
      <c r="H397" s="265">
        <v>2054.2666666666664</v>
      </c>
      <c r="I397" s="265">
        <v>2075.9333333333334</v>
      </c>
      <c r="J397" s="265">
        <v>2090.5666666666666</v>
      </c>
      <c r="K397" s="263">
        <v>2061.3000000000002</v>
      </c>
      <c r="L397" s="263">
        <v>2025</v>
      </c>
      <c r="M397" s="263">
        <v>72.875900000000001</v>
      </c>
    </row>
    <row r="398" spans="1:13">
      <c r="A398" s="254">
        <v>388</v>
      </c>
      <c r="B398" s="263" t="s">
        <v>817</v>
      </c>
      <c r="C398" s="264">
        <v>1019.5</v>
      </c>
      <c r="D398" s="265">
        <v>1021.2666666666668</v>
      </c>
      <c r="E398" s="265">
        <v>1012.5333333333335</v>
      </c>
      <c r="F398" s="265">
        <v>1005.5666666666667</v>
      </c>
      <c r="G398" s="265">
        <v>996.83333333333348</v>
      </c>
      <c r="H398" s="265">
        <v>1028.2333333333336</v>
      </c>
      <c r="I398" s="265">
        <v>1036.9666666666669</v>
      </c>
      <c r="J398" s="265">
        <v>1043.9333333333336</v>
      </c>
      <c r="K398" s="263">
        <v>1030</v>
      </c>
      <c r="L398" s="263">
        <v>1014.3</v>
      </c>
      <c r="M398" s="263">
        <v>9.7790199999999992</v>
      </c>
    </row>
    <row r="399" spans="1:13">
      <c r="A399" s="254">
        <v>389</v>
      </c>
      <c r="B399" s="263" t="s">
        <v>275</v>
      </c>
      <c r="C399" s="264">
        <v>877.25</v>
      </c>
      <c r="D399" s="265">
        <v>884.4666666666667</v>
      </c>
      <c r="E399" s="265">
        <v>867.78333333333342</v>
      </c>
      <c r="F399" s="265">
        <v>858.31666666666672</v>
      </c>
      <c r="G399" s="265">
        <v>841.63333333333344</v>
      </c>
      <c r="H399" s="265">
        <v>893.93333333333339</v>
      </c>
      <c r="I399" s="265">
        <v>910.61666666666679</v>
      </c>
      <c r="J399" s="265">
        <v>920.08333333333337</v>
      </c>
      <c r="K399" s="263">
        <v>901.15</v>
      </c>
      <c r="L399" s="263">
        <v>875</v>
      </c>
      <c r="M399" s="263">
        <v>17.151710000000001</v>
      </c>
    </row>
    <row r="400" spans="1:13">
      <c r="A400" s="254">
        <v>390</v>
      </c>
      <c r="B400" s="263" t="s">
        <v>477</v>
      </c>
      <c r="C400" s="264">
        <v>26.85</v>
      </c>
      <c r="D400" s="265">
        <v>27.083333333333332</v>
      </c>
      <c r="E400" s="265">
        <v>26.566666666666663</v>
      </c>
      <c r="F400" s="265">
        <v>26.283333333333331</v>
      </c>
      <c r="G400" s="265">
        <v>25.766666666666662</v>
      </c>
      <c r="H400" s="265">
        <v>27.366666666666664</v>
      </c>
      <c r="I400" s="265">
        <v>27.883333333333336</v>
      </c>
      <c r="J400" s="265">
        <v>28.166666666666664</v>
      </c>
      <c r="K400" s="263">
        <v>27.6</v>
      </c>
      <c r="L400" s="263">
        <v>26.8</v>
      </c>
      <c r="M400" s="263">
        <v>29.356619999999999</v>
      </c>
    </row>
    <row r="401" spans="1:13">
      <c r="A401" s="254">
        <v>391</v>
      </c>
      <c r="B401" s="263" t="s">
        <v>478</v>
      </c>
      <c r="C401" s="264">
        <v>2363.25</v>
      </c>
      <c r="D401" s="265">
        <v>2358.0833333333335</v>
      </c>
      <c r="E401" s="265">
        <v>2326.166666666667</v>
      </c>
      <c r="F401" s="265">
        <v>2289.0833333333335</v>
      </c>
      <c r="G401" s="265">
        <v>2257.166666666667</v>
      </c>
      <c r="H401" s="265">
        <v>2395.166666666667</v>
      </c>
      <c r="I401" s="265">
        <v>2427.0833333333339</v>
      </c>
      <c r="J401" s="265">
        <v>2464.166666666667</v>
      </c>
      <c r="K401" s="263">
        <v>2390</v>
      </c>
      <c r="L401" s="263">
        <v>2321</v>
      </c>
      <c r="M401" s="263">
        <v>0.27</v>
      </c>
    </row>
    <row r="402" spans="1:13">
      <c r="A402" s="254">
        <v>392</v>
      </c>
      <c r="B402" s="263" t="s">
        <v>172</v>
      </c>
      <c r="C402" s="264">
        <v>5622.2</v>
      </c>
      <c r="D402" s="265">
        <v>5652.5</v>
      </c>
      <c r="E402" s="265">
        <v>5580</v>
      </c>
      <c r="F402" s="265">
        <v>5537.8</v>
      </c>
      <c r="G402" s="265">
        <v>5465.3</v>
      </c>
      <c r="H402" s="265">
        <v>5694.7</v>
      </c>
      <c r="I402" s="265">
        <v>5767.2</v>
      </c>
      <c r="J402" s="265">
        <v>5809.4</v>
      </c>
      <c r="K402" s="263">
        <v>5725</v>
      </c>
      <c r="L402" s="263">
        <v>5610.3</v>
      </c>
      <c r="M402" s="263">
        <v>1.2353499999999999</v>
      </c>
    </row>
    <row r="403" spans="1:13">
      <c r="A403" s="254">
        <v>393</v>
      </c>
      <c r="B403" s="263" t="s">
        <v>479</v>
      </c>
      <c r="C403" s="264">
        <v>7844.6</v>
      </c>
      <c r="D403" s="265">
        <v>7843.45</v>
      </c>
      <c r="E403" s="265">
        <v>7788.9</v>
      </c>
      <c r="F403" s="265">
        <v>7733.2</v>
      </c>
      <c r="G403" s="265">
        <v>7678.65</v>
      </c>
      <c r="H403" s="265">
        <v>7899.15</v>
      </c>
      <c r="I403" s="265">
        <v>7953.7000000000007</v>
      </c>
      <c r="J403" s="265">
        <v>8009.4</v>
      </c>
      <c r="K403" s="263">
        <v>7898</v>
      </c>
      <c r="L403" s="263">
        <v>7787.75</v>
      </c>
      <c r="M403" s="263">
        <v>0.23732</v>
      </c>
    </row>
    <row r="404" spans="1:13">
      <c r="A404" s="254">
        <v>394</v>
      </c>
      <c r="B404" s="263" t="s">
        <v>480</v>
      </c>
      <c r="C404" s="264">
        <v>5016.7</v>
      </c>
      <c r="D404" s="265">
        <v>5036.916666666667</v>
      </c>
      <c r="E404" s="265">
        <v>4933.8333333333339</v>
      </c>
      <c r="F404" s="265">
        <v>4850.9666666666672</v>
      </c>
      <c r="G404" s="265">
        <v>4747.8833333333341</v>
      </c>
      <c r="H404" s="265">
        <v>5119.7833333333338</v>
      </c>
      <c r="I404" s="265">
        <v>5222.8666666666677</v>
      </c>
      <c r="J404" s="265">
        <v>5305.7333333333336</v>
      </c>
      <c r="K404" s="263">
        <v>5140</v>
      </c>
      <c r="L404" s="263">
        <v>4954.05</v>
      </c>
      <c r="M404" s="263">
        <v>0.40676000000000001</v>
      </c>
    </row>
    <row r="405" spans="1:13">
      <c r="A405" s="254">
        <v>395</v>
      </c>
      <c r="B405" s="263" t="s">
        <v>760</v>
      </c>
      <c r="C405" s="264">
        <v>99</v>
      </c>
      <c r="D405" s="265">
        <v>100.65000000000002</v>
      </c>
      <c r="E405" s="265">
        <v>96.750000000000043</v>
      </c>
      <c r="F405" s="265">
        <v>94.500000000000028</v>
      </c>
      <c r="G405" s="265">
        <v>90.600000000000051</v>
      </c>
      <c r="H405" s="265">
        <v>102.90000000000003</v>
      </c>
      <c r="I405" s="265">
        <v>106.80000000000001</v>
      </c>
      <c r="J405" s="265">
        <v>109.05000000000003</v>
      </c>
      <c r="K405" s="263">
        <v>104.55</v>
      </c>
      <c r="L405" s="263">
        <v>98.4</v>
      </c>
      <c r="M405" s="263">
        <v>6.9535999999999998</v>
      </c>
    </row>
    <row r="406" spans="1:13">
      <c r="A406" s="254">
        <v>396</v>
      </c>
      <c r="B406" s="263" t="s">
        <v>481</v>
      </c>
      <c r="C406" s="264">
        <v>425.75</v>
      </c>
      <c r="D406" s="265">
        <v>429.3</v>
      </c>
      <c r="E406" s="265">
        <v>419.6</v>
      </c>
      <c r="F406" s="265">
        <v>413.45</v>
      </c>
      <c r="G406" s="265">
        <v>403.75</v>
      </c>
      <c r="H406" s="265">
        <v>435.45000000000005</v>
      </c>
      <c r="I406" s="265">
        <v>445.15</v>
      </c>
      <c r="J406" s="265">
        <v>451.30000000000007</v>
      </c>
      <c r="K406" s="263">
        <v>439</v>
      </c>
      <c r="L406" s="263">
        <v>423.15</v>
      </c>
      <c r="M406" s="263">
        <v>2.4284400000000002</v>
      </c>
    </row>
    <row r="407" spans="1:13">
      <c r="A407" s="254">
        <v>397</v>
      </c>
      <c r="B407" s="263" t="s">
        <v>762</v>
      </c>
      <c r="C407" s="264">
        <v>248.4</v>
      </c>
      <c r="D407" s="265">
        <v>249.66666666666666</v>
      </c>
      <c r="E407" s="265">
        <v>242.5333333333333</v>
      </c>
      <c r="F407" s="265">
        <v>236.66666666666666</v>
      </c>
      <c r="G407" s="265">
        <v>229.5333333333333</v>
      </c>
      <c r="H407" s="265">
        <v>255.5333333333333</v>
      </c>
      <c r="I407" s="265">
        <v>262.66666666666669</v>
      </c>
      <c r="J407" s="265">
        <v>268.5333333333333</v>
      </c>
      <c r="K407" s="263">
        <v>256.8</v>
      </c>
      <c r="L407" s="263">
        <v>243.8</v>
      </c>
      <c r="M407" s="263">
        <v>6.3970599999999997</v>
      </c>
    </row>
    <row r="408" spans="1:13">
      <c r="A408" s="254">
        <v>398</v>
      </c>
      <c r="B408" s="263" t="s">
        <v>482</v>
      </c>
      <c r="C408" s="264">
        <v>2035.5</v>
      </c>
      <c r="D408" s="265">
        <v>2042.3499999999997</v>
      </c>
      <c r="E408" s="265">
        <v>2003.2499999999995</v>
      </c>
      <c r="F408" s="265">
        <v>1970.9999999999998</v>
      </c>
      <c r="G408" s="265">
        <v>1931.8999999999996</v>
      </c>
      <c r="H408" s="265">
        <v>2074.5999999999995</v>
      </c>
      <c r="I408" s="265">
        <v>2113.6999999999994</v>
      </c>
      <c r="J408" s="265">
        <v>2145.9499999999994</v>
      </c>
      <c r="K408" s="263">
        <v>2081.4499999999998</v>
      </c>
      <c r="L408" s="263">
        <v>2010.1</v>
      </c>
      <c r="M408" s="263">
        <v>0.12665000000000001</v>
      </c>
    </row>
    <row r="409" spans="1:13">
      <c r="A409" s="254">
        <v>399</v>
      </c>
      <c r="B409" s="263" t="s">
        <v>483</v>
      </c>
      <c r="C409" s="264">
        <v>425.1</v>
      </c>
      <c r="D409" s="265">
        <v>419.2833333333333</v>
      </c>
      <c r="E409" s="265">
        <v>411.81666666666661</v>
      </c>
      <c r="F409" s="265">
        <v>398.5333333333333</v>
      </c>
      <c r="G409" s="265">
        <v>391.06666666666661</v>
      </c>
      <c r="H409" s="265">
        <v>432.56666666666661</v>
      </c>
      <c r="I409" s="265">
        <v>440.0333333333333</v>
      </c>
      <c r="J409" s="265">
        <v>453.31666666666661</v>
      </c>
      <c r="K409" s="263">
        <v>426.75</v>
      </c>
      <c r="L409" s="263">
        <v>406</v>
      </c>
      <c r="M409" s="263">
        <v>5.7585499999999996</v>
      </c>
    </row>
    <row r="410" spans="1:13">
      <c r="A410" s="254">
        <v>400</v>
      </c>
      <c r="B410" s="263" t="s">
        <v>761</v>
      </c>
      <c r="C410" s="264">
        <v>86.5</v>
      </c>
      <c r="D410" s="265">
        <v>86.833333333333329</v>
      </c>
      <c r="E410" s="265">
        <v>85.86666666666666</v>
      </c>
      <c r="F410" s="265">
        <v>85.233333333333334</v>
      </c>
      <c r="G410" s="265">
        <v>84.266666666666666</v>
      </c>
      <c r="H410" s="265">
        <v>87.466666666666654</v>
      </c>
      <c r="I410" s="265">
        <v>88.433333333333323</v>
      </c>
      <c r="J410" s="265">
        <v>89.066666666666649</v>
      </c>
      <c r="K410" s="263">
        <v>87.8</v>
      </c>
      <c r="L410" s="263">
        <v>86.2</v>
      </c>
      <c r="M410" s="263">
        <v>12.84656</v>
      </c>
    </row>
    <row r="411" spans="1:13">
      <c r="A411" s="254">
        <v>401</v>
      </c>
      <c r="B411" s="263" t="s">
        <v>484</v>
      </c>
      <c r="C411" s="264">
        <v>216.85</v>
      </c>
      <c r="D411" s="265">
        <v>215.63333333333335</v>
      </c>
      <c r="E411" s="265">
        <v>209.76666666666671</v>
      </c>
      <c r="F411" s="265">
        <v>202.68333333333337</v>
      </c>
      <c r="G411" s="265">
        <v>196.81666666666672</v>
      </c>
      <c r="H411" s="265">
        <v>222.7166666666667</v>
      </c>
      <c r="I411" s="265">
        <v>228.58333333333331</v>
      </c>
      <c r="J411" s="265">
        <v>235.66666666666669</v>
      </c>
      <c r="K411" s="263">
        <v>221.5</v>
      </c>
      <c r="L411" s="263">
        <v>208.55</v>
      </c>
      <c r="M411" s="263">
        <v>5.2468899999999996</v>
      </c>
    </row>
    <row r="412" spans="1:13">
      <c r="A412" s="254">
        <v>402</v>
      </c>
      <c r="B412" s="263" t="s">
        <v>170</v>
      </c>
      <c r="C412" s="264">
        <v>28653.25</v>
      </c>
      <c r="D412" s="265">
        <v>28531.533333333336</v>
      </c>
      <c r="E412" s="265">
        <v>28223.066666666673</v>
      </c>
      <c r="F412" s="265">
        <v>27792.883333333335</v>
      </c>
      <c r="G412" s="265">
        <v>27484.416666666672</v>
      </c>
      <c r="H412" s="265">
        <v>28961.716666666674</v>
      </c>
      <c r="I412" s="265">
        <v>29270.183333333342</v>
      </c>
      <c r="J412" s="265">
        <v>29700.366666666676</v>
      </c>
      <c r="K412" s="263">
        <v>28840</v>
      </c>
      <c r="L412" s="263">
        <v>28101.35</v>
      </c>
      <c r="M412" s="263">
        <v>0.61302999999999996</v>
      </c>
    </row>
    <row r="413" spans="1:13">
      <c r="A413" s="254">
        <v>403</v>
      </c>
      <c r="B413" s="263" t="s">
        <v>485</v>
      </c>
      <c r="C413" s="264">
        <v>1481.85</v>
      </c>
      <c r="D413" s="265">
        <v>1480.5166666666667</v>
      </c>
      <c r="E413" s="265">
        <v>1461.0333333333333</v>
      </c>
      <c r="F413" s="265">
        <v>1440.2166666666667</v>
      </c>
      <c r="G413" s="265">
        <v>1420.7333333333333</v>
      </c>
      <c r="H413" s="265">
        <v>1501.3333333333333</v>
      </c>
      <c r="I413" s="265">
        <v>1520.8166666666664</v>
      </c>
      <c r="J413" s="265">
        <v>1541.6333333333332</v>
      </c>
      <c r="K413" s="263">
        <v>1500</v>
      </c>
      <c r="L413" s="263">
        <v>1459.7</v>
      </c>
      <c r="M413" s="263">
        <v>0.18104999999999999</v>
      </c>
    </row>
    <row r="414" spans="1:13">
      <c r="A414" s="254">
        <v>404</v>
      </c>
      <c r="B414" s="263" t="s">
        <v>173</v>
      </c>
      <c r="C414" s="264">
        <v>1513.35</v>
      </c>
      <c r="D414" s="265">
        <v>1497.7666666666667</v>
      </c>
      <c r="E414" s="265">
        <v>1460.5833333333333</v>
      </c>
      <c r="F414" s="265">
        <v>1407.8166666666666</v>
      </c>
      <c r="G414" s="265">
        <v>1370.6333333333332</v>
      </c>
      <c r="H414" s="265">
        <v>1550.5333333333333</v>
      </c>
      <c r="I414" s="265">
        <v>1587.7166666666667</v>
      </c>
      <c r="J414" s="265">
        <v>1640.4833333333333</v>
      </c>
      <c r="K414" s="263">
        <v>1534.95</v>
      </c>
      <c r="L414" s="263">
        <v>1445</v>
      </c>
      <c r="M414" s="263">
        <v>49.113799999999998</v>
      </c>
    </row>
    <row r="415" spans="1:13">
      <c r="A415" s="254">
        <v>405</v>
      </c>
      <c r="B415" s="263" t="s">
        <v>171</v>
      </c>
      <c r="C415" s="264">
        <v>1875.45</v>
      </c>
      <c r="D415" s="265">
        <v>1865.1000000000001</v>
      </c>
      <c r="E415" s="265">
        <v>1835.3500000000004</v>
      </c>
      <c r="F415" s="265">
        <v>1795.2500000000002</v>
      </c>
      <c r="G415" s="265">
        <v>1765.5000000000005</v>
      </c>
      <c r="H415" s="265">
        <v>1905.2000000000003</v>
      </c>
      <c r="I415" s="265">
        <v>1934.9499999999998</v>
      </c>
      <c r="J415" s="265">
        <v>1975.0500000000002</v>
      </c>
      <c r="K415" s="263">
        <v>1894.85</v>
      </c>
      <c r="L415" s="263">
        <v>1825</v>
      </c>
      <c r="M415" s="263">
        <v>6.29582</v>
      </c>
    </row>
    <row r="416" spans="1:13">
      <c r="A416" s="254">
        <v>406</v>
      </c>
      <c r="B416" s="263" t="s">
        <v>486</v>
      </c>
      <c r="C416" s="264">
        <v>447.3</v>
      </c>
      <c r="D416" s="265">
        <v>444.7166666666667</v>
      </c>
      <c r="E416" s="265">
        <v>434.63333333333338</v>
      </c>
      <c r="F416" s="265">
        <v>421.9666666666667</v>
      </c>
      <c r="G416" s="265">
        <v>411.88333333333338</v>
      </c>
      <c r="H416" s="265">
        <v>457.38333333333338</v>
      </c>
      <c r="I416" s="265">
        <v>467.46666666666664</v>
      </c>
      <c r="J416" s="265">
        <v>480.13333333333338</v>
      </c>
      <c r="K416" s="263">
        <v>454.8</v>
      </c>
      <c r="L416" s="263">
        <v>432.05</v>
      </c>
      <c r="M416" s="263">
        <v>4.7052500000000004</v>
      </c>
    </row>
    <row r="417" spans="1:13">
      <c r="A417" s="254">
        <v>407</v>
      </c>
      <c r="B417" s="263" t="s">
        <v>487</v>
      </c>
      <c r="C417" s="264">
        <v>1248.25</v>
      </c>
      <c r="D417" s="265">
        <v>1245.2166666666667</v>
      </c>
      <c r="E417" s="265">
        <v>1236.4333333333334</v>
      </c>
      <c r="F417" s="265">
        <v>1224.6166666666668</v>
      </c>
      <c r="G417" s="265">
        <v>1215.8333333333335</v>
      </c>
      <c r="H417" s="265">
        <v>1257.0333333333333</v>
      </c>
      <c r="I417" s="265">
        <v>1265.8166666666666</v>
      </c>
      <c r="J417" s="265">
        <v>1277.6333333333332</v>
      </c>
      <c r="K417" s="263">
        <v>1254</v>
      </c>
      <c r="L417" s="263">
        <v>1233.4000000000001</v>
      </c>
      <c r="M417" s="263">
        <v>0.12357</v>
      </c>
    </row>
    <row r="418" spans="1:13">
      <c r="A418" s="254">
        <v>408</v>
      </c>
      <c r="B418" s="263" t="s">
        <v>763</v>
      </c>
      <c r="C418" s="264">
        <v>1539.7</v>
      </c>
      <c r="D418" s="265">
        <v>1546.1833333333334</v>
      </c>
      <c r="E418" s="265">
        <v>1514.5166666666669</v>
      </c>
      <c r="F418" s="265">
        <v>1489.3333333333335</v>
      </c>
      <c r="G418" s="265">
        <v>1457.666666666667</v>
      </c>
      <c r="H418" s="265">
        <v>1571.3666666666668</v>
      </c>
      <c r="I418" s="265">
        <v>1603.0333333333333</v>
      </c>
      <c r="J418" s="265">
        <v>1628.2166666666667</v>
      </c>
      <c r="K418" s="263">
        <v>1577.85</v>
      </c>
      <c r="L418" s="263">
        <v>1521</v>
      </c>
      <c r="M418" s="263">
        <v>0.63485999999999998</v>
      </c>
    </row>
    <row r="419" spans="1:13">
      <c r="A419" s="254">
        <v>409</v>
      </c>
      <c r="B419" s="263" t="s">
        <v>488</v>
      </c>
      <c r="C419" s="264">
        <v>392.4</v>
      </c>
      <c r="D419" s="265">
        <v>395.7833333333333</v>
      </c>
      <c r="E419" s="265">
        <v>387.11666666666662</v>
      </c>
      <c r="F419" s="265">
        <v>381.83333333333331</v>
      </c>
      <c r="G419" s="265">
        <v>373.16666666666663</v>
      </c>
      <c r="H419" s="265">
        <v>401.06666666666661</v>
      </c>
      <c r="I419" s="265">
        <v>409.73333333333335</v>
      </c>
      <c r="J419" s="265">
        <v>415.01666666666659</v>
      </c>
      <c r="K419" s="263">
        <v>404.45</v>
      </c>
      <c r="L419" s="263">
        <v>390.5</v>
      </c>
      <c r="M419" s="263">
        <v>1.7934300000000001</v>
      </c>
    </row>
    <row r="420" spans="1:13">
      <c r="A420" s="254">
        <v>410</v>
      </c>
      <c r="B420" s="263" t="s">
        <v>489</v>
      </c>
      <c r="C420" s="264">
        <v>8.0500000000000007</v>
      </c>
      <c r="D420" s="265">
        <v>8.1</v>
      </c>
      <c r="E420" s="265">
        <v>7.9499999999999993</v>
      </c>
      <c r="F420" s="265">
        <v>7.85</v>
      </c>
      <c r="G420" s="265">
        <v>7.6999999999999993</v>
      </c>
      <c r="H420" s="265">
        <v>8.1999999999999993</v>
      </c>
      <c r="I420" s="265">
        <v>8.3500000000000014</v>
      </c>
      <c r="J420" s="265">
        <v>8.4499999999999993</v>
      </c>
      <c r="K420" s="263">
        <v>8.25</v>
      </c>
      <c r="L420" s="263">
        <v>8</v>
      </c>
      <c r="M420" s="263">
        <v>148.31948</v>
      </c>
    </row>
    <row r="421" spans="1:13">
      <c r="A421" s="254">
        <v>411</v>
      </c>
      <c r="B421" s="263" t="s">
        <v>764</v>
      </c>
      <c r="C421" s="264">
        <v>89.3</v>
      </c>
      <c r="D421" s="265">
        <v>89.95</v>
      </c>
      <c r="E421" s="265">
        <v>88.350000000000009</v>
      </c>
      <c r="F421" s="265">
        <v>87.4</v>
      </c>
      <c r="G421" s="265">
        <v>85.800000000000011</v>
      </c>
      <c r="H421" s="265">
        <v>90.9</v>
      </c>
      <c r="I421" s="265">
        <v>92.5</v>
      </c>
      <c r="J421" s="265">
        <v>93.45</v>
      </c>
      <c r="K421" s="263">
        <v>91.55</v>
      </c>
      <c r="L421" s="263">
        <v>89</v>
      </c>
      <c r="M421" s="263">
        <v>22.56521</v>
      </c>
    </row>
    <row r="422" spans="1:13">
      <c r="A422" s="254">
        <v>412</v>
      </c>
      <c r="B422" s="263" t="s">
        <v>490</v>
      </c>
      <c r="C422" s="264">
        <v>97.95</v>
      </c>
      <c r="D422" s="265">
        <v>98.116666666666674</v>
      </c>
      <c r="E422" s="265">
        <v>96.833333333333343</v>
      </c>
      <c r="F422" s="265">
        <v>95.716666666666669</v>
      </c>
      <c r="G422" s="265">
        <v>94.433333333333337</v>
      </c>
      <c r="H422" s="265">
        <v>99.233333333333348</v>
      </c>
      <c r="I422" s="265">
        <v>100.51666666666668</v>
      </c>
      <c r="J422" s="265">
        <v>101.63333333333335</v>
      </c>
      <c r="K422" s="263">
        <v>99.4</v>
      </c>
      <c r="L422" s="263">
        <v>97</v>
      </c>
      <c r="M422" s="263">
        <v>4.6874099999999999</v>
      </c>
    </row>
    <row r="423" spans="1:13">
      <c r="A423" s="254">
        <v>413</v>
      </c>
      <c r="B423" s="263" t="s">
        <v>169</v>
      </c>
      <c r="C423" s="264">
        <v>406.95</v>
      </c>
      <c r="D423" s="265">
        <v>404.0333333333333</v>
      </c>
      <c r="E423" s="265">
        <v>398.61666666666662</v>
      </c>
      <c r="F423" s="265">
        <v>390.2833333333333</v>
      </c>
      <c r="G423" s="265">
        <v>384.86666666666662</v>
      </c>
      <c r="H423" s="265">
        <v>412.36666666666662</v>
      </c>
      <c r="I423" s="265">
        <v>417.78333333333336</v>
      </c>
      <c r="J423" s="265">
        <v>426.11666666666662</v>
      </c>
      <c r="K423" s="263">
        <v>409.45</v>
      </c>
      <c r="L423" s="263">
        <v>395.7</v>
      </c>
      <c r="M423" s="263">
        <v>566.08937000000003</v>
      </c>
    </row>
    <row r="424" spans="1:13">
      <c r="A424" s="254">
        <v>414</v>
      </c>
      <c r="B424" s="263" t="s">
        <v>168</v>
      </c>
      <c r="C424" s="272">
        <v>62.7</v>
      </c>
      <c r="D424" s="273">
        <v>63.6</v>
      </c>
      <c r="E424" s="273">
        <v>61.5</v>
      </c>
      <c r="F424" s="273">
        <v>60.3</v>
      </c>
      <c r="G424" s="273">
        <v>58.199999999999996</v>
      </c>
      <c r="H424" s="273">
        <v>64.800000000000011</v>
      </c>
      <c r="I424" s="273">
        <v>66.900000000000006</v>
      </c>
      <c r="J424" s="273">
        <v>68.100000000000009</v>
      </c>
      <c r="K424" s="274">
        <v>65.7</v>
      </c>
      <c r="L424" s="274">
        <v>62.4</v>
      </c>
      <c r="M424" s="274">
        <v>247.98836</v>
      </c>
    </row>
    <row r="425" spans="1:13">
      <c r="A425" s="254">
        <v>415</v>
      </c>
      <c r="B425" s="263" t="s">
        <v>767</v>
      </c>
      <c r="C425" s="263">
        <v>236</v>
      </c>
      <c r="D425" s="265">
        <v>237.01666666666665</v>
      </c>
      <c r="E425" s="265">
        <v>228.1333333333333</v>
      </c>
      <c r="F425" s="265">
        <v>220.26666666666665</v>
      </c>
      <c r="G425" s="265">
        <v>211.3833333333333</v>
      </c>
      <c r="H425" s="265">
        <v>244.8833333333333</v>
      </c>
      <c r="I425" s="265">
        <v>253.76666666666662</v>
      </c>
      <c r="J425" s="265">
        <v>261.63333333333333</v>
      </c>
      <c r="K425" s="263">
        <v>245.9</v>
      </c>
      <c r="L425" s="263">
        <v>229.15</v>
      </c>
      <c r="M425" s="263">
        <v>10.83283</v>
      </c>
    </row>
    <row r="426" spans="1:13">
      <c r="A426" s="254">
        <v>416</v>
      </c>
      <c r="B426" s="263" t="s">
        <v>843</v>
      </c>
      <c r="C426" s="263">
        <v>180.25</v>
      </c>
      <c r="D426" s="265">
        <v>178.96666666666667</v>
      </c>
      <c r="E426" s="265">
        <v>176.03333333333333</v>
      </c>
      <c r="F426" s="265">
        <v>171.81666666666666</v>
      </c>
      <c r="G426" s="265">
        <v>168.88333333333333</v>
      </c>
      <c r="H426" s="265">
        <v>183.18333333333334</v>
      </c>
      <c r="I426" s="265">
        <v>186.11666666666667</v>
      </c>
      <c r="J426" s="265">
        <v>190.33333333333334</v>
      </c>
      <c r="K426" s="263">
        <v>181.9</v>
      </c>
      <c r="L426" s="263">
        <v>174.75</v>
      </c>
      <c r="M426" s="263">
        <v>7.4263700000000004</v>
      </c>
    </row>
    <row r="427" spans="1:13">
      <c r="A427" s="254">
        <v>417</v>
      </c>
      <c r="B427" s="263" t="s">
        <v>174</v>
      </c>
      <c r="C427" s="263">
        <v>905.1</v>
      </c>
      <c r="D427" s="265">
        <v>901.76666666666677</v>
      </c>
      <c r="E427" s="265">
        <v>893.53333333333353</v>
      </c>
      <c r="F427" s="265">
        <v>881.96666666666681</v>
      </c>
      <c r="G427" s="265">
        <v>873.73333333333358</v>
      </c>
      <c r="H427" s="265">
        <v>913.33333333333348</v>
      </c>
      <c r="I427" s="265">
        <v>921.56666666666683</v>
      </c>
      <c r="J427" s="265">
        <v>933.13333333333344</v>
      </c>
      <c r="K427" s="263">
        <v>910</v>
      </c>
      <c r="L427" s="263">
        <v>890.2</v>
      </c>
      <c r="M427" s="263">
        <v>3.6787800000000002</v>
      </c>
    </row>
    <row r="428" spans="1:13">
      <c r="A428" s="254">
        <v>418</v>
      </c>
      <c r="B428" s="263" t="s">
        <v>491</v>
      </c>
      <c r="C428" s="263">
        <v>509.1</v>
      </c>
      <c r="D428" s="265">
        <v>510.83333333333343</v>
      </c>
      <c r="E428" s="265">
        <v>503.46666666666681</v>
      </c>
      <c r="F428" s="265">
        <v>497.83333333333337</v>
      </c>
      <c r="G428" s="265">
        <v>490.46666666666675</v>
      </c>
      <c r="H428" s="265">
        <v>516.46666666666692</v>
      </c>
      <c r="I428" s="265">
        <v>523.83333333333348</v>
      </c>
      <c r="J428" s="265">
        <v>529.46666666666692</v>
      </c>
      <c r="K428" s="263">
        <v>518.20000000000005</v>
      </c>
      <c r="L428" s="263">
        <v>505.2</v>
      </c>
      <c r="M428" s="263">
        <v>0.86453000000000002</v>
      </c>
    </row>
    <row r="429" spans="1:13">
      <c r="A429" s="254">
        <v>419</v>
      </c>
      <c r="B429" s="263" t="s">
        <v>795</v>
      </c>
      <c r="C429" s="263">
        <v>304.89999999999998</v>
      </c>
      <c r="D429" s="265">
        <v>307.08333333333331</v>
      </c>
      <c r="E429" s="265">
        <v>302.16666666666663</v>
      </c>
      <c r="F429" s="265">
        <v>299.43333333333334</v>
      </c>
      <c r="G429" s="265">
        <v>294.51666666666665</v>
      </c>
      <c r="H429" s="265">
        <v>309.81666666666661</v>
      </c>
      <c r="I429" s="265">
        <v>314.73333333333323</v>
      </c>
      <c r="J429" s="265">
        <v>317.46666666666658</v>
      </c>
      <c r="K429" s="263">
        <v>312</v>
      </c>
      <c r="L429" s="263">
        <v>304.35000000000002</v>
      </c>
      <c r="M429" s="263">
        <v>3.61558</v>
      </c>
    </row>
    <row r="430" spans="1:13">
      <c r="A430" s="254">
        <v>420</v>
      </c>
      <c r="B430" s="263" t="s">
        <v>492</v>
      </c>
      <c r="C430" s="263">
        <v>182.4</v>
      </c>
      <c r="D430" s="265">
        <v>182.98333333333335</v>
      </c>
      <c r="E430" s="265">
        <v>181.1166666666667</v>
      </c>
      <c r="F430" s="265">
        <v>179.83333333333334</v>
      </c>
      <c r="G430" s="265">
        <v>177.9666666666667</v>
      </c>
      <c r="H430" s="265">
        <v>184.26666666666671</v>
      </c>
      <c r="I430" s="265">
        <v>186.13333333333338</v>
      </c>
      <c r="J430" s="265">
        <v>187.41666666666671</v>
      </c>
      <c r="K430" s="263">
        <v>184.85</v>
      </c>
      <c r="L430" s="263">
        <v>181.7</v>
      </c>
      <c r="M430" s="263">
        <v>3.03172</v>
      </c>
    </row>
    <row r="431" spans="1:13">
      <c r="A431" s="254">
        <v>421</v>
      </c>
      <c r="B431" s="263" t="s">
        <v>175</v>
      </c>
      <c r="C431" s="263">
        <v>627.5</v>
      </c>
      <c r="D431" s="265">
        <v>629.36666666666667</v>
      </c>
      <c r="E431" s="265">
        <v>621.43333333333339</v>
      </c>
      <c r="F431" s="265">
        <v>615.36666666666667</v>
      </c>
      <c r="G431" s="265">
        <v>607.43333333333339</v>
      </c>
      <c r="H431" s="265">
        <v>635.43333333333339</v>
      </c>
      <c r="I431" s="265">
        <v>643.36666666666656</v>
      </c>
      <c r="J431" s="265">
        <v>649.43333333333339</v>
      </c>
      <c r="K431" s="263">
        <v>637.29999999999995</v>
      </c>
      <c r="L431" s="263">
        <v>623.29999999999995</v>
      </c>
      <c r="M431" s="263">
        <v>73.106759999999994</v>
      </c>
    </row>
    <row r="432" spans="1:13">
      <c r="A432" s="254">
        <v>422</v>
      </c>
      <c r="B432" s="263" t="s">
        <v>176</v>
      </c>
      <c r="C432" s="263">
        <v>518.95000000000005</v>
      </c>
      <c r="D432" s="265">
        <v>516.93333333333339</v>
      </c>
      <c r="E432" s="265">
        <v>512.11666666666679</v>
      </c>
      <c r="F432" s="265">
        <v>505.28333333333342</v>
      </c>
      <c r="G432" s="265">
        <v>500.46666666666681</v>
      </c>
      <c r="H432" s="265">
        <v>523.76666666666677</v>
      </c>
      <c r="I432" s="265">
        <v>528.58333333333337</v>
      </c>
      <c r="J432" s="265">
        <v>535.41666666666674</v>
      </c>
      <c r="K432" s="263">
        <v>521.75</v>
      </c>
      <c r="L432" s="263">
        <v>510.1</v>
      </c>
      <c r="M432" s="263">
        <v>21.5824</v>
      </c>
    </row>
    <row r="433" spans="1:13">
      <c r="A433" s="254">
        <v>423</v>
      </c>
      <c r="B433" s="263" t="s">
        <v>493</v>
      </c>
      <c r="C433" s="263">
        <v>2185.6999999999998</v>
      </c>
      <c r="D433" s="265">
        <v>2181.1666666666665</v>
      </c>
      <c r="E433" s="265">
        <v>2147.333333333333</v>
      </c>
      <c r="F433" s="265">
        <v>2108.9666666666667</v>
      </c>
      <c r="G433" s="265">
        <v>2075.1333333333332</v>
      </c>
      <c r="H433" s="265">
        <v>2219.5333333333328</v>
      </c>
      <c r="I433" s="265">
        <v>2253.3666666666659</v>
      </c>
      <c r="J433" s="265">
        <v>2291.7333333333327</v>
      </c>
      <c r="K433" s="263">
        <v>2215</v>
      </c>
      <c r="L433" s="263">
        <v>2142.8000000000002</v>
      </c>
      <c r="M433" s="263">
        <v>0.87014999999999998</v>
      </c>
    </row>
    <row r="434" spans="1:13">
      <c r="A434" s="254">
        <v>424</v>
      </c>
      <c r="B434" s="263" t="s">
        <v>494</v>
      </c>
      <c r="C434" s="263">
        <v>646.85</v>
      </c>
      <c r="D434" s="265">
        <v>638.11666666666667</v>
      </c>
      <c r="E434" s="265">
        <v>626.23333333333335</v>
      </c>
      <c r="F434" s="265">
        <v>605.61666666666667</v>
      </c>
      <c r="G434" s="265">
        <v>593.73333333333335</v>
      </c>
      <c r="H434" s="265">
        <v>658.73333333333335</v>
      </c>
      <c r="I434" s="265">
        <v>670.61666666666679</v>
      </c>
      <c r="J434" s="265">
        <v>691.23333333333335</v>
      </c>
      <c r="K434" s="263">
        <v>650</v>
      </c>
      <c r="L434" s="263">
        <v>617.5</v>
      </c>
      <c r="M434" s="263">
        <v>3.7525200000000001</v>
      </c>
    </row>
    <row r="435" spans="1:13">
      <c r="A435" s="254">
        <v>425</v>
      </c>
      <c r="B435" s="263" t="s">
        <v>495</v>
      </c>
      <c r="C435" s="263">
        <v>367.5</v>
      </c>
      <c r="D435" s="265">
        <v>371.18333333333334</v>
      </c>
      <c r="E435" s="265">
        <v>355.4666666666667</v>
      </c>
      <c r="F435" s="265">
        <v>343.43333333333334</v>
      </c>
      <c r="G435" s="265">
        <v>327.7166666666667</v>
      </c>
      <c r="H435" s="265">
        <v>383.2166666666667</v>
      </c>
      <c r="I435" s="265">
        <v>398.93333333333328</v>
      </c>
      <c r="J435" s="265">
        <v>410.9666666666667</v>
      </c>
      <c r="K435" s="263">
        <v>386.9</v>
      </c>
      <c r="L435" s="263">
        <v>359.15</v>
      </c>
      <c r="M435" s="263">
        <v>2.3375300000000001</v>
      </c>
    </row>
    <row r="436" spans="1:13">
      <c r="A436" s="254">
        <v>426</v>
      </c>
      <c r="B436" s="263" t="s">
        <v>496</v>
      </c>
      <c r="C436" s="263">
        <v>251.5</v>
      </c>
      <c r="D436" s="265">
        <v>253.44999999999996</v>
      </c>
      <c r="E436" s="265">
        <v>248.24999999999994</v>
      </c>
      <c r="F436" s="265">
        <v>244.99999999999997</v>
      </c>
      <c r="G436" s="265">
        <v>239.79999999999995</v>
      </c>
      <c r="H436" s="265">
        <v>256.69999999999993</v>
      </c>
      <c r="I436" s="265">
        <v>261.89999999999992</v>
      </c>
      <c r="J436" s="265">
        <v>265.14999999999992</v>
      </c>
      <c r="K436" s="263">
        <v>258.64999999999998</v>
      </c>
      <c r="L436" s="263">
        <v>250.2</v>
      </c>
      <c r="M436" s="263">
        <v>1.94441</v>
      </c>
    </row>
    <row r="437" spans="1:13">
      <c r="A437" s="254">
        <v>427</v>
      </c>
      <c r="B437" s="263" t="s">
        <v>497</v>
      </c>
      <c r="C437" s="263">
        <v>1950.4</v>
      </c>
      <c r="D437" s="265">
        <v>1955.9666666666665</v>
      </c>
      <c r="E437" s="265">
        <v>1926.9333333333329</v>
      </c>
      <c r="F437" s="265">
        <v>1903.4666666666665</v>
      </c>
      <c r="G437" s="265">
        <v>1874.4333333333329</v>
      </c>
      <c r="H437" s="265">
        <v>1979.4333333333329</v>
      </c>
      <c r="I437" s="265">
        <v>2008.4666666666662</v>
      </c>
      <c r="J437" s="265">
        <v>2031.9333333333329</v>
      </c>
      <c r="K437" s="263">
        <v>1985</v>
      </c>
      <c r="L437" s="263">
        <v>1932.5</v>
      </c>
      <c r="M437" s="263">
        <v>0.43068000000000001</v>
      </c>
    </row>
    <row r="438" spans="1:13">
      <c r="A438" s="254">
        <v>428</v>
      </c>
      <c r="B438" s="263" t="s">
        <v>765</v>
      </c>
      <c r="C438" s="263">
        <v>384.05</v>
      </c>
      <c r="D438" s="265">
        <v>384.93333333333334</v>
      </c>
      <c r="E438" s="265">
        <v>378.86666666666667</v>
      </c>
      <c r="F438" s="265">
        <v>373.68333333333334</v>
      </c>
      <c r="G438" s="265">
        <v>367.61666666666667</v>
      </c>
      <c r="H438" s="265">
        <v>390.11666666666667</v>
      </c>
      <c r="I438" s="265">
        <v>396.18333333333339</v>
      </c>
      <c r="J438" s="265">
        <v>401.36666666666667</v>
      </c>
      <c r="K438" s="263">
        <v>391</v>
      </c>
      <c r="L438" s="263">
        <v>379.75</v>
      </c>
      <c r="M438" s="263">
        <v>0.39617999999999998</v>
      </c>
    </row>
    <row r="439" spans="1:13">
      <c r="A439" s="254">
        <v>429</v>
      </c>
      <c r="B439" s="263" t="s">
        <v>816</v>
      </c>
      <c r="C439" s="263">
        <v>497.15</v>
      </c>
      <c r="D439" s="265">
        <v>496.7833333333333</v>
      </c>
      <c r="E439" s="265">
        <v>489.71666666666658</v>
      </c>
      <c r="F439" s="265">
        <v>482.2833333333333</v>
      </c>
      <c r="G439" s="265">
        <v>475.21666666666658</v>
      </c>
      <c r="H439" s="265">
        <v>504.21666666666658</v>
      </c>
      <c r="I439" s="265">
        <v>511.2833333333333</v>
      </c>
      <c r="J439" s="265">
        <v>518.71666666666658</v>
      </c>
      <c r="K439" s="263">
        <v>503.85</v>
      </c>
      <c r="L439" s="263">
        <v>489.35</v>
      </c>
      <c r="M439" s="263">
        <v>3.68567</v>
      </c>
    </row>
    <row r="440" spans="1:13">
      <c r="A440" s="254">
        <v>430</v>
      </c>
      <c r="B440" s="263" t="s">
        <v>498</v>
      </c>
      <c r="C440" s="263">
        <v>5.85</v>
      </c>
      <c r="D440" s="265">
        <v>5.9333333333333336</v>
      </c>
      <c r="E440" s="265">
        <v>5.7166666666666668</v>
      </c>
      <c r="F440" s="265">
        <v>5.583333333333333</v>
      </c>
      <c r="G440" s="265">
        <v>5.3666666666666663</v>
      </c>
      <c r="H440" s="265">
        <v>6.0666666666666673</v>
      </c>
      <c r="I440" s="265">
        <v>6.2833333333333341</v>
      </c>
      <c r="J440" s="265">
        <v>6.4166666666666679</v>
      </c>
      <c r="K440" s="263">
        <v>6.15</v>
      </c>
      <c r="L440" s="263">
        <v>5.8</v>
      </c>
      <c r="M440" s="263">
        <v>267.43822</v>
      </c>
    </row>
    <row r="441" spans="1:13">
      <c r="A441" s="254">
        <v>431</v>
      </c>
      <c r="B441" s="263" t="s">
        <v>499</v>
      </c>
      <c r="C441" s="263">
        <v>149.69999999999999</v>
      </c>
      <c r="D441" s="265">
        <v>148.79999999999998</v>
      </c>
      <c r="E441" s="265">
        <v>147.59999999999997</v>
      </c>
      <c r="F441" s="265">
        <v>145.49999999999997</v>
      </c>
      <c r="G441" s="265">
        <v>144.29999999999995</v>
      </c>
      <c r="H441" s="265">
        <v>150.89999999999998</v>
      </c>
      <c r="I441" s="265">
        <v>152.09999999999997</v>
      </c>
      <c r="J441" s="265">
        <v>154.19999999999999</v>
      </c>
      <c r="K441" s="263">
        <v>150</v>
      </c>
      <c r="L441" s="263">
        <v>146.69999999999999</v>
      </c>
      <c r="M441" s="263">
        <v>2.2255099999999999</v>
      </c>
    </row>
    <row r="442" spans="1:13">
      <c r="A442" s="254">
        <v>432</v>
      </c>
      <c r="B442" s="263" t="s">
        <v>766</v>
      </c>
      <c r="C442" s="263">
        <v>1287.2</v>
      </c>
      <c r="D442" s="265">
        <v>1287.0999999999999</v>
      </c>
      <c r="E442" s="265">
        <v>1279.1999999999998</v>
      </c>
      <c r="F442" s="265">
        <v>1271.1999999999998</v>
      </c>
      <c r="G442" s="265">
        <v>1263.2999999999997</v>
      </c>
      <c r="H442" s="265">
        <v>1295.0999999999999</v>
      </c>
      <c r="I442" s="265">
        <v>1303</v>
      </c>
      <c r="J442" s="265">
        <v>1311</v>
      </c>
      <c r="K442" s="263">
        <v>1295</v>
      </c>
      <c r="L442" s="263">
        <v>1279.0999999999999</v>
      </c>
      <c r="M442" s="263">
        <v>0.16736999999999999</v>
      </c>
    </row>
    <row r="443" spans="1:13">
      <c r="A443" s="254">
        <v>433</v>
      </c>
      <c r="B443" s="263" t="s">
        <v>500</v>
      </c>
      <c r="C443" s="263">
        <v>1059.5</v>
      </c>
      <c r="D443" s="265">
        <v>1063.1666666666667</v>
      </c>
      <c r="E443" s="265">
        <v>1046.3333333333335</v>
      </c>
      <c r="F443" s="265">
        <v>1033.1666666666667</v>
      </c>
      <c r="G443" s="265">
        <v>1016.3333333333335</v>
      </c>
      <c r="H443" s="265">
        <v>1076.3333333333335</v>
      </c>
      <c r="I443" s="265">
        <v>1093.166666666667</v>
      </c>
      <c r="J443" s="265">
        <v>1106.3333333333335</v>
      </c>
      <c r="K443" s="263">
        <v>1080</v>
      </c>
      <c r="L443" s="263">
        <v>1050</v>
      </c>
      <c r="M443" s="263">
        <v>0.43497999999999998</v>
      </c>
    </row>
    <row r="444" spans="1:13">
      <c r="A444" s="254">
        <v>434</v>
      </c>
      <c r="B444" s="263" t="s">
        <v>276</v>
      </c>
      <c r="C444" s="263">
        <v>590</v>
      </c>
      <c r="D444" s="265">
        <v>590.98333333333335</v>
      </c>
      <c r="E444" s="265">
        <v>578.2166666666667</v>
      </c>
      <c r="F444" s="265">
        <v>566.43333333333339</v>
      </c>
      <c r="G444" s="265">
        <v>553.66666666666674</v>
      </c>
      <c r="H444" s="265">
        <v>602.76666666666665</v>
      </c>
      <c r="I444" s="265">
        <v>615.5333333333333</v>
      </c>
      <c r="J444" s="265">
        <v>627.31666666666661</v>
      </c>
      <c r="K444" s="263">
        <v>603.75</v>
      </c>
      <c r="L444" s="263">
        <v>579.20000000000005</v>
      </c>
      <c r="M444" s="263">
        <v>5.7394100000000003</v>
      </c>
    </row>
    <row r="445" spans="1:13">
      <c r="A445" s="254">
        <v>435</v>
      </c>
      <c r="B445" s="263" t="s">
        <v>501</v>
      </c>
      <c r="C445" s="263">
        <v>944.15</v>
      </c>
      <c r="D445" s="265">
        <v>949.7166666666667</v>
      </c>
      <c r="E445" s="265">
        <v>927.43333333333339</v>
      </c>
      <c r="F445" s="265">
        <v>910.7166666666667</v>
      </c>
      <c r="G445" s="265">
        <v>888.43333333333339</v>
      </c>
      <c r="H445" s="265">
        <v>966.43333333333339</v>
      </c>
      <c r="I445" s="265">
        <v>988.7166666666667</v>
      </c>
      <c r="J445" s="265">
        <v>1005.4333333333334</v>
      </c>
      <c r="K445" s="263">
        <v>972</v>
      </c>
      <c r="L445" s="263">
        <v>933</v>
      </c>
      <c r="M445" s="263">
        <v>0.35953000000000002</v>
      </c>
    </row>
    <row r="446" spans="1:13">
      <c r="A446" s="254">
        <v>436</v>
      </c>
      <c r="B446" s="263" t="s">
        <v>502</v>
      </c>
      <c r="C446" s="263">
        <v>399.5</v>
      </c>
      <c r="D446" s="265">
        <v>401.59999999999997</v>
      </c>
      <c r="E446" s="265">
        <v>396.39999999999992</v>
      </c>
      <c r="F446" s="265">
        <v>393.29999999999995</v>
      </c>
      <c r="G446" s="265">
        <v>388.09999999999991</v>
      </c>
      <c r="H446" s="265">
        <v>404.69999999999993</v>
      </c>
      <c r="I446" s="265">
        <v>409.9</v>
      </c>
      <c r="J446" s="265">
        <v>412.99999999999994</v>
      </c>
      <c r="K446" s="263">
        <v>406.8</v>
      </c>
      <c r="L446" s="263">
        <v>398.5</v>
      </c>
      <c r="M446" s="263">
        <v>0.22262999999999999</v>
      </c>
    </row>
    <row r="447" spans="1:13">
      <c r="A447" s="254">
        <v>437</v>
      </c>
      <c r="B447" s="263" t="s">
        <v>503</v>
      </c>
      <c r="C447" s="263">
        <v>7294.2</v>
      </c>
      <c r="D447" s="265">
        <v>7316.7666666666673</v>
      </c>
      <c r="E447" s="265">
        <v>7188.5333333333347</v>
      </c>
      <c r="F447" s="265">
        <v>7082.8666666666677</v>
      </c>
      <c r="G447" s="265">
        <v>6954.633333333335</v>
      </c>
      <c r="H447" s="265">
        <v>7422.4333333333343</v>
      </c>
      <c r="I447" s="265">
        <v>7550.6666666666661</v>
      </c>
      <c r="J447" s="265">
        <v>7656.3333333333339</v>
      </c>
      <c r="K447" s="263">
        <v>7445</v>
      </c>
      <c r="L447" s="263">
        <v>7211.1</v>
      </c>
      <c r="M447" s="263">
        <v>0.36982999999999999</v>
      </c>
    </row>
    <row r="448" spans="1:13">
      <c r="A448" s="254">
        <v>438</v>
      </c>
      <c r="B448" s="263" t="s">
        <v>504</v>
      </c>
      <c r="C448" s="263">
        <v>258.85000000000002</v>
      </c>
      <c r="D448" s="265">
        <v>260.38333333333338</v>
      </c>
      <c r="E448" s="265">
        <v>253.71666666666675</v>
      </c>
      <c r="F448" s="265">
        <v>248.58333333333337</v>
      </c>
      <c r="G448" s="265">
        <v>241.91666666666674</v>
      </c>
      <c r="H448" s="265">
        <v>265.51666666666677</v>
      </c>
      <c r="I448" s="265">
        <v>272.18333333333339</v>
      </c>
      <c r="J448" s="265">
        <v>277.31666666666678</v>
      </c>
      <c r="K448" s="263">
        <v>267.05</v>
      </c>
      <c r="L448" s="263">
        <v>255.25</v>
      </c>
      <c r="M448" s="263">
        <v>1.54226</v>
      </c>
    </row>
    <row r="449" spans="1:13">
      <c r="A449" s="254">
        <v>439</v>
      </c>
      <c r="B449" s="263" t="s">
        <v>505</v>
      </c>
      <c r="C449" s="263">
        <v>29.95</v>
      </c>
      <c r="D449" s="265">
        <v>30.150000000000002</v>
      </c>
      <c r="E449" s="265">
        <v>29.600000000000005</v>
      </c>
      <c r="F449" s="265">
        <v>29.250000000000004</v>
      </c>
      <c r="G449" s="265">
        <v>28.700000000000006</v>
      </c>
      <c r="H449" s="265">
        <v>30.500000000000004</v>
      </c>
      <c r="I449" s="265">
        <v>31.05</v>
      </c>
      <c r="J449" s="265">
        <v>31.400000000000002</v>
      </c>
      <c r="K449" s="263">
        <v>30.7</v>
      </c>
      <c r="L449" s="263">
        <v>29.8</v>
      </c>
      <c r="M449" s="263">
        <v>35.185470000000002</v>
      </c>
    </row>
    <row r="450" spans="1:13">
      <c r="A450" s="254">
        <v>440</v>
      </c>
      <c r="B450" s="263" t="s">
        <v>189</v>
      </c>
      <c r="C450" s="263">
        <v>630.70000000000005</v>
      </c>
      <c r="D450" s="265">
        <v>633.86666666666667</v>
      </c>
      <c r="E450" s="265">
        <v>625.18333333333339</v>
      </c>
      <c r="F450" s="265">
        <v>619.66666666666674</v>
      </c>
      <c r="G450" s="265">
        <v>610.98333333333346</v>
      </c>
      <c r="H450" s="265">
        <v>639.38333333333333</v>
      </c>
      <c r="I450" s="265">
        <v>648.06666666666649</v>
      </c>
      <c r="J450" s="265">
        <v>653.58333333333326</v>
      </c>
      <c r="K450" s="263">
        <v>642.54999999999995</v>
      </c>
      <c r="L450" s="263">
        <v>628.35</v>
      </c>
      <c r="M450" s="263">
        <v>16.222190000000001</v>
      </c>
    </row>
    <row r="451" spans="1:13">
      <c r="A451" s="254">
        <v>441</v>
      </c>
      <c r="B451" s="263" t="s">
        <v>768</v>
      </c>
      <c r="C451" s="263">
        <v>14151.35</v>
      </c>
      <c r="D451" s="265">
        <v>14258.066666666666</v>
      </c>
      <c r="E451" s="265">
        <v>13916.133333333331</v>
      </c>
      <c r="F451" s="265">
        <v>13680.916666666666</v>
      </c>
      <c r="G451" s="265">
        <v>13338.983333333332</v>
      </c>
      <c r="H451" s="265">
        <v>14493.283333333331</v>
      </c>
      <c r="I451" s="265">
        <v>14835.216666666665</v>
      </c>
      <c r="J451" s="265">
        <v>15070.433333333331</v>
      </c>
      <c r="K451" s="263">
        <v>14600</v>
      </c>
      <c r="L451" s="263">
        <v>14022.85</v>
      </c>
      <c r="M451" s="263">
        <v>2.9360000000000001E-2</v>
      </c>
    </row>
    <row r="452" spans="1:13">
      <c r="A452" s="254">
        <v>442</v>
      </c>
      <c r="B452" s="263" t="s">
        <v>178</v>
      </c>
      <c r="C452" s="263">
        <v>568.65</v>
      </c>
      <c r="D452" s="265">
        <v>569.45000000000005</v>
      </c>
      <c r="E452" s="265">
        <v>554.90000000000009</v>
      </c>
      <c r="F452" s="265">
        <v>541.15000000000009</v>
      </c>
      <c r="G452" s="265">
        <v>526.60000000000014</v>
      </c>
      <c r="H452" s="265">
        <v>583.20000000000005</v>
      </c>
      <c r="I452" s="265">
        <v>597.75</v>
      </c>
      <c r="J452" s="265">
        <v>611.5</v>
      </c>
      <c r="K452" s="263">
        <v>584</v>
      </c>
      <c r="L452" s="263">
        <v>555.70000000000005</v>
      </c>
      <c r="M452" s="263">
        <v>61.377220000000001</v>
      </c>
    </row>
    <row r="453" spans="1:13">
      <c r="A453" s="254">
        <v>443</v>
      </c>
      <c r="B453" s="263" t="s">
        <v>769</v>
      </c>
      <c r="C453" s="263">
        <v>109.25</v>
      </c>
      <c r="D453" s="265">
        <v>109.78333333333335</v>
      </c>
      <c r="E453" s="265">
        <v>108.4666666666667</v>
      </c>
      <c r="F453" s="265">
        <v>107.68333333333335</v>
      </c>
      <c r="G453" s="265">
        <v>106.3666666666667</v>
      </c>
      <c r="H453" s="265">
        <v>110.56666666666669</v>
      </c>
      <c r="I453" s="265">
        <v>111.88333333333333</v>
      </c>
      <c r="J453" s="265">
        <v>112.66666666666669</v>
      </c>
      <c r="K453" s="263">
        <v>111.1</v>
      </c>
      <c r="L453" s="263">
        <v>109</v>
      </c>
      <c r="M453" s="263">
        <v>5.5743499999999999</v>
      </c>
    </row>
    <row r="454" spans="1:13">
      <c r="A454" s="254">
        <v>444</v>
      </c>
      <c r="B454" s="263" t="s">
        <v>770</v>
      </c>
      <c r="C454" s="263">
        <v>994.55</v>
      </c>
      <c r="D454" s="265">
        <v>1003.0666666666666</v>
      </c>
      <c r="E454" s="265">
        <v>981.48333333333312</v>
      </c>
      <c r="F454" s="265">
        <v>968.41666666666652</v>
      </c>
      <c r="G454" s="265">
        <v>946.83333333333303</v>
      </c>
      <c r="H454" s="265">
        <v>1016.1333333333332</v>
      </c>
      <c r="I454" s="265">
        <v>1037.7166666666667</v>
      </c>
      <c r="J454" s="265">
        <v>1050.7833333333333</v>
      </c>
      <c r="K454" s="263">
        <v>1024.6500000000001</v>
      </c>
      <c r="L454" s="263">
        <v>990</v>
      </c>
      <c r="M454" s="263">
        <v>1.3620099999999999</v>
      </c>
    </row>
    <row r="455" spans="1:13">
      <c r="A455" s="254">
        <v>445</v>
      </c>
      <c r="B455" s="263" t="s">
        <v>184</v>
      </c>
      <c r="C455" s="263">
        <v>3139.85</v>
      </c>
      <c r="D455" s="265">
        <v>3160.1333333333337</v>
      </c>
      <c r="E455" s="265">
        <v>3111.2666666666673</v>
      </c>
      <c r="F455" s="265">
        <v>3082.6833333333338</v>
      </c>
      <c r="G455" s="265">
        <v>3033.8166666666675</v>
      </c>
      <c r="H455" s="265">
        <v>3188.7166666666672</v>
      </c>
      <c r="I455" s="265">
        <v>3237.583333333333</v>
      </c>
      <c r="J455" s="265">
        <v>3266.166666666667</v>
      </c>
      <c r="K455" s="263">
        <v>3209</v>
      </c>
      <c r="L455" s="263">
        <v>3131.55</v>
      </c>
      <c r="M455" s="263">
        <v>26.308530000000001</v>
      </c>
    </row>
    <row r="456" spans="1:13">
      <c r="A456" s="254">
        <v>446</v>
      </c>
      <c r="B456" s="263" t="s">
        <v>806</v>
      </c>
      <c r="C456" s="263">
        <v>623.1</v>
      </c>
      <c r="D456" s="265">
        <v>618.66666666666663</v>
      </c>
      <c r="E456" s="265">
        <v>611.83333333333326</v>
      </c>
      <c r="F456" s="265">
        <v>600.56666666666661</v>
      </c>
      <c r="G456" s="265">
        <v>593.73333333333323</v>
      </c>
      <c r="H456" s="265">
        <v>629.93333333333328</v>
      </c>
      <c r="I456" s="265">
        <v>636.76666666666654</v>
      </c>
      <c r="J456" s="265">
        <v>648.0333333333333</v>
      </c>
      <c r="K456" s="263">
        <v>625.5</v>
      </c>
      <c r="L456" s="263">
        <v>607.4</v>
      </c>
      <c r="M456" s="263">
        <v>32.349890000000002</v>
      </c>
    </row>
    <row r="457" spans="1:13">
      <c r="A457" s="254">
        <v>447</v>
      </c>
      <c r="B457" s="263" t="s">
        <v>179</v>
      </c>
      <c r="C457" s="263">
        <v>2858.75</v>
      </c>
      <c r="D457" s="265">
        <v>2863.5833333333335</v>
      </c>
      <c r="E457" s="265">
        <v>2818.166666666667</v>
      </c>
      <c r="F457" s="265">
        <v>2777.5833333333335</v>
      </c>
      <c r="G457" s="265">
        <v>2732.166666666667</v>
      </c>
      <c r="H457" s="265">
        <v>2904.166666666667</v>
      </c>
      <c r="I457" s="265">
        <v>2949.5833333333339</v>
      </c>
      <c r="J457" s="265">
        <v>2990.166666666667</v>
      </c>
      <c r="K457" s="263">
        <v>2909</v>
      </c>
      <c r="L457" s="263">
        <v>2823</v>
      </c>
      <c r="M457" s="263">
        <v>4.8762600000000003</v>
      </c>
    </row>
    <row r="458" spans="1:13">
      <c r="A458" s="254">
        <v>448</v>
      </c>
      <c r="B458" s="263" t="s">
        <v>506</v>
      </c>
      <c r="C458" s="263">
        <v>1084.4000000000001</v>
      </c>
      <c r="D458" s="265">
        <v>1086.4666666666667</v>
      </c>
      <c r="E458" s="265">
        <v>1073.0333333333333</v>
      </c>
      <c r="F458" s="265">
        <v>1061.6666666666665</v>
      </c>
      <c r="G458" s="265">
        <v>1048.2333333333331</v>
      </c>
      <c r="H458" s="265">
        <v>1097.8333333333335</v>
      </c>
      <c r="I458" s="265">
        <v>1111.2666666666669</v>
      </c>
      <c r="J458" s="265">
        <v>1122.6333333333337</v>
      </c>
      <c r="K458" s="263">
        <v>1099.9000000000001</v>
      </c>
      <c r="L458" s="263">
        <v>1075.0999999999999</v>
      </c>
      <c r="M458" s="263">
        <v>0.22692000000000001</v>
      </c>
    </row>
    <row r="459" spans="1:13">
      <c r="A459" s="254">
        <v>449</v>
      </c>
      <c r="B459" s="263" t="s">
        <v>181</v>
      </c>
      <c r="C459" s="263">
        <v>133.5</v>
      </c>
      <c r="D459" s="265">
        <v>132.51666666666665</v>
      </c>
      <c r="E459" s="265">
        <v>130.33333333333331</v>
      </c>
      <c r="F459" s="265">
        <v>127.16666666666666</v>
      </c>
      <c r="G459" s="265">
        <v>124.98333333333332</v>
      </c>
      <c r="H459" s="265">
        <v>135.68333333333331</v>
      </c>
      <c r="I459" s="265">
        <v>137.86666666666665</v>
      </c>
      <c r="J459" s="265">
        <v>141.0333333333333</v>
      </c>
      <c r="K459" s="263">
        <v>134.69999999999999</v>
      </c>
      <c r="L459" s="263">
        <v>129.35</v>
      </c>
      <c r="M459" s="263">
        <v>65.986559999999997</v>
      </c>
    </row>
    <row r="460" spans="1:13">
      <c r="A460" s="254">
        <v>450</v>
      </c>
      <c r="B460" s="263" t="s">
        <v>180</v>
      </c>
      <c r="C460" s="263">
        <v>333.35</v>
      </c>
      <c r="D460" s="265">
        <v>331.05</v>
      </c>
      <c r="E460" s="265">
        <v>326.3</v>
      </c>
      <c r="F460" s="265">
        <v>319.25</v>
      </c>
      <c r="G460" s="265">
        <v>314.5</v>
      </c>
      <c r="H460" s="265">
        <v>338.1</v>
      </c>
      <c r="I460" s="265">
        <v>342.85</v>
      </c>
      <c r="J460" s="265">
        <v>349.90000000000003</v>
      </c>
      <c r="K460" s="263">
        <v>335.8</v>
      </c>
      <c r="L460" s="263">
        <v>324</v>
      </c>
      <c r="M460" s="263">
        <v>786.80452000000002</v>
      </c>
    </row>
    <row r="461" spans="1:13">
      <c r="A461" s="254">
        <v>451</v>
      </c>
      <c r="B461" s="263" t="s">
        <v>182</v>
      </c>
      <c r="C461" s="263">
        <v>86.7</v>
      </c>
      <c r="D461" s="265">
        <v>87.316666666666677</v>
      </c>
      <c r="E461" s="265">
        <v>85.733333333333348</v>
      </c>
      <c r="F461" s="265">
        <v>84.766666666666666</v>
      </c>
      <c r="G461" s="265">
        <v>83.183333333333337</v>
      </c>
      <c r="H461" s="265">
        <v>88.28333333333336</v>
      </c>
      <c r="I461" s="265">
        <v>89.866666666666703</v>
      </c>
      <c r="J461" s="265">
        <v>90.833333333333371</v>
      </c>
      <c r="K461" s="263">
        <v>88.9</v>
      </c>
      <c r="L461" s="263">
        <v>86.35</v>
      </c>
      <c r="M461" s="263">
        <v>283.71641</v>
      </c>
    </row>
    <row r="462" spans="1:13">
      <c r="A462" s="254">
        <v>452</v>
      </c>
      <c r="B462" s="263" t="s">
        <v>771</v>
      </c>
      <c r="C462" s="263">
        <v>42.3</v>
      </c>
      <c r="D462" s="265">
        <v>42.616666666666667</v>
      </c>
      <c r="E462" s="265">
        <v>41.883333333333333</v>
      </c>
      <c r="F462" s="265">
        <v>41.466666666666669</v>
      </c>
      <c r="G462" s="265">
        <v>40.733333333333334</v>
      </c>
      <c r="H462" s="265">
        <v>43.033333333333331</v>
      </c>
      <c r="I462" s="265">
        <v>43.766666666666666</v>
      </c>
      <c r="J462" s="265">
        <v>44.18333333333333</v>
      </c>
      <c r="K462" s="263">
        <v>43.35</v>
      </c>
      <c r="L462" s="263">
        <v>42.2</v>
      </c>
      <c r="M462" s="263">
        <v>31.106619999999999</v>
      </c>
    </row>
    <row r="463" spans="1:13">
      <c r="A463" s="254">
        <v>453</v>
      </c>
      <c r="B463" s="263" t="s">
        <v>183</v>
      </c>
      <c r="C463" s="263">
        <v>672.15</v>
      </c>
      <c r="D463" s="265">
        <v>676.7166666666667</v>
      </c>
      <c r="E463" s="265">
        <v>665.43333333333339</v>
      </c>
      <c r="F463" s="265">
        <v>658.7166666666667</v>
      </c>
      <c r="G463" s="265">
        <v>647.43333333333339</v>
      </c>
      <c r="H463" s="265">
        <v>683.43333333333339</v>
      </c>
      <c r="I463" s="265">
        <v>694.7166666666667</v>
      </c>
      <c r="J463" s="265">
        <v>701.43333333333339</v>
      </c>
      <c r="K463" s="263">
        <v>688</v>
      </c>
      <c r="L463" s="263">
        <v>670</v>
      </c>
      <c r="M463" s="263">
        <v>131.71672000000001</v>
      </c>
    </row>
    <row r="464" spans="1:13">
      <c r="A464" s="254">
        <v>454</v>
      </c>
      <c r="B464" s="263" t="s">
        <v>507</v>
      </c>
      <c r="C464" s="263">
        <v>3077.05</v>
      </c>
      <c r="D464" s="265">
        <v>3117.15</v>
      </c>
      <c r="E464" s="265">
        <v>3015.9</v>
      </c>
      <c r="F464" s="265">
        <v>2954.75</v>
      </c>
      <c r="G464" s="265">
        <v>2853.5</v>
      </c>
      <c r="H464" s="265">
        <v>3178.3</v>
      </c>
      <c r="I464" s="265">
        <v>3279.55</v>
      </c>
      <c r="J464" s="265">
        <v>3340.7000000000003</v>
      </c>
      <c r="K464" s="263">
        <v>3218.4</v>
      </c>
      <c r="L464" s="263">
        <v>3056</v>
      </c>
      <c r="M464" s="263">
        <v>0.26522000000000001</v>
      </c>
    </row>
    <row r="465" spans="1:13">
      <c r="A465" s="254">
        <v>455</v>
      </c>
      <c r="B465" s="263" t="s">
        <v>185</v>
      </c>
      <c r="C465" s="263">
        <v>979.2</v>
      </c>
      <c r="D465" s="265">
        <v>984.23333333333323</v>
      </c>
      <c r="E465" s="265">
        <v>972.46666666666647</v>
      </c>
      <c r="F465" s="265">
        <v>965.73333333333323</v>
      </c>
      <c r="G465" s="265">
        <v>953.96666666666647</v>
      </c>
      <c r="H465" s="265">
        <v>990.96666666666647</v>
      </c>
      <c r="I465" s="265">
        <v>1002.7333333333331</v>
      </c>
      <c r="J465" s="265">
        <v>1009.4666666666665</v>
      </c>
      <c r="K465" s="263">
        <v>996</v>
      </c>
      <c r="L465" s="263">
        <v>977.5</v>
      </c>
      <c r="M465" s="263">
        <v>24.878250000000001</v>
      </c>
    </row>
    <row r="466" spans="1:13">
      <c r="A466" s="254">
        <v>456</v>
      </c>
      <c r="B466" s="231" t="s">
        <v>277</v>
      </c>
      <c r="C466" s="263">
        <v>136.44999999999999</v>
      </c>
      <c r="D466" s="265">
        <v>137.88333333333333</v>
      </c>
      <c r="E466" s="265">
        <v>133.96666666666664</v>
      </c>
      <c r="F466" s="265">
        <v>131.48333333333332</v>
      </c>
      <c r="G466" s="265">
        <v>127.56666666666663</v>
      </c>
      <c r="H466" s="265">
        <v>140.36666666666665</v>
      </c>
      <c r="I466" s="265">
        <v>144.28333333333333</v>
      </c>
      <c r="J466" s="265">
        <v>146.76666666666665</v>
      </c>
      <c r="K466" s="263">
        <v>141.80000000000001</v>
      </c>
      <c r="L466" s="263">
        <v>135.4</v>
      </c>
      <c r="M466" s="263">
        <v>7.3583499999999997</v>
      </c>
    </row>
    <row r="467" spans="1:13">
      <c r="A467" s="254">
        <v>457</v>
      </c>
      <c r="B467" s="231" t="s">
        <v>164</v>
      </c>
      <c r="C467" s="263">
        <v>976.65</v>
      </c>
      <c r="D467" s="265">
        <v>972.36666666666679</v>
      </c>
      <c r="E467" s="265">
        <v>963.98333333333358</v>
      </c>
      <c r="F467" s="265">
        <v>951.31666666666683</v>
      </c>
      <c r="G467" s="265">
        <v>942.93333333333362</v>
      </c>
      <c r="H467" s="265">
        <v>985.03333333333353</v>
      </c>
      <c r="I467" s="265">
        <v>993.41666666666674</v>
      </c>
      <c r="J467" s="265">
        <v>1006.0833333333335</v>
      </c>
      <c r="K467" s="263">
        <v>980.75</v>
      </c>
      <c r="L467" s="263">
        <v>959.7</v>
      </c>
      <c r="M467" s="263">
        <v>10.60131</v>
      </c>
    </row>
    <row r="468" spans="1:13">
      <c r="A468" s="254">
        <v>458</v>
      </c>
      <c r="B468" s="231" t="s">
        <v>508</v>
      </c>
      <c r="C468" s="263">
        <v>1159.6500000000001</v>
      </c>
      <c r="D468" s="265">
        <v>1156.6666666666667</v>
      </c>
      <c r="E468" s="265">
        <v>1138.3333333333335</v>
      </c>
      <c r="F468" s="265">
        <v>1117.0166666666667</v>
      </c>
      <c r="G468" s="265">
        <v>1098.6833333333334</v>
      </c>
      <c r="H468" s="265">
        <v>1177.9833333333336</v>
      </c>
      <c r="I468" s="265">
        <v>1196.3166666666671</v>
      </c>
      <c r="J468" s="265">
        <v>1217.6333333333337</v>
      </c>
      <c r="K468" s="263">
        <v>1175</v>
      </c>
      <c r="L468" s="263">
        <v>1135.3499999999999</v>
      </c>
      <c r="M468" s="263">
        <v>0.40095999999999998</v>
      </c>
    </row>
    <row r="469" spans="1:13">
      <c r="A469" s="254">
        <v>459</v>
      </c>
      <c r="B469" s="231" t="s">
        <v>509</v>
      </c>
      <c r="C469" s="263">
        <v>899.5</v>
      </c>
      <c r="D469" s="265">
        <v>899.80000000000007</v>
      </c>
      <c r="E469" s="265">
        <v>894.70000000000016</v>
      </c>
      <c r="F469" s="265">
        <v>889.90000000000009</v>
      </c>
      <c r="G469" s="265">
        <v>884.80000000000018</v>
      </c>
      <c r="H469" s="265">
        <v>904.60000000000014</v>
      </c>
      <c r="I469" s="265">
        <v>909.7</v>
      </c>
      <c r="J469" s="265">
        <v>914.50000000000011</v>
      </c>
      <c r="K469" s="263">
        <v>904.9</v>
      </c>
      <c r="L469" s="263">
        <v>895</v>
      </c>
      <c r="M469" s="263">
        <v>0.43197000000000002</v>
      </c>
    </row>
    <row r="470" spans="1:13">
      <c r="A470" s="254">
        <v>460</v>
      </c>
      <c r="B470" s="231" t="s">
        <v>510</v>
      </c>
      <c r="C470" s="263">
        <v>1307.75</v>
      </c>
      <c r="D470" s="265">
        <v>1305.8833333333334</v>
      </c>
      <c r="E470" s="265">
        <v>1251.8666666666668</v>
      </c>
      <c r="F470" s="265">
        <v>1195.9833333333333</v>
      </c>
      <c r="G470" s="265">
        <v>1141.9666666666667</v>
      </c>
      <c r="H470" s="265">
        <v>1361.7666666666669</v>
      </c>
      <c r="I470" s="265">
        <v>1415.7833333333338</v>
      </c>
      <c r="J470" s="265">
        <v>1471.666666666667</v>
      </c>
      <c r="K470" s="263">
        <v>1359.9</v>
      </c>
      <c r="L470" s="263">
        <v>1250</v>
      </c>
      <c r="M470" s="263">
        <v>1.45204</v>
      </c>
    </row>
    <row r="471" spans="1:13">
      <c r="A471" s="254">
        <v>461</v>
      </c>
      <c r="B471" s="231" t="s">
        <v>186</v>
      </c>
      <c r="C471" s="263">
        <v>1484.75</v>
      </c>
      <c r="D471" s="265">
        <v>1493.3333333333333</v>
      </c>
      <c r="E471" s="265">
        <v>1468.1666666666665</v>
      </c>
      <c r="F471" s="265">
        <v>1451.5833333333333</v>
      </c>
      <c r="G471" s="265">
        <v>1426.4166666666665</v>
      </c>
      <c r="H471" s="265">
        <v>1509.9166666666665</v>
      </c>
      <c r="I471" s="265">
        <v>1535.083333333333</v>
      </c>
      <c r="J471" s="265">
        <v>1551.6666666666665</v>
      </c>
      <c r="K471" s="263">
        <v>1518.5</v>
      </c>
      <c r="L471" s="263">
        <v>1476.75</v>
      </c>
      <c r="M471" s="263">
        <v>31.565349999999999</v>
      </c>
    </row>
    <row r="472" spans="1:13">
      <c r="A472" s="254">
        <v>462</v>
      </c>
      <c r="B472" s="231" t="s">
        <v>187</v>
      </c>
      <c r="C472" s="263">
        <v>2606.3000000000002</v>
      </c>
      <c r="D472" s="265">
        <v>2601.4833333333336</v>
      </c>
      <c r="E472" s="265">
        <v>2580.0666666666671</v>
      </c>
      <c r="F472" s="263">
        <v>2553.8333333333335</v>
      </c>
      <c r="G472" s="265">
        <v>2532.416666666667</v>
      </c>
      <c r="H472" s="265">
        <v>2627.7166666666672</v>
      </c>
      <c r="I472" s="263">
        <v>2649.1333333333332</v>
      </c>
      <c r="J472" s="265">
        <v>2675.3666666666672</v>
      </c>
      <c r="K472" s="265">
        <v>2622.9</v>
      </c>
      <c r="L472" s="263">
        <v>2575.25</v>
      </c>
      <c r="M472" s="265">
        <v>3.4979499999999999</v>
      </c>
    </row>
    <row r="473" spans="1:13">
      <c r="A473" s="254">
        <v>463</v>
      </c>
      <c r="B473" s="231" t="s">
        <v>188</v>
      </c>
      <c r="C473" s="263">
        <v>333.35</v>
      </c>
      <c r="D473" s="265">
        <v>331.9666666666667</v>
      </c>
      <c r="E473" s="265">
        <v>328.93333333333339</v>
      </c>
      <c r="F473" s="263">
        <v>324.51666666666671</v>
      </c>
      <c r="G473" s="265">
        <v>321.48333333333341</v>
      </c>
      <c r="H473" s="265">
        <v>336.38333333333338</v>
      </c>
      <c r="I473" s="263">
        <v>339.41666666666669</v>
      </c>
      <c r="J473" s="265">
        <v>343.83333333333337</v>
      </c>
      <c r="K473" s="265">
        <v>335</v>
      </c>
      <c r="L473" s="263">
        <v>327.55</v>
      </c>
      <c r="M473" s="265">
        <v>11.75165</v>
      </c>
    </row>
    <row r="474" spans="1:13">
      <c r="A474" s="254">
        <v>464</v>
      </c>
      <c r="B474" s="231" t="s">
        <v>511</v>
      </c>
      <c r="C474" s="231">
        <v>701.7</v>
      </c>
      <c r="D474" s="275">
        <v>698.53333333333342</v>
      </c>
      <c r="E474" s="275">
        <v>684.11666666666679</v>
      </c>
      <c r="F474" s="275">
        <v>666.53333333333342</v>
      </c>
      <c r="G474" s="275">
        <v>652.11666666666679</v>
      </c>
      <c r="H474" s="275">
        <v>716.11666666666679</v>
      </c>
      <c r="I474" s="275">
        <v>730.53333333333353</v>
      </c>
      <c r="J474" s="275">
        <v>748.11666666666679</v>
      </c>
      <c r="K474" s="275">
        <v>712.95</v>
      </c>
      <c r="L474" s="275">
        <v>680.95</v>
      </c>
      <c r="M474" s="275">
        <v>7.1829999999999998</v>
      </c>
    </row>
    <row r="475" spans="1:13">
      <c r="A475" s="254">
        <v>465</v>
      </c>
      <c r="B475" s="231" t="s">
        <v>512</v>
      </c>
      <c r="C475" s="231">
        <v>13.95</v>
      </c>
      <c r="D475" s="275">
        <v>14.049999999999999</v>
      </c>
      <c r="E475" s="275">
        <v>13.799999999999997</v>
      </c>
      <c r="F475" s="275">
        <v>13.649999999999999</v>
      </c>
      <c r="G475" s="275">
        <v>13.399999999999997</v>
      </c>
      <c r="H475" s="275">
        <v>14.199999999999998</v>
      </c>
      <c r="I475" s="275">
        <v>14.450000000000001</v>
      </c>
      <c r="J475" s="275">
        <v>14.599999999999998</v>
      </c>
      <c r="K475" s="275">
        <v>14.3</v>
      </c>
      <c r="L475" s="275">
        <v>13.9</v>
      </c>
      <c r="M475" s="275">
        <v>70.393720000000002</v>
      </c>
    </row>
    <row r="476" spans="1:13">
      <c r="A476" s="254">
        <v>466</v>
      </c>
      <c r="B476" s="231" t="s">
        <v>513</v>
      </c>
      <c r="C476" s="275">
        <v>999.95</v>
      </c>
      <c r="D476" s="275">
        <v>991.38333333333333</v>
      </c>
      <c r="E476" s="275">
        <v>958.06666666666661</v>
      </c>
      <c r="F476" s="275">
        <v>916.18333333333328</v>
      </c>
      <c r="G476" s="275">
        <v>882.86666666666656</v>
      </c>
      <c r="H476" s="275">
        <v>1033.2666666666667</v>
      </c>
      <c r="I476" s="275">
        <v>1066.5833333333335</v>
      </c>
      <c r="J476" s="275">
        <v>1108.4666666666667</v>
      </c>
      <c r="K476" s="275">
        <v>1024.7</v>
      </c>
      <c r="L476" s="275">
        <v>949.5</v>
      </c>
      <c r="M476" s="275">
        <v>4.1633800000000001</v>
      </c>
    </row>
    <row r="477" spans="1:13">
      <c r="A477" s="254">
        <v>467</v>
      </c>
      <c r="B477" s="231" t="s">
        <v>514</v>
      </c>
      <c r="C477" s="275">
        <v>12.85</v>
      </c>
      <c r="D477" s="275">
        <v>12.9</v>
      </c>
      <c r="E477" s="275">
        <v>12.75</v>
      </c>
      <c r="F477" s="275">
        <v>12.65</v>
      </c>
      <c r="G477" s="275">
        <v>12.5</v>
      </c>
      <c r="H477" s="275">
        <v>13</v>
      </c>
      <c r="I477" s="275">
        <v>13.150000000000002</v>
      </c>
      <c r="J477" s="275">
        <v>13.25</v>
      </c>
      <c r="K477" s="275">
        <v>13.05</v>
      </c>
      <c r="L477" s="275">
        <v>12.8</v>
      </c>
      <c r="M477" s="275">
        <v>13.606109999999999</v>
      </c>
    </row>
    <row r="478" spans="1:13">
      <c r="A478" s="254">
        <v>468</v>
      </c>
      <c r="B478" s="231" t="s">
        <v>515</v>
      </c>
      <c r="C478" s="275">
        <v>354.95</v>
      </c>
      <c r="D478" s="275">
        <v>356.81666666666666</v>
      </c>
      <c r="E478" s="275">
        <v>352.13333333333333</v>
      </c>
      <c r="F478" s="275">
        <v>349.31666666666666</v>
      </c>
      <c r="G478" s="275">
        <v>344.63333333333333</v>
      </c>
      <c r="H478" s="275">
        <v>359.63333333333333</v>
      </c>
      <c r="I478" s="275">
        <v>364.31666666666661</v>
      </c>
      <c r="J478" s="275">
        <v>367.13333333333333</v>
      </c>
      <c r="K478" s="275">
        <v>361.5</v>
      </c>
      <c r="L478" s="275">
        <v>354</v>
      </c>
      <c r="M478" s="275">
        <v>1.71814</v>
      </c>
    </row>
    <row r="479" spans="1:13">
      <c r="A479" s="254">
        <v>469</v>
      </c>
      <c r="B479" s="231" t="s">
        <v>194</v>
      </c>
      <c r="C479" s="275">
        <v>537.45000000000005</v>
      </c>
      <c r="D479" s="275">
        <v>538.65</v>
      </c>
      <c r="E479" s="275">
        <v>533.34999999999991</v>
      </c>
      <c r="F479" s="275">
        <v>529.24999999999989</v>
      </c>
      <c r="G479" s="275">
        <v>523.94999999999982</v>
      </c>
      <c r="H479" s="275">
        <v>542.75</v>
      </c>
      <c r="I479" s="275">
        <v>548.04999999999995</v>
      </c>
      <c r="J479" s="275">
        <v>552.15000000000009</v>
      </c>
      <c r="K479" s="275">
        <v>543.95000000000005</v>
      </c>
      <c r="L479" s="275">
        <v>534.54999999999995</v>
      </c>
      <c r="M479" s="275">
        <v>25.694700000000001</v>
      </c>
    </row>
    <row r="480" spans="1:13">
      <c r="A480" s="254">
        <v>470</v>
      </c>
      <c r="B480" s="231" t="s">
        <v>191</v>
      </c>
      <c r="C480" s="275">
        <v>247.75</v>
      </c>
      <c r="D480" s="275">
        <v>247.66666666666666</v>
      </c>
      <c r="E480" s="275">
        <v>243.33333333333331</v>
      </c>
      <c r="F480" s="275">
        <v>238.91666666666666</v>
      </c>
      <c r="G480" s="275">
        <v>234.58333333333331</v>
      </c>
      <c r="H480" s="275">
        <v>252.08333333333331</v>
      </c>
      <c r="I480" s="275">
        <v>256.41666666666663</v>
      </c>
      <c r="J480" s="275">
        <v>260.83333333333331</v>
      </c>
      <c r="K480" s="275">
        <v>252</v>
      </c>
      <c r="L480" s="275">
        <v>243.25</v>
      </c>
      <c r="M480" s="275">
        <v>11.453110000000001</v>
      </c>
    </row>
    <row r="481" spans="1:13">
      <c r="A481" s="254">
        <v>471</v>
      </c>
      <c r="B481" s="231" t="s">
        <v>786</v>
      </c>
      <c r="C481" s="275">
        <v>35.9</v>
      </c>
      <c r="D481" s="275">
        <v>35.833333333333336</v>
      </c>
      <c r="E481" s="275">
        <v>35.516666666666673</v>
      </c>
      <c r="F481" s="275">
        <v>35.13333333333334</v>
      </c>
      <c r="G481" s="275">
        <v>34.816666666666677</v>
      </c>
      <c r="H481" s="275">
        <v>36.216666666666669</v>
      </c>
      <c r="I481" s="275">
        <v>36.533333333333331</v>
      </c>
      <c r="J481" s="275">
        <v>36.916666666666664</v>
      </c>
      <c r="K481" s="275">
        <v>36.15</v>
      </c>
      <c r="L481" s="275">
        <v>35.450000000000003</v>
      </c>
      <c r="M481" s="275">
        <v>19.895099999999999</v>
      </c>
    </row>
    <row r="482" spans="1:13">
      <c r="A482" s="254">
        <v>472</v>
      </c>
      <c r="B482" s="231" t="s">
        <v>192</v>
      </c>
      <c r="C482" s="275">
        <v>6407.75</v>
      </c>
      <c r="D482" s="275">
        <v>6419.6000000000013</v>
      </c>
      <c r="E482" s="275">
        <v>6375.2500000000027</v>
      </c>
      <c r="F482" s="275">
        <v>6342.7500000000018</v>
      </c>
      <c r="G482" s="275">
        <v>6298.4000000000033</v>
      </c>
      <c r="H482" s="275">
        <v>6452.1000000000022</v>
      </c>
      <c r="I482" s="275">
        <v>6496.4500000000007</v>
      </c>
      <c r="J482" s="275">
        <v>6528.9500000000016</v>
      </c>
      <c r="K482" s="275">
        <v>6463.95</v>
      </c>
      <c r="L482" s="275">
        <v>6387.1</v>
      </c>
      <c r="M482" s="275">
        <v>2.7785099999999998</v>
      </c>
    </row>
    <row r="483" spans="1:13">
      <c r="A483" s="254">
        <v>473</v>
      </c>
      <c r="B483" s="231" t="s">
        <v>193</v>
      </c>
      <c r="C483" s="275">
        <v>33.5</v>
      </c>
      <c r="D483" s="275">
        <v>33.616666666666667</v>
      </c>
      <c r="E483" s="275">
        <v>33.333333333333336</v>
      </c>
      <c r="F483" s="275">
        <v>33.166666666666671</v>
      </c>
      <c r="G483" s="275">
        <v>32.88333333333334</v>
      </c>
      <c r="H483" s="275">
        <v>33.783333333333331</v>
      </c>
      <c r="I483" s="275">
        <v>34.066666666666663</v>
      </c>
      <c r="J483" s="275">
        <v>34.233333333333327</v>
      </c>
      <c r="K483" s="275">
        <v>33.9</v>
      </c>
      <c r="L483" s="275">
        <v>33.450000000000003</v>
      </c>
      <c r="M483" s="275">
        <v>44.2776</v>
      </c>
    </row>
    <row r="484" spans="1:13">
      <c r="A484" s="254">
        <v>474</v>
      </c>
      <c r="B484" s="231" t="s">
        <v>190</v>
      </c>
      <c r="C484" s="275">
        <v>1275.6500000000001</v>
      </c>
      <c r="D484" s="275">
        <v>1267.8833333333334</v>
      </c>
      <c r="E484" s="275">
        <v>1254.7666666666669</v>
      </c>
      <c r="F484" s="275">
        <v>1233.8833333333334</v>
      </c>
      <c r="G484" s="275">
        <v>1220.7666666666669</v>
      </c>
      <c r="H484" s="275">
        <v>1288.7666666666669</v>
      </c>
      <c r="I484" s="275">
        <v>1301.8833333333332</v>
      </c>
      <c r="J484" s="275">
        <v>1322.7666666666669</v>
      </c>
      <c r="K484" s="275">
        <v>1281</v>
      </c>
      <c r="L484" s="275">
        <v>1247</v>
      </c>
      <c r="M484" s="275">
        <v>4.1601900000000001</v>
      </c>
    </row>
    <row r="485" spans="1:13">
      <c r="A485" s="254">
        <v>475</v>
      </c>
      <c r="B485" s="231" t="s">
        <v>141</v>
      </c>
      <c r="C485" s="275">
        <v>569.54999999999995</v>
      </c>
      <c r="D485" s="275">
        <v>569.98333333333323</v>
      </c>
      <c r="E485" s="275">
        <v>565.96666666666647</v>
      </c>
      <c r="F485" s="275">
        <v>562.38333333333321</v>
      </c>
      <c r="G485" s="275">
        <v>558.36666666666645</v>
      </c>
      <c r="H485" s="275">
        <v>573.56666666666649</v>
      </c>
      <c r="I485" s="275">
        <v>577.58333333333314</v>
      </c>
      <c r="J485" s="275">
        <v>581.16666666666652</v>
      </c>
      <c r="K485" s="275">
        <v>574</v>
      </c>
      <c r="L485" s="275">
        <v>566.4</v>
      </c>
      <c r="M485" s="275">
        <v>26.493110000000001</v>
      </c>
    </row>
    <row r="486" spans="1:13">
      <c r="A486" s="254">
        <v>476</v>
      </c>
      <c r="B486" s="231" t="s">
        <v>278</v>
      </c>
      <c r="C486" s="275">
        <v>223.35</v>
      </c>
      <c r="D486" s="275">
        <v>224.85</v>
      </c>
      <c r="E486" s="275">
        <v>220.7</v>
      </c>
      <c r="F486" s="275">
        <v>218.04999999999998</v>
      </c>
      <c r="G486" s="275">
        <v>213.89999999999998</v>
      </c>
      <c r="H486" s="275">
        <v>227.5</v>
      </c>
      <c r="I486" s="275">
        <v>231.65000000000003</v>
      </c>
      <c r="J486" s="275">
        <v>234.3</v>
      </c>
      <c r="K486" s="275">
        <v>229</v>
      </c>
      <c r="L486" s="275">
        <v>222.2</v>
      </c>
      <c r="M486" s="275">
        <v>10.20093</v>
      </c>
    </row>
    <row r="487" spans="1:13">
      <c r="A487" s="254">
        <v>477</v>
      </c>
      <c r="B487" s="231" t="s">
        <v>516</v>
      </c>
      <c r="C487" s="275">
        <v>2865.05</v>
      </c>
      <c r="D487" s="275">
        <v>2864.3333333333335</v>
      </c>
      <c r="E487" s="275">
        <v>2805.1166666666668</v>
      </c>
      <c r="F487" s="275">
        <v>2745.1833333333334</v>
      </c>
      <c r="G487" s="275">
        <v>2685.9666666666667</v>
      </c>
      <c r="H487" s="275">
        <v>2924.2666666666669</v>
      </c>
      <c r="I487" s="275">
        <v>2983.4833333333331</v>
      </c>
      <c r="J487" s="275">
        <v>3043.416666666667</v>
      </c>
      <c r="K487" s="275">
        <v>2923.55</v>
      </c>
      <c r="L487" s="275">
        <v>2804.4</v>
      </c>
      <c r="M487" s="275">
        <v>0.82972999999999997</v>
      </c>
    </row>
    <row r="488" spans="1:13">
      <c r="A488" s="254">
        <v>478</v>
      </c>
      <c r="B488" s="231" t="s">
        <v>517</v>
      </c>
      <c r="C488" s="275">
        <v>383.2</v>
      </c>
      <c r="D488" s="275">
        <v>374.40000000000003</v>
      </c>
      <c r="E488" s="275">
        <v>361.80000000000007</v>
      </c>
      <c r="F488" s="275">
        <v>340.40000000000003</v>
      </c>
      <c r="G488" s="275">
        <v>327.80000000000007</v>
      </c>
      <c r="H488" s="275">
        <v>395.80000000000007</v>
      </c>
      <c r="I488" s="275">
        <v>408.40000000000009</v>
      </c>
      <c r="J488" s="275">
        <v>429.80000000000007</v>
      </c>
      <c r="K488" s="275">
        <v>387</v>
      </c>
      <c r="L488" s="275">
        <v>353</v>
      </c>
      <c r="M488" s="275">
        <v>19.664819999999999</v>
      </c>
    </row>
    <row r="489" spans="1:13">
      <c r="A489" s="254">
        <v>479</v>
      </c>
      <c r="B489" s="231" t="s">
        <v>518</v>
      </c>
      <c r="C489" s="275">
        <v>228.75</v>
      </c>
      <c r="D489" s="275">
        <v>228.88333333333333</v>
      </c>
      <c r="E489" s="275">
        <v>224.76666666666665</v>
      </c>
      <c r="F489" s="275">
        <v>220.78333333333333</v>
      </c>
      <c r="G489" s="275">
        <v>216.66666666666666</v>
      </c>
      <c r="H489" s="275">
        <v>232.86666666666665</v>
      </c>
      <c r="I489" s="275">
        <v>236.98333333333332</v>
      </c>
      <c r="J489" s="275">
        <v>240.96666666666664</v>
      </c>
      <c r="K489" s="275">
        <v>233</v>
      </c>
      <c r="L489" s="275">
        <v>224.9</v>
      </c>
      <c r="M489" s="275">
        <v>2.5278299999999998</v>
      </c>
    </row>
    <row r="490" spans="1:13">
      <c r="A490" s="254">
        <v>480</v>
      </c>
      <c r="B490" s="231" t="s">
        <v>519</v>
      </c>
      <c r="C490" s="275">
        <v>3557.6</v>
      </c>
      <c r="D490" s="275">
        <v>3578.9333333333329</v>
      </c>
      <c r="E490" s="275">
        <v>3528.6666666666661</v>
      </c>
      <c r="F490" s="275">
        <v>3499.7333333333331</v>
      </c>
      <c r="G490" s="275">
        <v>3449.4666666666662</v>
      </c>
      <c r="H490" s="275">
        <v>3607.8666666666659</v>
      </c>
      <c r="I490" s="275">
        <v>3658.1333333333332</v>
      </c>
      <c r="J490" s="275">
        <v>3687.0666666666657</v>
      </c>
      <c r="K490" s="275">
        <v>3629.2</v>
      </c>
      <c r="L490" s="275">
        <v>3550</v>
      </c>
      <c r="M490" s="275">
        <v>5.4080000000000003E-2</v>
      </c>
    </row>
    <row r="491" spans="1:13">
      <c r="A491" s="254">
        <v>481</v>
      </c>
      <c r="B491" s="231" t="s">
        <v>520</v>
      </c>
      <c r="C491" s="275">
        <v>2973.85</v>
      </c>
      <c r="D491" s="275">
        <v>2943.2666666666664</v>
      </c>
      <c r="E491" s="275">
        <v>2881.5333333333328</v>
      </c>
      <c r="F491" s="275">
        <v>2789.2166666666662</v>
      </c>
      <c r="G491" s="275">
        <v>2727.4833333333327</v>
      </c>
      <c r="H491" s="275">
        <v>3035.583333333333</v>
      </c>
      <c r="I491" s="275">
        <v>3097.3166666666666</v>
      </c>
      <c r="J491" s="275">
        <v>3189.6333333333332</v>
      </c>
      <c r="K491" s="275">
        <v>3005</v>
      </c>
      <c r="L491" s="275">
        <v>2850.95</v>
      </c>
      <c r="M491" s="275">
        <v>0.72157000000000004</v>
      </c>
    </row>
    <row r="492" spans="1:13">
      <c r="A492" s="254">
        <v>482</v>
      </c>
      <c r="B492" s="231" t="s">
        <v>521</v>
      </c>
      <c r="C492" s="275">
        <v>58.15</v>
      </c>
      <c r="D492" s="275">
        <v>57.6</v>
      </c>
      <c r="E492" s="275">
        <v>57.050000000000004</v>
      </c>
      <c r="F492" s="275">
        <v>55.95</v>
      </c>
      <c r="G492" s="275">
        <v>55.400000000000006</v>
      </c>
      <c r="H492" s="275">
        <v>58.7</v>
      </c>
      <c r="I492" s="275">
        <v>59.25</v>
      </c>
      <c r="J492" s="275">
        <v>60.35</v>
      </c>
      <c r="K492" s="275">
        <v>58.15</v>
      </c>
      <c r="L492" s="275">
        <v>56.5</v>
      </c>
      <c r="M492" s="275">
        <v>40.161090000000002</v>
      </c>
    </row>
    <row r="493" spans="1:13">
      <c r="A493" s="254">
        <v>483</v>
      </c>
      <c r="B493" s="231" t="s">
        <v>522</v>
      </c>
      <c r="C493" s="275">
        <v>1024.3499999999999</v>
      </c>
      <c r="D493" s="275">
        <v>1025.5333333333333</v>
      </c>
      <c r="E493" s="275">
        <v>1011.3166666666666</v>
      </c>
      <c r="F493" s="275">
        <v>998.2833333333333</v>
      </c>
      <c r="G493" s="275">
        <v>984.06666666666661</v>
      </c>
      <c r="H493" s="275">
        <v>1038.5666666666666</v>
      </c>
      <c r="I493" s="275">
        <v>1052.7833333333333</v>
      </c>
      <c r="J493" s="275">
        <v>1065.8166666666666</v>
      </c>
      <c r="K493" s="275">
        <v>1039.75</v>
      </c>
      <c r="L493" s="275">
        <v>1012.5</v>
      </c>
      <c r="M493" s="275">
        <v>0.1754</v>
      </c>
    </row>
    <row r="494" spans="1:13">
      <c r="A494" s="254">
        <v>484</v>
      </c>
      <c r="B494" s="231" t="s">
        <v>279</v>
      </c>
      <c r="C494" s="275">
        <v>383.7</v>
      </c>
      <c r="D494" s="275">
        <v>388.90000000000003</v>
      </c>
      <c r="E494" s="275">
        <v>376.30000000000007</v>
      </c>
      <c r="F494" s="275">
        <v>368.90000000000003</v>
      </c>
      <c r="G494" s="275">
        <v>356.30000000000007</v>
      </c>
      <c r="H494" s="275">
        <v>396.30000000000007</v>
      </c>
      <c r="I494" s="275">
        <v>408.90000000000009</v>
      </c>
      <c r="J494" s="275">
        <v>416.30000000000007</v>
      </c>
      <c r="K494" s="275">
        <v>401.5</v>
      </c>
      <c r="L494" s="275">
        <v>381.5</v>
      </c>
      <c r="M494" s="275">
        <v>2.0180699999999998</v>
      </c>
    </row>
    <row r="495" spans="1:13">
      <c r="A495" s="254">
        <v>485</v>
      </c>
      <c r="B495" s="231" t="s">
        <v>523</v>
      </c>
      <c r="C495" s="275">
        <v>944.95</v>
      </c>
      <c r="D495" s="275">
        <v>941.30000000000007</v>
      </c>
      <c r="E495" s="275">
        <v>919.65000000000009</v>
      </c>
      <c r="F495" s="275">
        <v>894.35</v>
      </c>
      <c r="G495" s="275">
        <v>872.7</v>
      </c>
      <c r="H495" s="275">
        <v>966.60000000000014</v>
      </c>
      <c r="I495" s="275">
        <v>988.25</v>
      </c>
      <c r="J495" s="275">
        <v>1013.5500000000002</v>
      </c>
      <c r="K495" s="275">
        <v>962.95</v>
      </c>
      <c r="L495" s="275">
        <v>916</v>
      </c>
      <c r="M495" s="275">
        <v>6.3632</v>
      </c>
    </row>
    <row r="496" spans="1:13">
      <c r="A496" s="254">
        <v>486</v>
      </c>
      <c r="B496" s="231" t="s">
        <v>524</v>
      </c>
      <c r="C496" s="275">
        <v>1616.95</v>
      </c>
      <c r="D496" s="275">
        <v>1626.4166666666667</v>
      </c>
      <c r="E496" s="275">
        <v>1595.5333333333335</v>
      </c>
      <c r="F496" s="275">
        <v>1574.1166666666668</v>
      </c>
      <c r="G496" s="275">
        <v>1543.2333333333336</v>
      </c>
      <c r="H496" s="275">
        <v>1647.8333333333335</v>
      </c>
      <c r="I496" s="275">
        <v>1678.7166666666667</v>
      </c>
      <c r="J496" s="275">
        <v>1700.1333333333334</v>
      </c>
      <c r="K496" s="275">
        <v>1657.3</v>
      </c>
      <c r="L496" s="275">
        <v>1605</v>
      </c>
      <c r="M496" s="275">
        <v>0.51226000000000005</v>
      </c>
    </row>
    <row r="497" spans="1:13">
      <c r="A497" s="254">
        <v>487</v>
      </c>
      <c r="B497" s="231" t="s">
        <v>525</v>
      </c>
      <c r="C497" s="275">
        <v>1487.4</v>
      </c>
      <c r="D497" s="275">
        <v>1482.2</v>
      </c>
      <c r="E497" s="275">
        <v>1455.4</v>
      </c>
      <c r="F497" s="275">
        <v>1423.4</v>
      </c>
      <c r="G497" s="275">
        <v>1396.6000000000001</v>
      </c>
      <c r="H497" s="275">
        <v>1514.2</v>
      </c>
      <c r="I497" s="275">
        <v>1540.9999999999998</v>
      </c>
      <c r="J497" s="275">
        <v>1573</v>
      </c>
      <c r="K497" s="275">
        <v>1509</v>
      </c>
      <c r="L497" s="275">
        <v>1450.2</v>
      </c>
      <c r="M497" s="275">
        <v>1.5997600000000001</v>
      </c>
    </row>
    <row r="498" spans="1:13">
      <c r="A498" s="254">
        <v>488</v>
      </c>
      <c r="B498" s="231" t="s">
        <v>118</v>
      </c>
      <c r="C498" s="275">
        <v>12.1</v>
      </c>
      <c r="D498" s="275">
        <v>12.299999999999999</v>
      </c>
      <c r="E498" s="275">
        <v>11.699999999999998</v>
      </c>
      <c r="F498" s="275">
        <v>11.299999999999999</v>
      </c>
      <c r="G498" s="275">
        <v>10.699999999999998</v>
      </c>
      <c r="H498" s="275">
        <v>12.699999999999998</v>
      </c>
      <c r="I498" s="275">
        <v>13.299999999999999</v>
      </c>
      <c r="J498" s="275">
        <v>13.699999999999998</v>
      </c>
      <c r="K498" s="275">
        <v>12.9</v>
      </c>
      <c r="L498" s="275">
        <v>11.9</v>
      </c>
      <c r="M498" s="275">
        <v>3337.22604</v>
      </c>
    </row>
    <row r="499" spans="1:13">
      <c r="A499" s="254">
        <v>489</v>
      </c>
      <c r="B499" s="231" t="s">
        <v>196</v>
      </c>
      <c r="C499" s="275">
        <v>1058</v>
      </c>
      <c r="D499" s="275">
        <v>1068.4333333333334</v>
      </c>
      <c r="E499" s="275">
        <v>1041.8666666666668</v>
      </c>
      <c r="F499" s="275">
        <v>1025.7333333333333</v>
      </c>
      <c r="G499" s="275">
        <v>999.16666666666674</v>
      </c>
      <c r="H499" s="275">
        <v>1084.5666666666668</v>
      </c>
      <c r="I499" s="275">
        <v>1111.1333333333334</v>
      </c>
      <c r="J499" s="275">
        <v>1127.2666666666669</v>
      </c>
      <c r="K499" s="275">
        <v>1095</v>
      </c>
      <c r="L499" s="275">
        <v>1052.3</v>
      </c>
      <c r="M499" s="275">
        <v>21.149450000000002</v>
      </c>
    </row>
    <row r="500" spans="1:13">
      <c r="A500" s="254">
        <v>490</v>
      </c>
      <c r="B500" s="231" t="s">
        <v>526</v>
      </c>
      <c r="C500" s="275">
        <v>6097.3</v>
      </c>
      <c r="D500" s="275">
        <v>6157</v>
      </c>
      <c r="E500" s="275">
        <v>5988.3</v>
      </c>
      <c r="F500" s="275">
        <v>5879.3</v>
      </c>
      <c r="G500" s="275">
        <v>5710.6</v>
      </c>
      <c r="H500" s="275">
        <v>6266</v>
      </c>
      <c r="I500" s="275">
        <v>6434.7000000000007</v>
      </c>
      <c r="J500" s="275">
        <v>6543.7</v>
      </c>
      <c r="K500" s="275">
        <v>6325.7</v>
      </c>
      <c r="L500" s="275">
        <v>6048</v>
      </c>
      <c r="M500" s="275">
        <v>5.8959999999999999E-2</v>
      </c>
    </row>
    <row r="501" spans="1:13">
      <c r="A501" s="254">
        <v>491</v>
      </c>
      <c r="B501" s="231" t="s">
        <v>527</v>
      </c>
      <c r="C501" s="275">
        <v>123.45</v>
      </c>
      <c r="D501" s="275">
        <v>124.16666666666667</v>
      </c>
      <c r="E501" s="275">
        <v>121.68333333333334</v>
      </c>
      <c r="F501" s="275">
        <v>119.91666666666667</v>
      </c>
      <c r="G501" s="275">
        <v>117.43333333333334</v>
      </c>
      <c r="H501" s="275">
        <v>125.93333333333334</v>
      </c>
      <c r="I501" s="275">
        <v>128.41666666666666</v>
      </c>
      <c r="J501" s="275">
        <v>130.18333333333334</v>
      </c>
      <c r="K501" s="275">
        <v>126.65</v>
      </c>
      <c r="L501" s="275">
        <v>122.4</v>
      </c>
      <c r="M501" s="275">
        <v>6.2135800000000003</v>
      </c>
    </row>
    <row r="502" spans="1:13">
      <c r="A502" s="254">
        <v>492</v>
      </c>
      <c r="B502" s="231" t="s">
        <v>528</v>
      </c>
      <c r="C502" s="275">
        <v>67.5</v>
      </c>
      <c r="D502" s="275">
        <v>67.7</v>
      </c>
      <c r="E502" s="275">
        <v>66.800000000000011</v>
      </c>
      <c r="F502" s="275">
        <v>66.100000000000009</v>
      </c>
      <c r="G502" s="275">
        <v>65.200000000000017</v>
      </c>
      <c r="H502" s="275">
        <v>68.400000000000006</v>
      </c>
      <c r="I502" s="275">
        <v>69.300000000000011</v>
      </c>
      <c r="J502" s="275">
        <v>70</v>
      </c>
      <c r="K502" s="275">
        <v>68.599999999999994</v>
      </c>
      <c r="L502" s="275">
        <v>67</v>
      </c>
      <c r="M502" s="275">
        <v>3.0071599999999998</v>
      </c>
    </row>
    <row r="503" spans="1:13">
      <c r="A503" s="254">
        <v>493</v>
      </c>
      <c r="B503" s="231" t="s">
        <v>772</v>
      </c>
      <c r="C503" s="275">
        <v>459.55</v>
      </c>
      <c r="D503" s="275">
        <v>460.45</v>
      </c>
      <c r="E503" s="275">
        <v>453.09999999999997</v>
      </c>
      <c r="F503" s="275">
        <v>446.65</v>
      </c>
      <c r="G503" s="275">
        <v>439.29999999999995</v>
      </c>
      <c r="H503" s="275">
        <v>466.9</v>
      </c>
      <c r="I503" s="275">
        <v>474.25</v>
      </c>
      <c r="J503" s="275">
        <v>480.7</v>
      </c>
      <c r="K503" s="275">
        <v>467.8</v>
      </c>
      <c r="L503" s="275">
        <v>454</v>
      </c>
      <c r="M503" s="275">
        <v>0.65085999999999999</v>
      </c>
    </row>
    <row r="504" spans="1:13">
      <c r="A504" s="254">
        <v>494</v>
      </c>
      <c r="B504" s="231" t="s">
        <v>529</v>
      </c>
      <c r="C504" s="275">
        <v>2472.0500000000002</v>
      </c>
      <c r="D504" s="275">
        <v>2481.9833333333336</v>
      </c>
      <c r="E504" s="275">
        <v>2444.0666666666671</v>
      </c>
      <c r="F504" s="275">
        <v>2416.0833333333335</v>
      </c>
      <c r="G504" s="275">
        <v>2378.166666666667</v>
      </c>
      <c r="H504" s="275">
        <v>2509.9666666666672</v>
      </c>
      <c r="I504" s="275">
        <v>2547.8833333333332</v>
      </c>
      <c r="J504" s="275">
        <v>2575.8666666666672</v>
      </c>
      <c r="K504" s="275">
        <v>2519.9</v>
      </c>
      <c r="L504" s="275">
        <v>2454</v>
      </c>
      <c r="M504" s="275">
        <v>0.71372000000000002</v>
      </c>
    </row>
    <row r="505" spans="1:13">
      <c r="A505" s="254">
        <v>495</v>
      </c>
      <c r="B505" s="231" t="s">
        <v>197</v>
      </c>
      <c r="C505" s="275">
        <v>439.7</v>
      </c>
      <c r="D505" s="275">
        <v>440.46666666666664</v>
      </c>
      <c r="E505" s="275">
        <v>436.0333333333333</v>
      </c>
      <c r="F505" s="275">
        <v>432.36666666666667</v>
      </c>
      <c r="G505" s="275">
        <v>427.93333333333334</v>
      </c>
      <c r="H505" s="275">
        <v>444.13333333333327</v>
      </c>
      <c r="I505" s="275">
        <v>448.56666666666655</v>
      </c>
      <c r="J505" s="275">
        <v>452.23333333333323</v>
      </c>
      <c r="K505" s="275">
        <v>444.9</v>
      </c>
      <c r="L505" s="275">
        <v>436.8</v>
      </c>
      <c r="M505" s="275">
        <v>78.448769999999996</v>
      </c>
    </row>
    <row r="506" spans="1:13">
      <c r="A506" s="254">
        <v>496</v>
      </c>
      <c r="B506" s="231" t="s">
        <v>530</v>
      </c>
      <c r="C506" s="275">
        <v>493.25</v>
      </c>
      <c r="D506" s="275">
        <v>496.33333333333331</v>
      </c>
      <c r="E506" s="275">
        <v>488.91666666666663</v>
      </c>
      <c r="F506" s="275">
        <v>484.58333333333331</v>
      </c>
      <c r="G506" s="275">
        <v>477.16666666666663</v>
      </c>
      <c r="H506" s="275">
        <v>500.66666666666663</v>
      </c>
      <c r="I506" s="275">
        <v>508.08333333333326</v>
      </c>
      <c r="J506" s="275">
        <v>512.41666666666663</v>
      </c>
      <c r="K506" s="275">
        <v>503.75</v>
      </c>
      <c r="L506" s="275">
        <v>492</v>
      </c>
      <c r="M506" s="275">
        <v>4.5223800000000001</v>
      </c>
    </row>
    <row r="507" spans="1:13">
      <c r="A507" s="254">
        <v>497</v>
      </c>
      <c r="B507" s="231" t="s">
        <v>198</v>
      </c>
      <c r="C507" s="275">
        <v>16.25</v>
      </c>
      <c r="D507" s="275">
        <v>16.333333333333332</v>
      </c>
      <c r="E507" s="275">
        <v>16.066666666666663</v>
      </c>
      <c r="F507" s="275">
        <v>15.883333333333329</v>
      </c>
      <c r="G507" s="275">
        <v>15.61666666666666</v>
      </c>
      <c r="H507" s="275">
        <v>16.516666666666666</v>
      </c>
      <c r="I507" s="275">
        <v>16.783333333333339</v>
      </c>
      <c r="J507" s="275">
        <v>16.966666666666669</v>
      </c>
      <c r="K507" s="275">
        <v>16.600000000000001</v>
      </c>
      <c r="L507" s="275">
        <v>16.149999999999999</v>
      </c>
      <c r="M507" s="275">
        <v>640.57988999999998</v>
      </c>
    </row>
    <row r="508" spans="1:13">
      <c r="A508" s="254">
        <v>498</v>
      </c>
      <c r="B508" s="231" t="s">
        <v>199</v>
      </c>
      <c r="C508" s="275">
        <v>211.7</v>
      </c>
      <c r="D508" s="275">
        <v>212.51666666666665</v>
      </c>
      <c r="E508" s="275">
        <v>209.2833333333333</v>
      </c>
      <c r="F508" s="275">
        <v>206.86666666666665</v>
      </c>
      <c r="G508" s="275">
        <v>203.6333333333333</v>
      </c>
      <c r="H508" s="275">
        <v>214.93333333333331</v>
      </c>
      <c r="I508" s="275">
        <v>218.16666666666666</v>
      </c>
      <c r="J508" s="275">
        <v>220.58333333333331</v>
      </c>
      <c r="K508" s="275">
        <v>215.75</v>
      </c>
      <c r="L508" s="275">
        <v>210.1</v>
      </c>
      <c r="M508" s="275">
        <v>161.38992999999999</v>
      </c>
    </row>
    <row r="509" spans="1:13">
      <c r="A509" s="254">
        <v>499</v>
      </c>
      <c r="B509" s="231" t="s">
        <v>531</v>
      </c>
      <c r="C509" s="275">
        <v>230.15</v>
      </c>
      <c r="D509" s="275">
        <v>231.15</v>
      </c>
      <c r="E509" s="275">
        <v>227.8</v>
      </c>
      <c r="F509" s="275">
        <v>225.45000000000002</v>
      </c>
      <c r="G509" s="275">
        <v>222.10000000000002</v>
      </c>
      <c r="H509" s="275">
        <v>233.5</v>
      </c>
      <c r="I509" s="275">
        <v>236.84999999999997</v>
      </c>
      <c r="J509" s="275">
        <v>239.2</v>
      </c>
      <c r="K509" s="275">
        <v>234.5</v>
      </c>
      <c r="L509" s="275">
        <v>228.8</v>
      </c>
      <c r="M509" s="275">
        <v>0.80884999999999996</v>
      </c>
    </row>
    <row r="510" spans="1:13">
      <c r="A510" s="254">
        <v>500</v>
      </c>
      <c r="B510" s="231" t="s">
        <v>532</v>
      </c>
      <c r="C510" s="275">
        <v>1856.2</v>
      </c>
      <c r="D510" s="275">
        <v>1863.05</v>
      </c>
      <c r="E510" s="275">
        <v>1823.75</v>
      </c>
      <c r="F510" s="275">
        <v>1791.3</v>
      </c>
      <c r="G510" s="275">
        <v>1752</v>
      </c>
      <c r="H510" s="275">
        <v>1895.5</v>
      </c>
      <c r="I510" s="275">
        <v>1934.7999999999997</v>
      </c>
      <c r="J510" s="275">
        <v>1967.25</v>
      </c>
      <c r="K510" s="275">
        <v>1902.35</v>
      </c>
      <c r="L510" s="275">
        <v>1830.6</v>
      </c>
      <c r="M510" s="275">
        <v>0.30817</v>
      </c>
    </row>
    <row r="511" spans="1:13">
      <c r="A511" s="254">
        <v>501</v>
      </c>
      <c r="B511" s="231" t="s">
        <v>742</v>
      </c>
      <c r="C511" s="275">
        <v>943.8</v>
      </c>
      <c r="D511" s="275">
        <v>952.01666666666677</v>
      </c>
      <c r="E511" s="275">
        <v>926.58333333333348</v>
      </c>
      <c r="F511" s="275">
        <v>909.36666666666667</v>
      </c>
      <c r="G511" s="275">
        <v>883.93333333333339</v>
      </c>
      <c r="H511" s="275">
        <v>969.23333333333358</v>
      </c>
      <c r="I511" s="275">
        <v>994.66666666666674</v>
      </c>
      <c r="J511" s="275">
        <v>1011.8833333333337</v>
      </c>
      <c r="K511" s="275">
        <v>977.45</v>
      </c>
      <c r="L511" s="275">
        <v>934.8</v>
      </c>
      <c r="M511" s="275">
        <v>0.45125999999999999</v>
      </c>
    </row>
    <row r="513" spans="1:1">
      <c r="A513" s="280"/>
    </row>
    <row r="514" spans="1:1">
      <c r="A514" s="257"/>
    </row>
    <row r="515" spans="1:1">
      <c r="A515" s="280"/>
    </row>
    <row r="516" spans="1:1">
      <c r="A516" s="280"/>
    </row>
    <row r="517" spans="1:1">
      <c r="A517" s="281" t="s">
        <v>282</v>
      </c>
    </row>
    <row r="518" spans="1:1">
      <c r="A518" s="282" t="s">
        <v>200</v>
      </c>
    </row>
    <row r="519" spans="1:1">
      <c r="A519" s="282" t="s">
        <v>201</v>
      </c>
    </row>
    <row r="520" spans="1:1">
      <c r="A520" s="282" t="s">
        <v>202</v>
      </c>
    </row>
    <row r="521" spans="1:1">
      <c r="A521" s="282" t="s">
        <v>203</v>
      </c>
    </row>
    <row r="522" spans="1:1">
      <c r="A522" s="282" t="s">
        <v>204</v>
      </c>
    </row>
    <row r="523" spans="1:1">
      <c r="A523" s="28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80" t="s">
        <v>206</v>
      </c>
    </row>
    <row r="530" spans="1:1">
      <c r="A530" s="280" t="s">
        <v>207</v>
      </c>
    </row>
    <row r="531" spans="1:1">
      <c r="A531" s="280" t="s">
        <v>208</v>
      </c>
    </row>
    <row r="532" spans="1:1">
      <c r="A532" s="284" t="s">
        <v>209</v>
      </c>
    </row>
    <row r="533" spans="1:1">
      <c r="A533" s="284" t="s">
        <v>210</v>
      </c>
    </row>
    <row r="534" spans="1:1">
      <c r="A534" s="284" t="s">
        <v>211</v>
      </c>
    </row>
    <row r="535" spans="1:1">
      <c r="A535" s="284" t="s">
        <v>212</v>
      </c>
    </row>
    <row r="536" spans="1:1">
      <c r="A536" s="284" t="s">
        <v>213</v>
      </c>
    </row>
    <row r="537" spans="1:1">
      <c r="A537" s="284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9"/>
      <c r="B5" s="549"/>
      <c r="C5" s="550"/>
      <c r="D5" s="55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51" t="s">
        <v>534</v>
      </c>
      <c r="C7" s="551"/>
      <c r="D7" s="248">
        <f>Main!B10</f>
        <v>44243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44242</v>
      </c>
      <c r="B10" s="253">
        <v>540615</v>
      </c>
      <c r="C10" s="254" t="s">
        <v>940</v>
      </c>
      <c r="D10" s="254" t="s">
        <v>941</v>
      </c>
      <c r="E10" s="254" t="s">
        <v>543</v>
      </c>
      <c r="F10" s="362">
        <v>170200</v>
      </c>
      <c r="G10" s="253">
        <v>6.77</v>
      </c>
      <c r="H10" s="331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44242</v>
      </c>
      <c r="B11" s="253">
        <v>540615</v>
      </c>
      <c r="C11" s="254" t="s">
        <v>940</v>
      </c>
      <c r="D11" s="254" t="s">
        <v>942</v>
      </c>
      <c r="E11" s="254" t="s">
        <v>544</v>
      </c>
      <c r="F11" s="362">
        <v>482250</v>
      </c>
      <c r="G11" s="253">
        <v>6.79</v>
      </c>
      <c r="H11" s="331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44242</v>
      </c>
      <c r="B12" s="253">
        <v>540615</v>
      </c>
      <c r="C12" s="254" t="s">
        <v>940</v>
      </c>
      <c r="D12" s="254" t="s">
        <v>943</v>
      </c>
      <c r="E12" s="254" t="s">
        <v>543</v>
      </c>
      <c r="F12" s="362">
        <v>55000</v>
      </c>
      <c r="G12" s="253">
        <v>6.77</v>
      </c>
      <c r="H12" s="331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44242</v>
      </c>
      <c r="B13" s="253">
        <v>540615</v>
      </c>
      <c r="C13" s="254" t="s">
        <v>940</v>
      </c>
      <c r="D13" s="254" t="s">
        <v>944</v>
      </c>
      <c r="E13" s="254" t="s">
        <v>543</v>
      </c>
      <c r="F13" s="362">
        <v>85000</v>
      </c>
      <c r="G13" s="253">
        <v>6.78</v>
      </c>
      <c r="H13" s="331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44242</v>
      </c>
      <c r="B14" s="253">
        <v>540615</v>
      </c>
      <c r="C14" s="254" t="s">
        <v>940</v>
      </c>
      <c r="D14" s="254" t="s">
        <v>945</v>
      </c>
      <c r="E14" s="254" t="s">
        <v>543</v>
      </c>
      <c r="F14" s="362">
        <v>68500</v>
      </c>
      <c r="G14" s="253">
        <v>6.77</v>
      </c>
      <c r="H14" s="331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44242</v>
      </c>
      <c r="B15" s="253">
        <v>542248</v>
      </c>
      <c r="C15" s="254" t="s">
        <v>922</v>
      </c>
      <c r="D15" s="254" t="s">
        <v>923</v>
      </c>
      <c r="E15" s="254" t="s">
        <v>544</v>
      </c>
      <c r="F15" s="362">
        <v>249600</v>
      </c>
      <c r="G15" s="253">
        <v>25</v>
      </c>
      <c r="H15" s="331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44242</v>
      </c>
      <c r="B16" s="253">
        <v>542248</v>
      </c>
      <c r="C16" s="254" t="s">
        <v>922</v>
      </c>
      <c r="D16" s="254" t="s">
        <v>946</v>
      </c>
      <c r="E16" s="254" t="s">
        <v>544</v>
      </c>
      <c r="F16" s="362">
        <v>199200</v>
      </c>
      <c r="G16" s="253">
        <v>25</v>
      </c>
      <c r="H16" s="331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44242</v>
      </c>
      <c r="B17" s="253">
        <v>542803</v>
      </c>
      <c r="C17" s="254" t="s">
        <v>899</v>
      </c>
      <c r="D17" s="254" t="s">
        <v>908</v>
      </c>
      <c r="E17" s="254" t="s">
        <v>544</v>
      </c>
      <c r="F17" s="362">
        <v>10000</v>
      </c>
      <c r="G17" s="253">
        <v>106</v>
      </c>
      <c r="H17" s="331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44242</v>
      </c>
      <c r="B18" s="253">
        <v>542924</v>
      </c>
      <c r="C18" s="254" t="s">
        <v>893</v>
      </c>
      <c r="D18" s="254" t="s">
        <v>924</v>
      </c>
      <c r="E18" s="254" t="s">
        <v>543</v>
      </c>
      <c r="F18" s="362">
        <v>90000</v>
      </c>
      <c r="G18" s="253">
        <v>105.05</v>
      </c>
      <c r="H18" s="331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44242</v>
      </c>
      <c r="B19" s="253">
        <v>542924</v>
      </c>
      <c r="C19" s="254" t="s">
        <v>893</v>
      </c>
      <c r="D19" s="254" t="s">
        <v>894</v>
      </c>
      <c r="E19" s="254" t="s">
        <v>543</v>
      </c>
      <c r="F19" s="362">
        <v>22500</v>
      </c>
      <c r="G19" s="253">
        <v>108.66</v>
      </c>
      <c r="H19" s="331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44242</v>
      </c>
      <c r="B20" s="253">
        <v>542924</v>
      </c>
      <c r="C20" s="254" t="s">
        <v>893</v>
      </c>
      <c r="D20" s="254" t="s">
        <v>947</v>
      </c>
      <c r="E20" s="254" t="s">
        <v>544</v>
      </c>
      <c r="F20" s="362">
        <v>33000</v>
      </c>
      <c r="G20" s="253">
        <v>105.06</v>
      </c>
      <c r="H20" s="331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44242</v>
      </c>
      <c r="B21" s="253">
        <v>542924</v>
      </c>
      <c r="C21" s="254" t="s">
        <v>893</v>
      </c>
      <c r="D21" s="254" t="s">
        <v>894</v>
      </c>
      <c r="E21" s="254" t="s">
        <v>544</v>
      </c>
      <c r="F21" s="362">
        <v>42000</v>
      </c>
      <c r="G21" s="253">
        <v>110.11</v>
      </c>
      <c r="H21" s="331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44242</v>
      </c>
      <c r="B22" s="253">
        <v>542924</v>
      </c>
      <c r="C22" s="254" t="s">
        <v>893</v>
      </c>
      <c r="D22" s="254" t="s">
        <v>948</v>
      </c>
      <c r="E22" s="254" t="s">
        <v>544</v>
      </c>
      <c r="F22" s="362">
        <v>75000</v>
      </c>
      <c r="G22" s="253">
        <v>105.08</v>
      </c>
      <c r="H22" s="331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44242</v>
      </c>
      <c r="B23" s="253">
        <v>532642</v>
      </c>
      <c r="C23" s="254" t="s">
        <v>949</v>
      </c>
      <c r="D23" s="254" t="s">
        <v>950</v>
      </c>
      <c r="E23" s="254" t="s">
        <v>543</v>
      </c>
      <c r="F23" s="362">
        <v>111526</v>
      </c>
      <c r="G23" s="253">
        <v>4247.1400000000003</v>
      </c>
      <c r="H23" s="331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44242</v>
      </c>
      <c r="B24" s="253">
        <v>540385</v>
      </c>
      <c r="C24" s="254" t="s">
        <v>925</v>
      </c>
      <c r="D24" s="254" t="s">
        <v>951</v>
      </c>
      <c r="E24" s="254" t="s">
        <v>544</v>
      </c>
      <c r="F24" s="362">
        <v>49998</v>
      </c>
      <c r="G24" s="253">
        <v>11.77</v>
      </c>
      <c r="H24" s="331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44242</v>
      </c>
      <c r="B25" s="253">
        <v>540385</v>
      </c>
      <c r="C25" s="254" t="s">
        <v>925</v>
      </c>
      <c r="D25" s="254" t="s">
        <v>952</v>
      </c>
      <c r="E25" s="254" t="s">
        <v>543</v>
      </c>
      <c r="F25" s="362">
        <v>41308</v>
      </c>
      <c r="G25" s="253">
        <v>11.77</v>
      </c>
      <c r="H25" s="331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44242</v>
      </c>
      <c r="B26" s="253">
        <v>540198</v>
      </c>
      <c r="C26" s="254" t="s">
        <v>909</v>
      </c>
      <c r="D26" s="254" t="s">
        <v>926</v>
      </c>
      <c r="E26" s="254" t="s">
        <v>544</v>
      </c>
      <c r="F26" s="362">
        <v>59000</v>
      </c>
      <c r="G26" s="253">
        <v>23.6</v>
      </c>
      <c r="H26" s="331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44242</v>
      </c>
      <c r="B27" s="253">
        <v>540198</v>
      </c>
      <c r="C27" s="254" t="s">
        <v>909</v>
      </c>
      <c r="D27" s="254" t="s">
        <v>953</v>
      </c>
      <c r="E27" s="254" t="s">
        <v>543</v>
      </c>
      <c r="F27" s="362">
        <v>76200</v>
      </c>
      <c r="G27" s="253">
        <v>23.6</v>
      </c>
      <c r="H27" s="331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44242</v>
      </c>
      <c r="B28" s="253">
        <v>540198</v>
      </c>
      <c r="C28" s="254" t="s">
        <v>909</v>
      </c>
      <c r="D28" s="254" t="s">
        <v>953</v>
      </c>
      <c r="E28" s="254" t="s">
        <v>544</v>
      </c>
      <c r="F28" s="362">
        <v>18018</v>
      </c>
      <c r="G28" s="253">
        <v>23.74</v>
      </c>
      <c r="H28" s="331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44242</v>
      </c>
      <c r="B29" s="253">
        <v>539291</v>
      </c>
      <c r="C29" s="254" t="s">
        <v>954</v>
      </c>
      <c r="D29" s="254" t="s">
        <v>894</v>
      </c>
      <c r="E29" s="254" t="s">
        <v>543</v>
      </c>
      <c r="F29" s="362">
        <v>77395</v>
      </c>
      <c r="G29" s="253">
        <v>89.98</v>
      </c>
      <c r="H29" s="331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44242</v>
      </c>
      <c r="B30" s="253">
        <v>539291</v>
      </c>
      <c r="C30" s="254" t="s">
        <v>954</v>
      </c>
      <c r="D30" s="254" t="s">
        <v>894</v>
      </c>
      <c r="E30" s="254" t="s">
        <v>544</v>
      </c>
      <c r="F30" s="362">
        <v>15000</v>
      </c>
      <c r="G30" s="253">
        <v>90.05</v>
      </c>
      <c r="H30" s="331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44242</v>
      </c>
      <c r="B31" s="253">
        <v>539291</v>
      </c>
      <c r="C31" s="254" t="s">
        <v>954</v>
      </c>
      <c r="D31" s="254" t="s">
        <v>955</v>
      </c>
      <c r="E31" s="254" t="s">
        <v>544</v>
      </c>
      <c r="F31" s="362">
        <v>30000</v>
      </c>
      <c r="G31" s="253">
        <v>89.67</v>
      </c>
      <c r="H31" s="331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44242</v>
      </c>
      <c r="B32" s="253">
        <v>539291</v>
      </c>
      <c r="C32" s="254" t="s">
        <v>954</v>
      </c>
      <c r="D32" s="254" t="s">
        <v>956</v>
      </c>
      <c r="E32" s="254" t="s">
        <v>544</v>
      </c>
      <c r="F32" s="362">
        <v>35215</v>
      </c>
      <c r="G32" s="253">
        <v>90.17</v>
      </c>
      <c r="H32" s="331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44242</v>
      </c>
      <c r="B33" s="253">
        <v>523025</v>
      </c>
      <c r="C33" s="254" t="s">
        <v>957</v>
      </c>
      <c r="D33" s="254" t="s">
        <v>958</v>
      </c>
      <c r="E33" s="254" t="s">
        <v>543</v>
      </c>
      <c r="F33" s="362">
        <v>141000</v>
      </c>
      <c r="G33" s="253">
        <v>540</v>
      </c>
      <c r="H33" s="331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44242</v>
      </c>
      <c r="B34" s="253">
        <v>523025</v>
      </c>
      <c r="C34" s="254" t="s">
        <v>957</v>
      </c>
      <c r="D34" s="254" t="s">
        <v>959</v>
      </c>
      <c r="E34" s="254" t="s">
        <v>544</v>
      </c>
      <c r="F34" s="362">
        <v>300000</v>
      </c>
      <c r="G34" s="253">
        <v>540</v>
      </c>
      <c r="H34" s="331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44242</v>
      </c>
      <c r="B35" s="253">
        <v>540259</v>
      </c>
      <c r="C35" s="254" t="s">
        <v>960</v>
      </c>
      <c r="D35" s="254" t="s">
        <v>961</v>
      </c>
      <c r="E35" s="254" t="s">
        <v>544</v>
      </c>
      <c r="F35" s="362">
        <v>250000</v>
      </c>
      <c r="G35" s="253">
        <v>19.3</v>
      </c>
      <c r="H35" s="331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44242</v>
      </c>
      <c r="B36" s="253">
        <v>540259</v>
      </c>
      <c r="C36" s="254" t="s">
        <v>960</v>
      </c>
      <c r="D36" s="254" t="s">
        <v>962</v>
      </c>
      <c r="E36" s="254" t="s">
        <v>544</v>
      </c>
      <c r="F36" s="362">
        <v>149036</v>
      </c>
      <c r="G36" s="253">
        <v>19.3</v>
      </c>
      <c r="H36" s="331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44242</v>
      </c>
      <c r="B37" s="253">
        <v>526981</v>
      </c>
      <c r="C37" s="254" t="s">
        <v>963</v>
      </c>
      <c r="D37" s="254" t="s">
        <v>964</v>
      </c>
      <c r="E37" s="254" t="s">
        <v>544</v>
      </c>
      <c r="F37" s="362">
        <v>60370</v>
      </c>
      <c r="G37" s="253">
        <v>74.849999999999994</v>
      </c>
      <c r="H37" s="331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44242</v>
      </c>
      <c r="B38" s="253">
        <v>539026</v>
      </c>
      <c r="C38" s="254" t="s">
        <v>927</v>
      </c>
      <c r="D38" s="254" t="s">
        <v>928</v>
      </c>
      <c r="E38" s="254" t="s">
        <v>543</v>
      </c>
      <c r="F38" s="362">
        <v>36000</v>
      </c>
      <c r="G38" s="253">
        <v>28.47</v>
      </c>
      <c r="H38" s="331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44242</v>
      </c>
      <c r="B39" s="253">
        <v>539026</v>
      </c>
      <c r="C39" s="254" t="s">
        <v>927</v>
      </c>
      <c r="D39" s="254" t="s">
        <v>929</v>
      </c>
      <c r="E39" s="254" t="s">
        <v>543</v>
      </c>
      <c r="F39" s="362">
        <v>28000</v>
      </c>
      <c r="G39" s="253">
        <v>28.06</v>
      </c>
      <c r="H39" s="331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44242</v>
      </c>
      <c r="B40" s="253">
        <v>539026</v>
      </c>
      <c r="C40" s="254" t="s">
        <v>927</v>
      </c>
      <c r="D40" s="254" t="s">
        <v>928</v>
      </c>
      <c r="E40" s="254" t="s">
        <v>544</v>
      </c>
      <c r="F40" s="362">
        <v>44000</v>
      </c>
      <c r="G40" s="253">
        <v>28.19</v>
      </c>
      <c r="H40" s="331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44242</v>
      </c>
      <c r="B41" s="253">
        <v>530419</v>
      </c>
      <c r="C41" s="254" t="s">
        <v>965</v>
      </c>
      <c r="D41" s="254" t="s">
        <v>966</v>
      </c>
      <c r="E41" s="254" t="s">
        <v>543</v>
      </c>
      <c r="F41" s="362">
        <v>230994</v>
      </c>
      <c r="G41" s="253">
        <v>28.47</v>
      </c>
      <c r="H41" s="331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44242</v>
      </c>
      <c r="B42" s="253">
        <v>530419</v>
      </c>
      <c r="C42" s="254" t="s">
        <v>965</v>
      </c>
      <c r="D42" s="254" t="s">
        <v>967</v>
      </c>
      <c r="E42" s="254" t="s">
        <v>544</v>
      </c>
      <c r="F42" s="362">
        <v>126409</v>
      </c>
      <c r="G42" s="253">
        <v>28.75</v>
      </c>
      <c r="H42" s="331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44242</v>
      </c>
      <c r="B43" s="253" t="s">
        <v>883</v>
      </c>
      <c r="C43" s="254" t="s">
        <v>884</v>
      </c>
      <c r="D43" s="254" t="s">
        <v>968</v>
      </c>
      <c r="E43" s="254" t="s">
        <v>543</v>
      </c>
      <c r="F43" s="362">
        <v>56000</v>
      </c>
      <c r="G43" s="253">
        <v>11.5</v>
      </c>
      <c r="H43" s="331" t="s">
        <v>775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44242</v>
      </c>
      <c r="B44" s="253" t="s">
        <v>883</v>
      </c>
      <c r="C44" s="254" t="s">
        <v>884</v>
      </c>
      <c r="D44" s="254" t="s">
        <v>885</v>
      </c>
      <c r="E44" s="254" t="s">
        <v>543</v>
      </c>
      <c r="F44" s="362">
        <v>8000</v>
      </c>
      <c r="G44" s="253">
        <v>12.3</v>
      </c>
      <c r="H44" s="331" t="s">
        <v>775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44242</v>
      </c>
      <c r="B45" s="253" t="s">
        <v>115</v>
      </c>
      <c r="C45" s="254" t="s">
        <v>930</v>
      </c>
      <c r="D45" s="254" t="s">
        <v>931</v>
      </c>
      <c r="E45" s="254" t="s">
        <v>543</v>
      </c>
      <c r="F45" s="362">
        <v>3455319</v>
      </c>
      <c r="G45" s="253">
        <v>226.31</v>
      </c>
      <c r="H45" s="331" t="s">
        <v>775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44242</v>
      </c>
      <c r="B46" s="253" t="s">
        <v>895</v>
      </c>
      <c r="C46" s="254" t="s">
        <v>896</v>
      </c>
      <c r="D46" s="254" t="s">
        <v>911</v>
      </c>
      <c r="E46" s="254" t="s">
        <v>543</v>
      </c>
      <c r="F46" s="362">
        <v>1041765</v>
      </c>
      <c r="G46" s="253">
        <v>12.87</v>
      </c>
      <c r="H46" s="331" t="s">
        <v>775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44242</v>
      </c>
      <c r="B47" s="253" t="s">
        <v>969</v>
      </c>
      <c r="C47" s="254" t="s">
        <v>970</v>
      </c>
      <c r="D47" s="254" t="s">
        <v>847</v>
      </c>
      <c r="E47" s="254" t="s">
        <v>543</v>
      </c>
      <c r="F47" s="362">
        <v>471989</v>
      </c>
      <c r="G47" s="253">
        <v>24.49</v>
      </c>
      <c r="H47" s="331" t="s">
        <v>775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44242</v>
      </c>
      <c r="B48" s="253" t="s">
        <v>971</v>
      </c>
      <c r="C48" s="254" t="s">
        <v>972</v>
      </c>
      <c r="D48" s="254" t="s">
        <v>910</v>
      </c>
      <c r="E48" s="254" t="s">
        <v>543</v>
      </c>
      <c r="F48" s="362">
        <v>1484708</v>
      </c>
      <c r="G48" s="253">
        <v>102.92</v>
      </c>
      <c r="H48" s="331" t="s">
        <v>775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44242</v>
      </c>
      <c r="B49" s="253" t="s">
        <v>973</v>
      </c>
      <c r="C49" s="254" t="s">
        <v>974</v>
      </c>
      <c r="D49" s="254" t="s">
        <v>975</v>
      </c>
      <c r="E49" s="254" t="s">
        <v>543</v>
      </c>
      <c r="F49" s="362">
        <v>6000</v>
      </c>
      <c r="G49" s="253">
        <v>76.58</v>
      </c>
      <c r="H49" s="331" t="s">
        <v>775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44242</v>
      </c>
      <c r="B50" s="253" t="s">
        <v>689</v>
      </c>
      <c r="C50" s="254" t="s">
        <v>976</v>
      </c>
      <c r="D50" s="254" t="s">
        <v>977</v>
      </c>
      <c r="E50" s="254" t="s">
        <v>543</v>
      </c>
      <c r="F50" s="362">
        <v>225320</v>
      </c>
      <c r="G50" s="253">
        <v>410.52</v>
      </c>
      <c r="H50" s="331" t="s">
        <v>775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44242</v>
      </c>
      <c r="B51" s="253" t="s">
        <v>978</v>
      </c>
      <c r="C51" s="254" t="s">
        <v>979</v>
      </c>
      <c r="D51" s="254" t="s">
        <v>980</v>
      </c>
      <c r="E51" s="254" t="s">
        <v>543</v>
      </c>
      <c r="F51" s="362">
        <v>190000</v>
      </c>
      <c r="G51" s="253">
        <v>540</v>
      </c>
      <c r="H51" s="331" t="s">
        <v>775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44242</v>
      </c>
      <c r="B52" s="253" t="s">
        <v>978</v>
      </c>
      <c r="C52" s="254" t="s">
        <v>979</v>
      </c>
      <c r="D52" s="254" t="s">
        <v>981</v>
      </c>
      <c r="E52" s="254" t="s">
        <v>543</v>
      </c>
      <c r="F52" s="362">
        <v>610000</v>
      </c>
      <c r="G52" s="253">
        <v>540</v>
      </c>
      <c r="H52" s="331" t="s">
        <v>775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44242</v>
      </c>
      <c r="B53" s="253" t="s">
        <v>900</v>
      </c>
      <c r="C53" s="254" t="s">
        <v>901</v>
      </c>
      <c r="D53" s="254" t="s">
        <v>982</v>
      </c>
      <c r="E53" s="254" t="s">
        <v>543</v>
      </c>
      <c r="F53" s="362">
        <v>100000</v>
      </c>
      <c r="G53" s="253">
        <v>13.11</v>
      </c>
      <c r="H53" s="331" t="s">
        <v>775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44242</v>
      </c>
      <c r="B54" s="253" t="s">
        <v>900</v>
      </c>
      <c r="C54" s="254" t="s">
        <v>901</v>
      </c>
      <c r="D54" s="254" t="s">
        <v>932</v>
      </c>
      <c r="E54" s="254" t="s">
        <v>543</v>
      </c>
      <c r="F54" s="362">
        <v>11998</v>
      </c>
      <c r="G54" s="253">
        <v>12.92</v>
      </c>
      <c r="H54" s="331" t="s">
        <v>775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44242</v>
      </c>
      <c r="B55" s="253" t="s">
        <v>900</v>
      </c>
      <c r="C55" s="254" t="s">
        <v>901</v>
      </c>
      <c r="D55" s="254" t="s">
        <v>983</v>
      </c>
      <c r="E55" s="254" t="s">
        <v>543</v>
      </c>
      <c r="F55" s="362">
        <v>77632</v>
      </c>
      <c r="G55" s="253">
        <v>12.85</v>
      </c>
      <c r="H55" s="331" t="s">
        <v>775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44242</v>
      </c>
      <c r="B56" s="253" t="s">
        <v>900</v>
      </c>
      <c r="C56" s="254" t="s">
        <v>901</v>
      </c>
      <c r="D56" s="254" t="s">
        <v>984</v>
      </c>
      <c r="E56" s="254" t="s">
        <v>543</v>
      </c>
      <c r="F56" s="362">
        <v>55307</v>
      </c>
      <c r="G56" s="253">
        <v>13.03</v>
      </c>
      <c r="H56" s="331" t="s">
        <v>775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44242</v>
      </c>
      <c r="B57" s="253" t="s">
        <v>900</v>
      </c>
      <c r="C57" s="254" t="s">
        <v>901</v>
      </c>
      <c r="D57" s="254" t="s">
        <v>912</v>
      </c>
      <c r="E57" s="254" t="s">
        <v>543</v>
      </c>
      <c r="F57" s="362">
        <v>70164</v>
      </c>
      <c r="G57" s="253">
        <v>13.01</v>
      </c>
      <c r="H57" s="331" t="s">
        <v>775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44242</v>
      </c>
      <c r="B58" s="253" t="s">
        <v>933</v>
      </c>
      <c r="C58" s="254" t="s">
        <v>934</v>
      </c>
      <c r="D58" s="254" t="s">
        <v>985</v>
      </c>
      <c r="E58" s="254" t="s">
        <v>543</v>
      </c>
      <c r="F58" s="362">
        <v>803244</v>
      </c>
      <c r="G58" s="253">
        <v>59.04</v>
      </c>
      <c r="H58" s="331" t="s">
        <v>775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44242</v>
      </c>
      <c r="B59" s="253" t="s">
        <v>883</v>
      </c>
      <c r="C59" s="254" t="s">
        <v>884</v>
      </c>
      <c r="D59" s="254" t="s">
        <v>885</v>
      </c>
      <c r="E59" s="254" t="s">
        <v>544</v>
      </c>
      <c r="F59" s="362">
        <v>56000</v>
      </c>
      <c r="G59" s="253">
        <v>11.5</v>
      </c>
      <c r="H59" s="331" t="s">
        <v>775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44242</v>
      </c>
      <c r="B60" s="253" t="s">
        <v>115</v>
      </c>
      <c r="C60" s="254" t="s">
        <v>930</v>
      </c>
      <c r="D60" s="254" t="s">
        <v>931</v>
      </c>
      <c r="E60" s="254" t="s">
        <v>544</v>
      </c>
      <c r="F60" s="362">
        <v>3455319</v>
      </c>
      <c r="G60" s="253">
        <v>226.3</v>
      </c>
      <c r="H60" s="331" t="s">
        <v>775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44242</v>
      </c>
      <c r="B61" s="253" t="s">
        <v>895</v>
      </c>
      <c r="C61" s="254" t="s">
        <v>896</v>
      </c>
      <c r="D61" s="254" t="s">
        <v>911</v>
      </c>
      <c r="E61" s="254" t="s">
        <v>544</v>
      </c>
      <c r="F61" s="362">
        <v>1325289</v>
      </c>
      <c r="G61" s="253">
        <v>12.9</v>
      </c>
      <c r="H61" s="331" t="s">
        <v>775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44242</v>
      </c>
      <c r="B62" s="253" t="s">
        <v>969</v>
      </c>
      <c r="C62" s="254" t="s">
        <v>970</v>
      </c>
      <c r="D62" s="254" t="s">
        <v>847</v>
      </c>
      <c r="E62" s="254" t="s">
        <v>544</v>
      </c>
      <c r="F62" s="362">
        <v>447748</v>
      </c>
      <c r="G62" s="253">
        <v>24.34</v>
      </c>
      <c r="H62" s="331" t="s">
        <v>775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44242</v>
      </c>
      <c r="B63" s="253" t="s">
        <v>971</v>
      </c>
      <c r="C63" s="254" t="s">
        <v>972</v>
      </c>
      <c r="D63" s="254" t="s">
        <v>910</v>
      </c>
      <c r="E63" s="254" t="s">
        <v>544</v>
      </c>
      <c r="F63" s="362">
        <v>1248008</v>
      </c>
      <c r="G63" s="253">
        <v>103.1</v>
      </c>
      <c r="H63" s="331" t="s">
        <v>775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44242</v>
      </c>
      <c r="B64" s="253" t="s">
        <v>971</v>
      </c>
      <c r="C64" s="254" t="s">
        <v>972</v>
      </c>
      <c r="D64" s="254" t="s">
        <v>986</v>
      </c>
      <c r="E64" s="254" t="s">
        <v>544</v>
      </c>
      <c r="F64" s="362">
        <v>1500000</v>
      </c>
      <c r="G64" s="253">
        <v>103.1</v>
      </c>
      <c r="H64" s="331" t="s">
        <v>775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44242</v>
      </c>
      <c r="B65" s="253" t="s">
        <v>973</v>
      </c>
      <c r="C65" s="254" t="s">
        <v>974</v>
      </c>
      <c r="D65" s="254" t="s">
        <v>975</v>
      </c>
      <c r="E65" s="254" t="s">
        <v>544</v>
      </c>
      <c r="F65" s="362">
        <v>248384</v>
      </c>
      <c r="G65" s="253">
        <v>80.08</v>
      </c>
      <c r="H65" s="331" t="s">
        <v>775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44242</v>
      </c>
      <c r="B66" s="253" t="s">
        <v>689</v>
      </c>
      <c r="C66" s="254" t="s">
        <v>976</v>
      </c>
      <c r="D66" s="254" t="s">
        <v>977</v>
      </c>
      <c r="E66" s="254" t="s">
        <v>544</v>
      </c>
      <c r="F66" s="362">
        <v>4000</v>
      </c>
      <c r="G66" s="253">
        <v>420</v>
      </c>
      <c r="H66" s="331" t="s">
        <v>775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44242</v>
      </c>
      <c r="B67" s="253" t="s">
        <v>987</v>
      </c>
      <c r="C67" s="254" t="s">
        <v>988</v>
      </c>
      <c r="D67" s="254" t="s">
        <v>989</v>
      </c>
      <c r="E67" s="254" t="s">
        <v>544</v>
      </c>
      <c r="F67" s="362">
        <v>104000</v>
      </c>
      <c r="G67" s="253">
        <v>29</v>
      </c>
      <c r="H67" s="331" t="s">
        <v>775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44242</v>
      </c>
      <c r="B68" s="253" t="s">
        <v>978</v>
      </c>
      <c r="C68" s="254" t="s">
        <v>979</v>
      </c>
      <c r="D68" s="254" t="s">
        <v>959</v>
      </c>
      <c r="E68" s="254" t="s">
        <v>544</v>
      </c>
      <c r="F68" s="362">
        <v>800000</v>
      </c>
      <c r="G68" s="253">
        <v>540</v>
      </c>
      <c r="H68" s="331" t="s">
        <v>775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44242</v>
      </c>
      <c r="B69" s="253" t="s">
        <v>900</v>
      </c>
      <c r="C69" s="254" t="s">
        <v>901</v>
      </c>
      <c r="D69" s="254" t="s">
        <v>982</v>
      </c>
      <c r="E69" s="254" t="s">
        <v>544</v>
      </c>
      <c r="F69" s="362">
        <v>100000</v>
      </c>
      <c r="G69" s="253">
        <v>13.31</v>
      </c>
      <c r="H69" s="331" t="s">
        <v>775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44242</v>
      </c>
      <c r="B70" s="253" t="s">
        <v>900</v>
      </c>
      <c r="C70" s="254" t="s">
        <v>901</v>
      </c>
      <c r="D70" s="254" t="s">
        <v>983</v>
      </c>
      <c r="E70" s="254" t="s">
        <v>544</v>
      </c>
      <c r="F70" s="362">
        <v>77632</v>
      </c>
      <c r="G70" s="253">
        <v>12.91</v>
      </c>
      <c r="H70" s="331" t="s">
        <v>775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44242</v>
      </c>
      <c r="B71" s="253" t="s">
        <v>900</v>
      </c>
      <c r="C71" s="254" t="s">
        <v>901</v>
      </c>
      <c r="D71" s="254" t="s">
        <v>912</v>
      </c>
      <c r="E71" s="254" t="s">
        <v>544</v>
      </c>
      <c r="F71" s="362">
        <v>70164</v>
      </c>
      <c r="G71" s="253">
        <v>12.74</v>
      </c>
      <c r="H71" s="331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44242</v>
      </c>
      <c r="B72" s="253" t="s">
        <v>900</v>
      </c>
      <c r="C72" s="254" t="s">
        <v>901</v>
      </c>
      <c r="D72" s="254" t="s">
        <v>932</v>
      </c>
      <c r="E72" s="254" t="s">
        <v>544</v>
      </c>
      <c r="F72" s="362">
        <v>107520</v>
      </c>
      <c r="G72" s="253">
        <v>13.04</v>
      </c>
      <c r="H72" s="331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44242</v>
      </c>
      <c r="B73" s="253" t="s">
        <v>933</v>
      </c>
      <c r="C73" s="254" t="s">
        <v>934</v>
      </c>
      <c r="D73" s="254" t="s">
        <v>985</v>
      </c>
      <c r="E73" s="254" t="s">
        <v>544</v>
      </c>
      <c r="F73" s="362">
        <v>803244</v>
      </c>
      <c r="G73" s="253">
        <v>59.5</v>
      </c>
      <c r="H73" s="331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B74" s="253"/>
      <c r="C74" s="254"/>
      <c r="D74" s="254"/>
      <c r="E74" s="254"/>
      <c r="F74" s="362"/>
      <c r="G74" s="253"/>
      <c r="H74" s="331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B75" s="253"/>
      <c r="C75" s="254"/>
      <c r="D75" s="254"/>
      <c r="E75" s="254"/>
      <c r="F75" s="362"/>
      <c r="G75" s="253"/>
      <c r="H75" s="331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B76" s="253"/>
      <c r="C76" s="254"/>
      <c r="D76" s="254"/>
      <c r="E76" s="254"/>
      <c r="F76" s="362"/>
      <c r="G76" s="253"/>
      <c r="H76" s="331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62"/>
      <c r="G77" s="253"/>
      <c r="H77" s="331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62"/>
      <c r="G78" s="253"/>
      <c r="H78" s="331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62"/>
      <c r="G79" s="253"/>
      <c r="H79" s="331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62"/>
      <c r="G80" s="253"/>
      <c r="H80" s="331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E81" s="254"/>
      <c r="F81" s="362"/>
      <c r="G81" s="253"/>
      <c r="H81" s="331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62"/>
      <c r="G82" s="253"/>
      <c r="H82" s="331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62"/>
      <c r="G83" s="253"/>
      <c r="H83" s="331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62"/>
      <c r="G84" s="253"/>
      <c r="H84" s="331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62"/>
      <c r="G85" s="253"/>
      <c r="H85" s="331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62"/>
      <c r="G86" s="253"/>
      <c r="H86" s="331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62"/>
      <c r="G87" s="253"/>
      <c r="H87" s="331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62"/>
      <c r="G88" s="253"/>
      <c r="H88" s="331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62"/>
      <c r="G89" s="253"/>
      <c r="H89" s="331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62"/>
      <c r="G90" s="253"/>
      <c r="H90" s="331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62"/>
      <c r="G91" s="253"/>
      <c r="H91" s="331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62"/>
      <c r="G92" s="253"/>
      <c r="H92" s="331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62"/>
      <c r="G93" s="253"/>
      <c r="H93" s="331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62"/>
      <c r="G94" s="253"/>
      <c r="H94" s="331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62"/>
      <c r="G95" s="253"/>
      <c r="H95" s="331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62"/>
      <c r="G96" s="253"/>
      <c r="H96" s="331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62"/>
      <c r="G97" s="253"/>
      <c r="H97" s="331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62"/>
      <c r="G98" s="253"/>
      <c r="H98" s="331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62"/>
      <c r="G99" s="253"/>
      <c r="H99" s="331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62"/>
      <c r="G100" s="253"/>
      <c r="H100" s="331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62"/>
      <c r="G101" s="253"/>
      <c r="H101" s="331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62"/>
      <c r="G102" s="253"/>
      <c r="H102" s="331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62"/>
      <c r="G103" s="253"/>
      <c r="H103" s="331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62"/>
      <c r="G104" s="253"/>
      <c r="H104" s="331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62"/>
      <c r="G105" s="253"/>
      <c r="H105" s="331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62"/>
      <c r="G106" s="253"/>
      <c r="H106" s="331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62"/>
      <c r="G107" s="253"/>
      <c r="H107" s="331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62"/>
      <c r="G108" s="253"/>
      <c r="H108" s="331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62"/>
      <c r="G109" s="253"/>
      <c r="H109" s="331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62"/>
      <c r="G110" s="253"/>
      <c r="H110" s="331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62"/>
      <c r="G111" s="253"/>
      <c r="H111" s="331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62"/>
      <c r="G112" s="253"/>
      <c r="H112" s="331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62"/>
      <c r="G113" s="253"/>
      <c r="H113" s="331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62"/>
      <c r="G114" s="253"/>
      <c r="H114" s="331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62"/>
      <c r="G115" s="253"/>
      <c r="H115" s="331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62"/>
      <c r="G116" s="253"/>
      <c r="H116" s="331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62"/>
      <c r="G117" s="253"/>
      <c r="H117" s="331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62"/>
      <c r="G118" s="253"/>
      <c r="H118" s="331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62"/>
      <c r="G119" s="253"/>
      <c r="H119" s="331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62"/>
      <c r="G120" s="253"/>
      <c r="H120" s="331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62"/>
      <c r="G121" s="253"/>
      <c r="H121" s="331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62"/>
      <c r="G122" s="253"/>
      <c r="H122" s="331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62"/>
      <c r="G123" s="253"/>
      <c r="H123" s="331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62"/>
      <c r="G124" s="253"/>
      <c r="H124" s="331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62"/>
      <c r="G125" s="253"/>
      <c r="H125" s="331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62"/>
      <c r="G126" s="253"/>
      <c r="H126" s="331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62"/>
      <c r="G127" s="253"/>
      <c r="H127" s="331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62"/>
      <c r="G128" s="253"/>
      <c r="H128" s="331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62"/>
      <c r="G129" s="253"/>
      <c r="H129" s="331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62"/>
      <c r="G130" s="253"/>
      <c r="H130" s="331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62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62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62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62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62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62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62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62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62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62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62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62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62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62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62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62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62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62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62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62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62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62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62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62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62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62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62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62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62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62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62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62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62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62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62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62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62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62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62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62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62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62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62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62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62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62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62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62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62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62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62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62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62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62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62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62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62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62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62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62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62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62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62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62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62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62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62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62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62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62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62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62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62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62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62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62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62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62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62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62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62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62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62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62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62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62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62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62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62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62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62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62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62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62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62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62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62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62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62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62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62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62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62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62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62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62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62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62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62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62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62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62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62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62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62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62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62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62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62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62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62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62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62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62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62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62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62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62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62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62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62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62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62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62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62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62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62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62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62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62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62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62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62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62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62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62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62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62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62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62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62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62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62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62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62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62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62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62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62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62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62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62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62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62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62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62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62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62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62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62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62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62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62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62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62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62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62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62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62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62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62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62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62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62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62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62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62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62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62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62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62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62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62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62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62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62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62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62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62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62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62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62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62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62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62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62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62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62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62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62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62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62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62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62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62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62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62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62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62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62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62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62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62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62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62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62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62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62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62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62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62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62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62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2"/>
  <sheetViews>
    <sheetView zoomScale="83" zoomScaleNormal="70" workbookViewId="0">
      <selection activeCell="B8" sqref="B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44243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77">
        <v>1</v>
      </c>
      <c r="B10" s="474">
        <v>44175</v>
      </c>
      <c r="C10" s="455"/>
      <c r="D10" s="453" t="s">
        <v>773</v>
      </c>
      <c r="E10" s="454" t="s">
        <v>558</v>
      </c>
      <c r="F10" s="451">
        <v>1427.5</v>
      </c>
      <c r="G10" s="478">
        <v>1330</v>
      </c>
      <c r="H10" s="451">
        <v>1535</v>
      </c>
      <c r="I10" s="475" t="s">
        <v>830</v>
      </c>
      <c r="J10" s="452" t="s">
        <v>870</v>
      </c>
      <c r="K10" s="476">
        <f t="shared" ref="K10" si="0">H10-F10</f>
        <v>107.5</v>
      </c>
      <c r="L10" s="448">
        <f t="shared" ref="L10" si="1">(F10*-0.8)/100</f>
        <v>-11.42</v>
      </c>
      <c r="M10" s="449">
        <f>(K10+L10)/F10</f>
        <v>6.7306479859894922E-2</v>
      </c>
      <c r="N10" s="452" t="s">
        <v>557</v>
      </c>
      <c r="O10" s="450">
        <v>44231</v>
      </c>
      <c r="P10" s="387"/>
      <c r="Q10" s="61"/>
      <c r="R10" s="327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77">
        <v>2</v>
      </c>
      <c r="B11" s="474">
        <v>44201</v>
      </c>
      <c r="C11" s="455"/>
      <c r="D11" s="453" t="s">
        <v>74</v>
      </c>
      <c r="E11" s="454" t="s">
        <v>558</v>
      </c>
      <c r="F11" s="451">
        <v>3540</v>
      </c>
      <c r="G11" s="478">
        <v>3295</v>
      </c>
      <c r="H11" s="451">
        <f>(3682.5+3520)/2</f>
        <v>3601.25</v>
      </c>
      <c r="I11" s="475" t="s">
        <v>833</v>
      </c>
      <c r="J11" s="452" t="s">
        <v>812</v>
      </c>
      <c r="K11" s="476">
        <f t="shared" ref="K11:K12" si="2">H11-F11</f>
        <v>61.25</v>
      </c>
      <c r="L11" s="448">
        <f t="shared" ref="L11" si="3">(F11*-0.8)/100</f>
        <v>-28.32</v>
      </c>
      <c r="M11" s="449">
        <f>(K11+L11)/F11</f>
        <v>9.3022598870056497E-3</v>
      </c>
      <c r="N11" s="452" t="s">
        <v>557</v>
      </c>
      <c r="O11" s="450">
        <v>44228</v>
      </c>
      <c r="P11" s="463"/>
      <c r="Q11" s="4"/>
      <c r="R11" s="464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20">
        <v>3</v>
      </c>
      <c r="B12" s="521">
        <v>44229</v>
      </c>
      <c r="C12" s="522"/>
      <c r="D12" s="453" t="s">
        <v>403</v>
      </c>
      <c r="E12" s="523" t="s">
        <v>558</v>
      </c>
      <c r="F12" s="451">
        <v>2197.5</v>
      </c>
      <c r="G12" s="524">
        <v>2070</v>
      </c>
      <c r="H12" s="451">
        <v>2357.5</v>
      </c>
      <c r="I12" s="525" t="s">
        <v>851</v>
      </c>
      <c r="J12" s="476" t="s">
        <v>888</v>
      </c>
      <c r="K12" s="476">
        <f t="shared" si="2"/>
        <v>160</v>
      </c>
      <c r="L12" s="448">
        <f>(F12*-0.8)/100</f>
        <v>-17.579999999999998</v>
      </c>
      <c r="M12" s="449">
        <f t="shared" ref="M12" si="4">(K12+L12)/F12</f>
        <v>6.481001137656428E-2</v>
      </c>
      <c r="N12" s="526" t="s">
        <v>557</v>
      </c>
      <c r="O12" s="450">
        <v>43869</v>
      </c>
      <c r="P12" s="463"/>
      <c r="Q12" s="4"/>
      <c r="R12" s="464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92">
        <v>4</v>
      </c>
      <c r="B13" s="493">
        <v>44229</v>
      </c>
      <c r="C13" s="425"/>
      <c r="D13" s="418" t="s">
        <v>114</v>
      </c>
      <c r="E13" s="419" t="s">
        <v>558</v>
      </c>
      <c r="F13" s="393" t="s">
        <v>849</v>
      </c>
      <c r="G13" s="497">
        <v>2090</v>
      </c>
      <c r="H13" s="393"/>
      <c r="I13" s="495" t="s">
        <v>850</v>
      </c>
      <c r="J13" s="358" t="s">
        <v>559</v>
      </c>
      <c r="K13" s="494"/>
      <c r="L13" s="412"/>
      <c r="M13" s="408"/>
      <c r="N13" s="358"/>
      <c r="O13" s="415"/>
      <c r="P13" s="463"/>
      <c r="Q13" s="4"/>
      <c r="R13" s="464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77">
        <v>5</v>
      </c>
      <c r="B14" s="474">
        <v>44231</v>
      </c>
      <c r="C14" s="455"/>
      <c r="D14" s="453" t="s">
        <v>268</v>
      </c>
      <c r="E14" s="454" t="s">
        <v>558</v>
      </c>
      <c r="F14" s="451">
        <v>2190</v>
      </c>
      <c r="G14" s="478">
        <v>1995</v>
      </c>
      <c r="H14" s="451">
        <v>2330</v>
      </c>
      <c r="I14" s="475">
        <v>2500</v>
      </c>
      <c r="J14" s="452" t="s">
        <v>685</v>
      </c>
      <c r="K14" s="476">
        <f t="shared" ref="K14:K15" si="5">H14-F14</f>
        <v>140</v>
      </c>
      <c r="L14" s="448">
        <f>(F14*-0.07)/100</f>
        <v>-1.5330000000000001</v>
      </c>
      <c r="M14" s="449">
        <f t="shared" ref="M14:M15" si="6">(K14+L14)/F14</f>
        <v>6.3226940639269411E-2</v>
      </c>
      <c r="N14" s="452" t="s">
        <v>557</v>
      </c>
      <c r="O14" s="482">
        <v>43865</v>
      </c>
      <c r="P14" s="463"/>
      <c r="Q14" s="4"/>
      <c r="R14" s="464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77">
        <v>6</v>
      </c>
      <c r="B15" s="474">
        <v>44236</v>
      </c>
      <c r="C15" s="455"/>
      <c r="D15" s="453" t="s">
        <v>773</v>
      </c>
      <c r="E15" s="454" t="s">
        <v>558</v>
      </c>
      <c r="F15" s="451">
        <v>1597.5</v>
      </c>
      <c r="G15" s="478">
        <v>1514</v>
      </c>
      <c r="H15" s="451">
        <v>1702.5</v>
      </c>
      <c r="I15" s="475" t="s">
        <v>887</v>
      </c>
      <c r="J15" s="476" t="s">
        <v>915</v>
      </c>
      <c r="K15" s="476">
        <f t="shared" si="5"/>
        <v>105</v>
      </c>
      <c r="L15" s="448">
        <f>(F15*-0.8)/100</f>
        <v>-12.78</v>
      </c>
      <c r="M15" s="449">
        <f t="shared" si="6"/>
        <v>5.772769953051643E-2</v>
      </c>
      <c r="N15" s="526" t="s">
        <v>557</v>
      </c>
      <c r="O15" s="450">
        <v>43873</v>
      </c>
      <c r="P15" s="463"/>
      <c r="Q15" s="4"/>
      <c r="R15" s="464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92">
        <v>7</v>
      </c>
      <c r="B16" s="528">
        <v>44236</v>
      </c>
      <c r="C16" s="425"/>
      <c r="D16" s="418" t="s">
        <v>268</v>
      </c>
      <c r="E16" s="419" t="s">
        <v>558</v>
      </c>
      <c r="F16" s="393" t="s">
        <v>889</v>
      </c>
      <c r="G16" s="497">
        <v>2070</v>
      </c>
      <c r="H16" s="393"/>
      <c r="I16" s="495" t="s">
        <v>890</v>
      </c>
      <c r="J16" s="358" t="s">
        <v>559</v>
      </c>
      <c r="K16" s="494"/>
      <c r="L16" s="412"/>
      <c r="M16" s="408"/>
      <c r="N16" s="358"/>
      <c r="O16" s="415"/>
      <c r="P16" s="463"/>
      <c r="Q16" s="4"/>
      <c r="R16" s="464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27"/>
      <c r="B17" s="528"/>
      <c r="C17" s="425"/>
      <c r="D17" s="418"/>
      <c r="E17" s="419"/>
      <c r="F17" s="393"/>
      <c r="G17" s="497"/>
      <c r="H17" s="393"/>
      <c r="I17" s="530"/>
      <c r="J17" s="358"/>
      <c r="K17" s="529"/>
      <c r="L17" s="412"/>
      <c r="M17" s="408"/>
      <c r="N17" s="358"/>
      <c r="O17" s="415"/>
      <c r="P17" s="463"/>
      <c r="Q17" s="4"/>
      <c r="R17" s="46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27"/>
      <c r="B18" s="528"/>
      <c r="C18" s="425"/>
      <c r="D18" s="418"/>
      <c r="E18" s="419"/>
      <c r="F18" s="393"/>
      <c r="G18" s="497"/>
      <c r="H18" s="393"/>
      <c r="I18" s="530"/>
      <c r="J18" s="358"/>
      <c r="K18" s="529"/>
      <c r="L18" s="412"/>
      <c r="M18" s="408"/>
      <c r="N18" s="358"/>
      <c r="O18" s="415"/>
      <c r="P18" s="463"/>
      <c r="Q18" s="4"/>
      <c r="R18" s="46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64"/>
      <c r="B19" s="379"/>
      <c r="C19" s="380"/>
      <c r="D19" s="391"/>
      <c r="E19" s="384"/>
      <c r="F19" s="384"/>
      <c r="G19" s="389"/>
      <c r="H19" s="384"/>
      <c r="I19" s="381"/>
      <c r="J19" s="386"/>
      <c r="K19" s="386"/>
      <c r="L19" s="394"/>
      <c r="M19" s="357"/>
      <c r="N19" s="367"/>
      <c r="O19" s="363"/>
      <c r="P19" s="387"/>
      <c r="Q19" s="61"/>
      <c r="R19" s="327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9"/>
      <c r="B20" s="440"/>
      <c r="C20" s="441"/>
      <c r="D20" s="442"/>
      <c r="E20" s="443"/>
      <c r="F20" s="443"/>
      <c r="G20" s="406"/>
      <c r="H20" s="443"/>
      <c r="I20" s="444"/>
      <c r="J20" s="407"/>
      <c r="K20" s="407"/>
      <c r="L20" s="445"/>
      <c r="M20" s="76"/>
      <c r="N20" s="446"/>
      <c r="O20" s="447"/>
      <c r="P20" s="387"/>
      <c r="Q20" s="61"/>
      <c r="R20" s="327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9"/>
      <c r="B21" s="440"/>
      <c r="C21" s="441"/>
      <c r="D21" s="442"/>
      <c r="E21" s="443"/>
      <c r="F21" s="443"/>
      <c r="G21" s="406"/>
      <c r="H21" s="443"/>
      <c r="I21" s="444"/>
      <c r="J21" s="407"/>
      <c r="K21" s="407"/>
      <c r="L21" s="445"/>
      <c r="M21" s="76"/>
      <c r="N21" s="446"/>
      <c r="O21" s="447"/>
      <c r="P21" s="387"/>
      <c r="Q21" s="61"/>
      <c r="R21" s="327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95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396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396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6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397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398" t="s">
        <v>822</v>
      </c>
      <c r="M27" s="60" t="s">
        <v>821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75" customFormat="1" ht="15" customHeight="1">
      <c r="A28" s="499">
        <v>1</v>
      </c>
      <c r="B28" s="500">
        <v>44228</v>
      </c>
      <c r="C28" s="455"/>
      <c r="D28" s="453" t="s">
        <v>68</v>
      </c>
      <c r="E28" s="454" t="s">
        <v>558</v>
      </c>
      <c r="F28" s="451">
        <v>566</v>
      </c>
      <c r="G28" s="451">
        <v>548</v>
      </c>
      <c r="H28" s="451">
        <v>577</v>
      </c>
      <c r="I28" s="452">
        <v>600</v>
      </c>
      <c r="J28" s="452" t="s">
        <v>857</v>
      </c>
      <c r="K28" s="476">
        <f t="shared" ref="K28:K29" si="7">H28-F28</f>
        <v>11</v>
      </c>
      <c r="L28" s="448">
        <f>(F28*-0.07)/100</f>
        <v>-0.39620000000000005</v>
      </c>
      <c r="M28" s="449">
        <f t="shared" ref="M28:M29" si="8">(K28+L28)/F28</f>
        <v>1.8734628975265018E-2</v>
      </c>
      <c r="N28" s="452" t="s">
        <v>557</v>
      </c>
      <c r="O28" s="482">
        <v>44228</v>
      </c>
      <c r="P28" s="4"/>
      <c r="Q28" s="4"/>
      <c r="R28" s="330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75" customFormat="1" ht="15" customHeight="1">
      <c r="A29" s="511">
        <v>2</v>
      </c>
      <c r="B29" s="512">
        <v>44229</v>
      </c>
      <c r="C29" s="513"/>
      <c r="D29" s="514" t="s">
        <v>80</v>
      </c>
      <c r="E29" s="480" t="s">
        <v>558</v>
      </c>
      <c r="F29" s="480">
        <v>627.5</v>
      </c>
      <c r="G29" s="515">
        <v>609</v>
      </c>
      <c r="H29" s="515">
        <v>608.5</v>
      </c>
      <c r="I29" s="480">
        <v>660</v>
      </c>
      <c r="J29" s="481" t="s">
        <v>879</v>
      </c>
      <c r="K29" s="516">
        <f t="shared" si="7"/>
        <v>-19</v>
      </c>
      <c r="L29" s="517">
        <f t="shared" ref="L29:L34" si="9">(F29*-0.7)/100</f>
        <v>-4.3925000000000001</v>
      </c>
      <c r="M29" s="518">
        <f t="shared" si="8"/>
        <v>-3.7278884462151392E-2</v>
      </c>
      <c r="N29" s="481" t="s">
        <v>621</v>
      </c>
      <c r="O29" s="519">
        <v>44235</v>
      </c>
      <c r="P29" s="4"/>
      <c r="Q29" s="4"/>
      <c r="R29" s="330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5" customFormat="1" ht="15" customHeight="1">
      <c r="A30" s="499">
        <v>3</v>
      </c>
      <c r="B30" s="500">
        <v>44229</v>
      </c>
      <c r="C30" s="455"/>
      <c r="D30" s="453" t="s">
        <v>141</v>
      </c>
      <c r="E30" s="454" t="s">
        <v>558</v>
      </c>
      <c r="F30" s="451">
        <v>576.5</v>
      </c>
      <c r="G30" s="451">
        <v>560</v>
      </c>
      <c r="H30" s="451">
        <v>590</v>
      </c>
      <c r="I30" s="452" t="s">
        <v>855</v>
      </c>
      <c r="J30" s="452" t="s">
        <v>858</v>
      </c>
      <c r="K30" s="476">
        <f t="shared" ref="K30" si="10">H30-F30</f>
        <v>13.5</v>
      </c>
      <c r="L30" s="448">
        <f t="shared" si="9"/>
        <v>-4.0354999999999999</v>
      </c>
      <c r="M30" s="449">
        <f t="shared" ref="M30" si="11">(K30+L30)/F30</f>
        <v>1.6417172593235042E-2</v>
      </c>
      <c r="N30" s="452" t="s">
        <v>557</v>
      </c>
      <c r="O30" s="450">
        <v>44231</v>
      </c>
      <c r="P30" s="4"/>
      <c r="Q30" s="4"/>
      <c r="R30" s="330" t="s">
        <v>794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5" customFormat="1" ht="15" customHeight="1">
      <c r="A31" s="506">
        <v>4</v>
      </c>
      <c r="B31" s="500">
        <v>44229</v>
      </c>
      <c r="C31" s="507"/>
      <c r="D31" s="508" t="s">
        <v>68</v>
      </c>
      <c r="E31" s="451" t="s">
        <v>558</v>
      </c>
      <c r="F31" s="451">
        <v>601.5</v>
      </c>
      <c r="G31" s="509">
        <v>585</v>
      </c>
      <c r="H31" s="509">
        <v>615.5</v>
      </c>
      <c r="I31" s="451">
        <v>630</v>
      </c>
      <c r="J31" s="452" t="s">
        <v>858</v>
      </c>
      <c r="K31" s="476">
        <f t="shared" ref="K31" si="12">H31-F31</f>
        <v>14</v>
      </c>
      <c r="L31" s="448">
        <f t="shared" si="9"/>
        <v>-4.2104999999999997</v>
      </c>
      <c r="M31" s="449">
        <f t="shared" ref="M31" si="13">(K31+L31)/F31</f>
        <v>1.6275145469659184E-2</v>
      </c>
      <c r="N31" s="452" t="s">
        <v>557</v>
      </c>
      <c r="O31" s="450">
        <v>44230</v>
      </c>
      <c r="P31" s="4"/>
      <c r="Q31" s="4"/>
      <c r="R31" s="330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5" customFormat="1" ht="15" customHeight="1">
      <c r="A32" s="499">
        <v>5</v>
      </c>
      <c r="B32" s="500">
        <v>44230</v>
      </c>
      <c r="C32" s="455"/>
      <c r="D32" s="453" t="s">
        <v>131</v>
      </c>
      <c r="E32" s="454" t="s">
        <v>558</v>
      </c>
      <c r="F32" s="451">
        <v>1844</v>
      </c>
      <c r="G32" s="451">
        <v>1790</v>
      </c>
      <c r="H32" s="451">
        <v>1887.5</v>
      </c>
      <c r="I32" s="452" t="s">
        <v>863</v>
      </c>
      <c r="J32" s="452" t="s">
        <v>871</v>
      </c>
      <c r="K32" s="476">
        <f t="shared" ref="K32" si="14">H32-F32</f>
        <v>43.5</v>
      </c>
      <c r="L32" s="448">
        <f t="shared" si="9"/>
        <v>-12.907999999999999</v>
      </c>
      <c r="M32" s="449">
        <f t="shared" ref="M32" si="15">(K32+L32)/F32</f>
        <v>1.6590021691973968E-2</v>
      </c>
      <c r="N32" s="452" t="s">
        <v>557</v>
      </c>
      <c r="O32" s="450">
        <v>44231</v>
      </c>
      <c r="P32" s="4"/>
      <c r="Q32" s="4"/>
      <c r="R32" s="330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75" customFormat="1" ht="15" customHeight="1">
      <c r="A33" s="511">
        <v>6</v>
      </c>
      <c r="B33" s="512">
        <v>44231</v>
      </c>
      <c r="C33" s="513"/>
      <c r="D33" s="514" t="s">
        <v>68</v>
      </c>
      <c r="E33" s="480" t="s">
        <v>558</v>
      </c>
      <c r="F33" s="480">
        <v>612.5</v>
      </c>
      <c r="G33" s="515">
        <v>598</v>
      </c>
      <c r="H33" s="515">
        <v>592.5</v>
      </c>
      <c r="I33" s="480" t="s">
        <v>872</v>
      </c>
      <c r="J33" s="481" t="s">
        <v>876</v>
      </c>
      <c r="K33" s="516">
        <f t="shared" ref="K33:K34" si="16">H33-F33</f>
        <v>-20</v>
      </c>
      <c r="L33" s="517">
        <f t="shared" si="9"/>
        <v>-4.2874999999999996</v>
      </c>
      <c r="M33" s="518">
        <f t="shared" ref="M33:M34" si="17">(K33+L33)/F33</f>
        <v>-3.9653061224489798E-2</v>
      </c>
      <c r="N33" s="481" t="s">
        <v>621</v>
      </c>
      <c r="O33" s="519">
        <v>44232</v>
      </c>
      <c r="P33" s="4"/>
      <c r="Q33" s="4"/>
      <c r="R33" s="330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75" customFormat="1" ht="15" customHeight="1">
      <c r="A34" s="499">
        <v>7</v>
      </c>
      <c r="B34" s="500">
        <v>44231</v>
      </c>
      <c r="C34" s="455"/>
      <c r="D34" s="453" t="s">
        <v>117</v>
      </c>
      <c r="E34" s="454" t="s">
        <v>558</v>
      </c>
      <c r="F34" s="451">
        <v>472</v>
      </c>
      <c r="G34" s="451">
        <v>457</v>
      </c>
      <c r="H34" s="451">
        <v>485</v>
      </c>
      <c r="I34" s="452" t="s">
        <v>873</v>
      </c>
      <c r="J34" s="452" t="s">
        <v>902</v>
      </c>
      <c r="K34" s="476">
        <f t="shared" si="16"/>
        <v>13</v>
      </c>
      <c r="L34" s="448">
        <f t="shared" si="9"/>
        <v>-3.3039999999999998</v>
      </c>
      <c r="M34" s="449">
        <f t="shared" si="17"/>
        <v>2.0542372881355932E-2</v>
      </c>
      <c r="N34" s="452" t="s">
        <v>557</v>
      </c>
      <c r="O34" s="450">
        <v>44238</v>
      </c>
      <c r="P34" s="4"/>
      <c r="Q34" s="4"/>
      <c r="R34" s="330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75" customFormat="1" ht="15" customHeight="1">
      <c r="A35" s="499">
        <v>8</v>
      </c>
      <c r="B35" s="500">
        <v>44232</v>
      </c>
      <c r="C35" s="455"/>
      <c r="D35" s="453" t="s">
        <v>773</v>
      </c>
      <c r="E35" s="454" t="s">
        <v>558</v>
      </c>
      <c r="F35" s="451">
        <v>1520</v>
      </c>
      <c r="G35" s="451">
        <v>1469</v>
      </c>
      <c r="H35" s="451">
        <v>1560</v>
      </c>
      <c r="I35" s="452" t="s">
        <v>860</v>
      </c>
      <c r="J35" s="452" t="s">
        <v>594</v>
      </c>
      <c r="K35" s="476">
        <f t="shared" ref="K35:K36" si="18">H35-F35</f>
        <v>40</v>
      </c>
      <c r="L35" s="448">
        <f>(F35*-0.07)/100</f>
        <v>-1.0640000000000001</v>
      </c>
      <c r="M35" s="449">
        <f t="shared" ref="M35:M36" si="19">(K35+L35)/F35</f>
        <v>2.561578947368421E-2</v>
      </c>
      <c r="N35" s="452" t="s">
        <v>557</v>
      </c>
      <c r="O35" s="482">
        <v>44232</v>
      </c>
      <c r="P35" s="4"/>
      <c r="Q35" s="4"/>
      <c r="R35" s="330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75" customFormat="1" ht="15" customHeight="1">
      <c r="A36" s="511">
        <v>9</v>
      </c>
      <c r="B36" s="512">
        <v>44235</v>
      </c>
      <c r="C36" s="513"/>
      <c r="D36" s="514" t="s">
        <v>880</v>
      </c>
      <c r="E36" s="480" t="s">
        <v>558</v>
      </c>
      <c r="F36" s="480">
        <v>221</v>
      </c>
      <c r="G36" s="515">
        <v>214.5</v>
      </c>
      <c r="H36" s="515">
        <v>214.5</v>
      </c>
      <c r="I36" s="480" t="s">
        <v>881</v>
      </c>
      <c r="J36" s="481" t="s">
        <v>916</v>
      </c>
      <c r="K36" s="516">
        <f t="shared" si="18"/>
        <v>-6.5</v>
      </c>
      <c r="L36" s="517">
        <f t="shared" ref="L36" si="20">(F36*-0.7)/100</f>
        <v>-1.5469999999999999</v>
      </c>
      <c r="M36" s="518">
        <f t="shared" si="19"/>
        <v>-3.6411764705882359E-2</v>
      </c>
      <c r="N36" s="481" t="s">
        <v>621</v>
      </c>
      <c r="O36" s="519">
        <v>44232</v>
      </c>
      <c r="P36" s="4"/>
      <c r="Q36" s="4"/>
      <c r="R36" s="330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75" customFormat="1" ht="15" customHeight="1">
      <c r="A37" s="499">
        <v>10</v>
      </c>
      <c r="B37" s="500">
        <v>44237</v>
      </c>
      <c r="C37" s="455"/>
      <c r="D37" s="453" t="s">
        <v>126</v>
      </c>
      <c r="E37" s="454" t="s">
        <v>558</v>
      </c>
      <c r="F37" s="451">
        <v>224.5</v>
      </c>
      <c r="G37" s="451">
        <v>218</v>
      </c>
      <c r="H37" s="451">
        <v>227.75</v>
      </c>
      <c r="I37" s="452">
        <v>235</v>
      </c>
      <c r="J37" s="452" t="s">
        <v>919</v>
      </c>
      <c r="K37" s="476">
        <f t="shared" ref="K37" si="21">H37-F37</f>
        <v>3.25</v>
      </c>
      <c r="L37" s="448">
        <f>(F37*-0.07)/100</f>
        <v>-0.15715000000000001</v>
      </c>
      <c r="M37" s="449">
        <f t="shared" ref="M37" si="22">(K37+L37)/F37</f>
        <v>1.3776614699331847E-2</v>
      </c>
      <c r="N37" s="452" t="s">
        <v>557</v>
      </c>
      <c r="O37" s="482">
        <v>44237</v>
      </c>
      <c r="P37" s="4"/>
      <c r="Q37" s="4"/>
      <c r="R37" s="330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75" customFormat="1" ht="15" customHeight="1">
      <c r="A38" s="400">
        <v>11</v>
      </c>
      <c r="B38" s="424">
        <v>44239</v>
      </c>
      <c r="C38" s="427"/>
      <c r="D38" s="392" t="s">
        <v>97</v>
      </c>
      <c r="E38" s="393" t="s">
        <v>558</v>
      </c>
      <c r="F38" s="393" t="s">
        <v>917</v>
      </c>
      <c r="G38" s="428">
        <v>207</v>
      </c>
      <c r="H38" s="428"/>
      <c r="I38" s="393" t="s">
        <v>918</v>
      </c>
      <c r="J38" s="498" t="s">
        <v>559</v>
      </c>
      <c r="K38" s="358"/>
      <c r="L38" s="410"/>
      <c r="M38" s="408"/>
      <c r="N38" s="386"/>
      <c r="O38" s="399"/>
      <c r="P38" s="4"/>
      <c r="Q38" s="4"/>
      <c r="R38" s="330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75" customFormat="1" ht="15" customHeight="1">
      <c r="A39" s="506">
        <v>12</v>
      </c>
      <c r="B39" s="500">
        <v>44239</v>
      </c>
      <c r="C39" s="507"/>
      <c r="D39" s="508" t="s">
        <v>145</v>
      </c>
      <c r="E39" s="451" t="s">
        <v>558</v>
      </c>
      <c r="F39" s="451">
        <v>173</v>
      </c>
      <c r="G39" s="509">
        <v>168</v>
      </c>
      <c r="H39" s="509">
        <v>183.5</v>
      </c>
      <c r="I39" s="451">
        <v>185</v>
      </c>
      <c r="J39" s="452" t="s">
        <v>886</v>
      </c>
      <c r="K39" s="476">
        <f t="shared" ref="K39" si="23">H39-F39</f>
        <v>10.5</v>
      </c>
      <c r="L39" s="448">
        <f>(F39*-0.07)/100</f>
        <v>-0.12110000000000001</v>
      </c>
      <c r="M39" s="449">
        <f t="shared" ref="M39" si="24">(K39+L39)/F39</f>
        <v>5.9993641618497108E-2</v>
      </c>
      <c r="N39" s="452" t="s">
        <v>557</v>
      </c>
      <c r="O39" s="482">
        <v>44239</v>
      </c>
      <c r="P39" s="4"/>
      <c r="Q39" s="4"/>
      <c r="R39" s="330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75" customFormat="1" ht="15" customHeight="1">
      <c r="A40" s="400">
        <v>13</v>
      </c>
      <c r="B40" s="424">
        <v>44242</v>
      </c>
      <c r="C40" s="427"/>
      <c r="D40" s="392" t="s">
        <v>151</v>
      </c>
      <c r="E40" s="393" t="s">
        <v>558</v>
      </c>
      <c r="F40" s="393" t="s">
        <v>935</v>
      </c>
      <c r="G40" s="428">
        <v>16900</v>
      </c>
      <c r="H40" s="428"/>
      <c r="I40" s="393" t="s">
        <v>936</v>
      </c>
      <c r="J40" s="498" t="s">
        <v>559</v>
      </c>
      <c r="K40" s="358"/>
      <c r="L40" s="410"/>
      <c r="M40" s="408"/>
      <c r="N40" s="386"/>
      <c r="O40" s="399"/>
      <c r="P40" s="4"/>
      <c r="Q40" s="4"/>
      <c r="R40" s="330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75" customFormat="1" ht="15" customHeight="1">
      <c r="A41" s="400"/>
      <c r="B41" s="424"/>
      <c r="C41" s="427"/>
      <c r="D41" s="392"/>
      <c r="E41" s="393"/>
      <c r="F41" s="393"/>
      <c r="G41" s="428"/>
      <c r="H41" s="428"/>
      <c r="I41" s="393"/>
      <c r="J41" s="400"/>
      <c r="K41" s="358"/>
      <c r="L41" s="410"/>
      <c r="M41" s="408"/>
      <c r="N41" s="386"/>
      <c r="O41" s="399"/>
      <c r="P41" s="4"/>
      <c r="Q41" s="4"/>
      <c r="R41" s="330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75" customFormat="1" ht="15" customHeight="1">
      <c r="A42" s="400"/>
      <c r="B42" s="424"/>
      <c r="C42" s="427"/>
      <c r="D42" s="392"/>
      <c r="E42" s="393"/>
      <c r="F42" s="393"/>
      <c r="G42" s="428"/>
      <c r="H42" s="428"/>
      <c r="I42" s="393"/>
      <c r="J42" s="400"/>
      <c r="K42" s="358"/>
      <c r="L42" s="410"/>
      <c r="M42" s="408"/>
      <c r="N42" s="386"/>
      <c r="O42" s="399"/>
      <c r="P42" s="4"/>
      <c r="Q42" s="4"/>
      <c r="R42" s="330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75" customFormat="1" ht="15" customHeight="1">
      <c r="A43" s="400"/>
      <c r="B43" s="424"/>
      <c r="C43" s="427"/>
      <c r="D43" s="392"/>
      <c r="E43" s="393"/>
      <c r="F43" s="393"/>
      <c r="G43" s="428"/>
      <c r="H43" s="428"/>
      <c r="I43" s="393"/>
      <c r="J43" s="400"/>
      <c r="K43" s="358"/>
      <c r="L43" s="410"/>
      <c r="M43" s="408"/>
      <c r="N43" s="386"/>
      <c r="O43" s="399"/>
      <c r="P43" s="4"/>
      <c r="Q43" s="4"/>
      <c r="R43" s="330"/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75" customFormat="1" ht="15" customHeight="1">
      <c r="A44" s="400"/>
      <c r="B44" s="424"/>
      <c r="C44" s="427"/>
      <c r="D44" s="392"/>
      <c r="E44" s="393"/>
      <c r="F44" s="393"/>
      <c r="G44" s="428"/>
      <c r="H44" s="428"/>
      <c r="I44" s="393"/>
      <c r="J44" s="358"/>
      <c r="K44" s="358"/>
      <c r="L44" s="410"/>
      <c r="M44" s="408"/>
      <c r="N44" s="386"/>
      <c r="O44" s="399"/>
      <c r="P44" s="4"/>
      <c r="Q44" s="4"/>
      <c r="R44" s="330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561</v>
      </c>
      <c r="B45" s="36"/>
      <c r="C45" s="36"/>
      <c r="D45" s="37"/>
      <c r="E45" s="33"/>
      <c r="F45" s="33"/>
      <c r="G45" s="32"/>
      <c r="H45" s="32" t="s">
        <v>824</v>
      </c>
      <c r="I45" s="33"/>
      <c r="J45" s="14"/>
      <c r="K45" s="76"/>
      <c r="L45" s="77"/>
      <c r="M45" s="76"/>
      <c r="N45" s="78"/>
      <c r="O45" s="76"/>
      <c r="P45" s="4"/>
      <c r="Q45" s="416"/>
      <c r="R45" s="429"/>
      <c r="S45" s="416"/>
      <c r="T45" s="416"/>
      <c r="U45" s="416"/>
      <c r="V45" s="416"/>
      <c r="W45" s="416"/>
      <c r="X45" s="416"/>
      <c r="Y45" s="416"/>
      <c r="Z45" s="37"/>
      <c r="AA45" s="37"/>
      <c r="AB45" s="37"/>
    </row>
    <row r="46" spans="1:34" s="3" customFormat="1">
      <c r="A46" s="26" t="s">
        <v>562</v>
      </c>
      <c r="B46" s="20"/>
      <c r="C46" s="20"/>
      <c r="D46" s="20"/>
      <c r="E46" s="2"/>
      <c r="F46" s="27" t="s">
        <v>563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565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34" s="6" customFormat="1" ht="15">
      <c r="A49" s="40" t="s">
        <v>572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34" s="6" customFormat="1" ht="38.25">
      <c r="A50" s="18" t="s">
        <v>16</v>
      </c>
      <c r="B50" s="18" t="s">
        <v>535</v>
      </c>
      <c r="C50" s="18"/>
      <c r="D50" s="19" t="s">
        <v>546</v>
      </c>
      <c r="E50" s="18" t="s">
        <v>547</v>
      </c>
      <c r="F50" s="18" t="s">
        <v>548</v>
      </c>
      <c r="G50" s="18" t="s">
        <v>567</v>
      </c>
      <c r="H50" s="18" t="s">
        <v>550</v>
      </c>
      <c r="I50" s="18" t="s">
        <v>551</v>
      </c>
      <c r="J50" s="17" t="s">
        <v>552</v>
      </c>
      <c r="K50" s="74" t="s">
        <v>573</v>
      </c>
      <c r="L50" s="60" t="s">
        <v>822</v>
      </c>
      <c r="M50" s="74" t="s">
        <v>569</v>
      </c>
      <c r="N50" s="18" t="s">
        <v>570</v>
      </c>
      <c r="O50" s="17" t="s">
        <v>555</v>
      </c>
      <c r="P50" s="87" t="s">
        <v>556</v>
      </c>
      <c r="Q50" s="1"/>
      <c r="R50" s="14"/>
      <c r="S50" s="3"/>
      <c r="Y50" s="3"/>
      <c r="Z50" s="3"/>
    </row>
    <row r="51" spans="1:34" s="375" customFormat="1" ht="13.9" customHeight="1">
      <c r="A51" s="505">
        <v>1</v>
      </c>
      <c r="B51" s="500">
        <v>44229</v>
      </c>
      <c r="C51" s="455"/>
      <c r="D51" s="453" t="s">
        <v>852</v>
      </c>
      <c r="E51" s="454" t="s">
        <v>558</v>
      </c>
      <c r="F51" s="451">
        <v>925.5</v>
      </c>
      <c r="G51" s="451">
        <v>905</v>
      </c>
      <c r="H51" s="451">
        <v>941</v>
      </c>
      <c r="I51" s="452" t="s">
        <v>853</v>
      </c>
      <c r="J51" s="452" t="s">
        <v>869</v>
      </c>
      <c r="K51" s="501">
        <f t="shared" ref="K51" si="25">H51-F51</f>
        <v>15.5</v>
      </c>
      <c r="L51" s="502">
        <f t="shared" ref="L51" si="26">(H51*N51)*0.035%</f>
        <v>214.07750000000004</v>
      </c>
      <c r="M51" s="503">
        <f t="shared" ref="M51" si="27">(K51*N51)-L51</f>
        <v>9860.9225000000006</v>
      </c>
      <c r="N51" s="452">
        <v>650</v>
      </c>
      <c r="O51" s="504" t="s">
        <v>557</v>
      </c>
      <c r="P51" s="450">
        <v>44230</v>
      </c>
      <c r="Q51" s="369"/>
      <c r="R51" s="330" t="s">
        <v>794</v>
      </c>
      <c r="S51" s="37"/>
      <c r="Y51" s="37"/>
      <c r="Z51" s="37"/>
    </row>
    <row r="52" spans="1:34" s="375" customFormat="1" ht="13.9" customHeight="1">
      <c r="A52" s="505">
        <v>2</v>
      </c>
      <c r="B52" s="500">
        <v>44229</v>
      </c>
      <c r="C52" s="455"/>
      <c r="D52" s="453" t="s">
        <v>854</v>
      </c>
      <c r="E52" s="454" t="s">
        <v>558</v>
      </c>
      <c r="F52" s="451">
        <v>1930</v>
      </c>
      <c r="G52" s="451">
        <v>1885</v>
      </c>
      <c r="H52" s="451">
        <v>1964</v>
      </c>
      <c r="I52" s="452">
        <v>2000</v>
      </c>
      <c r="J52" s="452" t="s">
        <v>571</v>
      </c>
      <c r="K52" s="501">
        <f t="shared" ref="K52" si="28">H52-F52</f>
        <v>34</v>
      </c>
      <c r="L52" s="502">
        <f t="shared" ref="L52:L53" si="29">(H52*N52)*0.035%</f>
        <v>171.85000000000002</v>
      </c>
      <c r="M52" s="503">
        <f t="shared" ref="M52" si="30">(K52*N52)-L52</f>
        <v>8328.15</v>
      </c>
      <c r="N52" s="452">
        <v>250</v>
      </c>
      <c r="O52" s="504" t="s">
        <v>557</v>
      </c>
      <c r="P52" s="450">
        <v>44235</v>
      </c>
      <c r="Q52" s="369"/>
      <c r="R52" s="330" t="s">
        <v>560</v>
      </c>
      <c r="S52" s="37"/>
      <c r="Y52" s="37"/>
      <c r="Z52" s="37"/>
    </row>
    <row r="53" spans="1:34" s="37" customFormat="1" ht="14.25">
      <c r="A53" s="488">
        <v>3</v>
      </c>
      <c r="B53" s="489">
        <v>44230</v>
      </c>
      <c r="C53" s="489"/>
      <c r="D53" s="479" t="s">
        <v>856</v>
      </c>
      <c r="E53" s="480" t="s">
        <v>819</v>
      </c>
      <c r="F53" s="480">
        <v>14700</v>
      </c>
      <c r="G53" s="490">
        <v>14820</v>
      </c>
      <c r="H53" s="490">
        <v>14820</v>
      </c>
      <c r="I53" s="480">
        <v>14500</v>
      </c>
      <c r="J53" s="481" t="s">
        <v>864</v>
      </c>
      <c r="K53" s="481">
        <f>F53-H53</f>
        <v>-120</v>
      </c>
      <c r="L53" s="481">
        <f t="shared" si="29"/>
        <v>389.02500000000003</v>
      </c>
      <c r="M53" s="481">
        <f>(K53*N53)-L53</f>
        <v>-9389.0249999999996</v>
      </c>
      <c r="N53" s="481">
        <v>75</v>
      </c>
      <c r="O53" s="481" t="s">
        <v>621</v>
      </c>
      <c r="P53" s="510">
        <v>44230</v>
      </c>
      <c r="Q53" s="369"/>
      <c r="R53" s="330" t="s">
        <v>560</v>
      </c>
      <c r="Z53" s="375"/>
      <c r="AA53" s="375"/>
      <c r="AB53" s="375"/>
      <c r="AC53" s="375"/>
      <c r="AD53" s="375"/>
      <c r="AE53" s="375"/>
      <c r="AF53" s="375"/>
      <c r="AG53" s="375"/>
      <c r="AH53" s="375"/>
    </row>
    <row r="54" spans="1:34" s="375" customFormat="1" ht="13.9" customHeight="1">
      <c r="A54" s="505">
        <v>4</v>
      </c>
      <c r="B54" s="500">
        <v>44230</v>
      </c>
      <c r="C54" s="455"/>
      <c r="D54" s="453" t="s">
        <v>859</v>
      </c>
      <c r="E54" s="454" t="s">
        <v>558</v>
      </c>
      <c r="F54" s="451">
        <v>1569</v>
      </c>
      <c r="G54" s="451">
        <v>1545</v>
      </c>
      <c r="H54" s="451">
        <v>1586</v>
      </c>
      <c r="I54" s="452" t="s">
        <v>860</v>
      </c>
      <c r="J54" s="452" t="s">
        <v>861</v>
      </c>
      <c r="K54" s="501">
        <f>H54-F54</f>
        <v>17</v>
      </c>
      <c r="L54" s="502">
        <f t="shared" ref="L54:L55" si="31">(H54*N54)*0.035%</f>
        <v>305.30500000000006</v>
      </c>
      <c r="M54" s="503">
        <f t="shared" ref="M54:M55" si="32">(K54*N54)-L54</f>
        <v>9044.6949999999997</v>
      </c>
      <c r="N54" s="452">
        <v>550</v>
      </c>
      <c r="O54" s="504" t="s">
        <v>557</v>
      </c>
      <c r="P54" s="482">
        <v>44230</v>
      </c>
      <c r="Q54" s="369"/>
      <c r="R54" s="330" t="s">
        <v>794</v>
      </c>
      <c r="S54" s="37"/>
      <c r="Y54" s="37"/>
      <c r="Z54" s="37"/>
    </row>
    <row r="55" spans="1:34" s="375" customFormat="1" ht="13.9" customHeight="1">
      <c r="A55" s="505">
        <v>5</v>
      </c>
      <c r="B55" s="500">
        <v>44231</v>
      </c>
      <c r="C55" s="455"/>
      <c r="D55" s="453" t="s">
        <v>874</v>
      </c>
      <c r="E55" s="454" t="s">
        <v>558</v>
      </c>
      <c r="F55" s="451">
        <v>924</v>
      </c>
      <c r="G55" s="451">
        <v>903</v>
      </c>
      <c r="H55" s="451">
        <v>942</v>
      </c>
      <c r="I55" s="452" t="s">
        <v>853</v>
      </c>
      <c r="J55" s="452" t="s">
        <v>875</v>
      </c>
      <c r="K55" s="501">
        <f t="shared" ref="K55" si="33">H55-F55</f>
        <v>18</v>
      </c>
      <c r="L55" s="502">
        <f t="shared" si="31"/>
        <v>214.30500000000004</v>
      </c>
      <c r="M55" s="503">
        <f t="shared" si="32"/>
        <v>11485.695</v>
      </c>
      <c r="N55" s="452">
        <v>650</v>
      </c>
      <c r="O55" s="504" t="s">
        <v>557</v>
      </c>
      <c r="P55" s="450">
        <v>44232</v>
      </c>
      <c r="Q55" s="369"/>
      <c r="R55" s="330" t="s">
        <v>794</v>
      </c>
      <c r="S55" s="37"/>
      <c r="Y55" s="37"/>
      <c r="Z55" s="37"/>
    </row>
    <row r="56" spans="1:34" s="375" customFormat="1" ht="13.9" customHeight="1">
      <c r="A56" s="505">
        <v>6</v>
      </c>
      <c r="B56" s="500">
        <v>44232</v>
      </c>
      <c r="C56" s="455"/>
      <c r="D56" s="453" t="s">
        <v>856</v>
      </c>
      <c r="E56" s="454" t="s">
        <v>819</v>
      </c>
      <c r="F56" s="451">
        <v>14980</v>
      </c>
      <c r="G56" s="451">
        <v>15080</v>
      </c>
      <c r="H56" s="451">
        <v>14910</v>
      </c>
      <c r="I56" s="452">
        <v>14800</v>
      </c>
      <c r="J56" s="452" t="s">
        <v>732</v>
      </c>
      <c r="K56" s="501">
        <f>F56-H56</f>
        <v>70</v>
      </c>
      <c r="L56" s="502">
        <f t="shared" ref="L56:L57" si="34">(H56*N56)*0.035%</f>
        <v>391.38750000000005</v>
      </c>
      <c r="M56" s="503">
        <f t="shared" ref="M56:M57" si="35">(K56*N56)-L56</f>
        <v>4858.6125000000002</v>
      </c>
      <c r="N56" s="452">
        <v>75</v>
      </c>
      <c r="O56" s="504" t="s">
        <v>557</v>
      </c>
      <c r="P56" s="482">
        <v>44232</v>
      </c>
      <c r="Q56" s="369"/>
      <c r="R56" s="330" t="s">
        <v>560</v>
      </c>
      <c r="S56" s="37"/>
      <c r="Y56" s="37"/>
      <c r="Z56" s="37"/>
    </row>
    <row r="57" spans="1:34" s="375" customFormat="1" ht="13.9" customHeight="1">
      <c r="A57" s="505">
        <v>7</v>
      </c>
      <c r="B57" s="500">
        <v>44235</v>
      </c>
      <c r="C57" s="455"/>
      <c r="D57" s="453" t="s">
        <v>882</v>
      </c>
      <c r="E57" s="454" t="s">
        <v>558</v>
      </c>
      <c r="F57" s="451">
        <v>687</v>
      </c>
      <c r="G57" s="451">
        <v>675</v>
      </c>
      <c r="H57" s="451">
        <v>697.5</v>
      </c>
      <c r="I57" s="452">
        <v>710</v>
      </c>
      <c r="J57" s="452" t="s">
        <v>886</v>
      </c>
      <c r="K57" s="501">
        <f t="shared" ref="K57" si="36">H57-F57</f>
        <v>10.5</v>
      </c>
      <c r="L57" s="502">
        <f t="shared" si="34"/>
        <v>268.53750000000002</v>
      </c>
      <c r="M57" s="503">
        <f t="shared" si="35"/>
        <v>11281.4625</v>
      </c>
      <c r="N57" s="452">
        <v>1100</v>
      </c>
      <c r="O57" s="504" t="s">
        <v>557</v>
      </c>
      <c r="P57" s="450">
        <v>44236</v>
      </c>
      <c r="Q57" s="369"/>
      <c r="R57" s="330" t="s">
        <v>560</v>
      </c>
      <c r="S57" s="37"/>
      <c r="Y57" s="37"/>
      <c r="Z57" s="37"/>
    </row>
    <row r="58" spans="1:34" s="375" customFormat="1" ht="13.9" customHeight="1">
      <c r="A58" s="496">
        <v>8</v>
      </c>
      <c r="B58" s="424">
        <v>44242</v>
      </c>
      <c r="C58" s="425"/>
      <c r="D58" s="418" t="s">
        <v>882</v>
      </c>
      <c r="E58" s="419" t="s">
        <v>558</v>
      </c>
      <c r="F58" s="393" t="s">
        <v>939</v>
      </c>
      <c r="G58" s="393">
        <v>689</v>
      </c>
      <c r="H58" s="393"/>
      <c r="I58" s="358">
        <v>720</v>
      </c>
      <c r="J58" s="465" t="s">
        <v>559</v>
      </c>
      <c r="K58" s="469"/>
      <c r="L58" s="470"/>
      <c r="M58" s="466"/>
      <c r="N58" s="465"/>
      <c r="O58" s="467"/>
      <c r="P58" s="468"/>
      <c r="Q58" s="369"/>
      <c r="R58" s="330"/>
      <c r="S58" s="37"/>
      <c r="Y58" s="37"/>
      <c r="Z58" s="37"/>
    </row>
    <row r="59" spans="1:34" s="375" customFormat="1" ht="13.9" customHeight="1">
      <c r="A59" s="496"/>
      <c r="B59" s="424"/>
      <c r="C59" s="425"/>
      <c r="D59" s="418"/>
      <c r="E59" s="419"/>
      <c r="F59" s="393"/>
      <c r="G59" s="393"/>
      <c r="H59" s="393"/>
      <c r="I59" s="358"/>
      <c r="J59" s="465"/>
      <c r="K59" s="469"/>
      <c r="L59" s="470"/>
      <c r="M59" s="466"/>
      <c r="N59" s="465"/>
      <c r="O59" s="467"/>
      <c r="P59" s="468"/>
      <c r="Q59" s="369"/>
      <c r="R59" s="330"/>
      <c r="S59" s="37"/>
      <c r="Y59" s="37"/>
      <c r="Z59" s="37"/>
    </row>
    <row r="60" spans="1:34" s="375" customFormat="1" ht="13.9" customHeight="1">
      <c r="A60" s="496"/>
      <c r="B60" s="424"/>
      <c r="C60" s="425"/>
      <c r="D60" s="418"/>
      <c r="E60" s="419"/>
      <c r="F60" s="393"/>
      <c r="G60" s="393"/>
      <c r="H60" s="393"/>
      <c r="I60" s="358"/>
      <c r="J60" s="465"/>
      <c r="K60" s="469"/>
      <c r="L60" s="470"/>
      <c r="M60" s="466"/>
      <c r="N60" s="465"/>
      <c r="O60" s="467"/>
      <c r="P60" s="468"/>
      <c r="Q60" s="369"/>
      <c r="R60" s="330"/>
      <c r="S60" s="37"/>
      <c r="Y60" s="37"/>
      <c r="Z60" s="37"/>
    </row>
    <row r="61" spans="1:34" s="375" customFormat="1" ht="13.9" customHeight="1">
      <c r="A61" s="492"/>
      <c r="B61" s="424"/>
      <c r="C61" s="425"/>
      <c r="D61" s="418"/>
      <c r="E61" s="419"/>
      <c r="F61" s="393"/>
      <c r="G61" s="393"/>
      <c r="H61" s="393"/>
      <c r="I61" s="358"/>
      <c r="J61" s="465"/>
      <c r="K61" s="469"/>
      <c r="L61" s="470"/>
      <c r="M61" s="466"/>
      <c r="N61" s="465"/>
      <c r="O61" s="467"/>
      <c r="P61" s="468"/>
      <c r="Q61" s="369"/>
      <c r="R61" s="330"/>
      <c r="S61" s="37"/>
      <c r="Y61" s="37"/>
      <c r="Z61" s="37"/>
    </row>
    <row r="62" spans="1:34" s="375" customFormat="1" ht="13.9" customHeight="1">
      <c r="A62" s="426"/>
      <c r="B62" s="424"/>
      <c r="C62" s="425"/>
      <c r="D62" s="418"/>
      <c r="E62" s="419"/>
      <c r="F62" s="393"/>
      <c r="G62" s="393"/>
      <c r="H62" s="393"/>
      <c r="I62" s="358"/>
      <c r="J62" s="358"/>
      <c r="K62" s="358"/>
      <c r="L62" s="358"/>
      <c r="M62" s="358"/>
      <c r="N62" s="358"/>
      <c r="O62" s="358"/>
      <c r="P62" s="358"/>
      <c r="Q62" s="369"/>
      <c r="R62" s="330"/>
      <c r="S62" s="37"/>
      <c r="Y62" s="37"/>
      <c r="Z62" s="37"/>
    </row>
    <row r="63" spans="1:34" s="375" customFormat="1" ht="13.9" customHeight="1">
      <c r="A63" s="436"/>
      <c r="B63" s="430"/>
      <c r="C63" s="437"/>
      <c r="D63" s="438"/>
      <c r="E63" s="359"/>
      <c r="F63" s="405"/>
      <c r="G63" s="405"/>
      <c r="H63" s="405"/>
      <c r="I63" s="401"/>
      <c r="J63" s="401"/>
      <c r="K63" s="401"/>
      <c r="L63" s="401"/>
      <c r="M63" s="401"/>
      <c r="N63" s="401"/>
      <c r="O63" s="401"/>
      <c r="P63" s="401"/>
      <c r="Q63" s="369"/>
      <c r="R63" s="330"/>
      <c r="S63" s="37"/>
      <c r="Y63" s="37"/>
      <c r="Z63" s="37"/>
    </row>
    <row r="64" spans="1:34" s="3" customFormat="1">
      <c r="A64" s="41"/>
      <c r="B64" s="42"/>
      <c r="C64" s="43"/>
      <c r="D64" s="44"/>
      <c r="E64" s="45"/>
      <c r="F64" s="46"/>
      <c r="G64" s="46"/>
      <c r="H64" s="46"/>
      <c r="I64" s="46"/>
      <c r="J64" s="14"/>
      <c r="K64" s="88"/>
      <c r="L64" s="88"/>
      <c r="M64" s="14"/>
      <c r="N64" s="13"/>
      <c r="O64" s="89"/>
      <c r="P64" s="2"/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" customFormat="1" ht="15">
      <c r="A65" s="47" t="s">
        <v>574</v>
      </c>
      <c r="B65" s="47"/>
      <c r="C65" s="47"/>
      <c r="D65" s="47"/>
      <c r="E65" s="48"/>
      <c r="F65" s="46"/>
      <c r="G65" s="46"/>
      <c r="H65" s="46"/>
      <c r="I65" s="46"/>
      <c r="J65" s="50"/>
      <c r="K65" s="9"/>
      <c r="L65" s="9"/>
      <c r="M65" s="9"/>
      <c r="N65" s="8"/>
      <c r="O65" s="50"/>
      <c r="P65" s="2"/>
      <c r="Q65" s="1"/>
      <c r="R65" s="14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3" customFormat="1" ht="38.25">
      <c r="A66" s="18" t="s">
        <v>16</v>
      </c>
      <c r="B66" s="18" t="s">
        <v>535</v>
      </c>
      <c r="C66" s="18"/>
      <c r="D66" s="19" t="s">
        <v>546</v>
      </c>
      <c r="E66" s="18" t="s">
        <v>547</v>
      </c>
      <c r="F66" s="18" t="s">
        <v>548</v>
      </c>
      <c r="G66" s="49" t="s">
        <v>567</v>
      </c>
      <c r="H66" s="18" t="s">
        <v>550</v>
      </c>
      <c r="I66" s="18" t="s">
        <v>551</v>
      </c>
      <c r="J66" s="17" t="s">
        <v>552</v>
      </c>
      <c r="K66" s="17" t="s">
        <v>575</v>
      </c>
      <c r="L66" s="60" t="s">
        <v>822</v>
      </c>
      <c r="M66" s="74" t="s">
        <v>569</v>
      </c>
      <c r="N66" s="18" t="s">
        <v>570</v>
      </c>
      <c r="O66" s="18" t="s">
        <v>555</v>
      </c>
      <c r="P66" s="19" t="s">
        <v>556</v>
      </c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7" customFormat="1" ht="14.25">
      <c r="A67" s="556">
        <v>1</v>
      </c>
      <c r="B67" s="558">
        <v>44225</v>
      </c>
      <c r="C67" s="532"/>
      <c r="D67" s="479" t="s">
        <v>844</v>
      </c>
      <c r="E67" s="533" t="s">
        <v>558</v>
      </c>
      <c r="F67" s="480">
        <v>215</v>
      </c>
      <c r="G67" s="480"/>
      <c r="H67" s="480">
        <v>0</v>
      </c>
      <c r="I67" s="481"/>
      <c r="J67" s="560" t="s">
        <v>907</v>
      </c>
      <c r="K67" s="481">
        <f>H67-F67</f>
        <v>-215</v>
      </c>
      <c r="L67" s="536">
        <v>100</v>
      </c>
      <c r="M67" s="560">
        <v>-8612.5</v>
      </c>
      <c r="N67" s="560">
        <v>75</v>
      </c>
      <c r="O67" s="552" t="s">
        <v>621</v>
      </c>
      <c r="P67" s="554">
        <v>44238</v>
      </c>
      <c r="Q67" s="369"/>
      <c r="R67" s="330" t="s">
        <v>794</v>
      </c>
      <c r="Z67" s="375"/>
      <c r="AA67" s="375"/>
      <c r="AB67" s="375"/>
      <c r="AC67" s="375"/>
      <c r="AD67" s="375"/>
      <c r="AE67" s="375"/>
      <c r="AF67" s="375"/>
      <c r="AG67" s="375"/>
      <c r="AH67" s="375"/>
    </row>
    <row r="68" spans="1:34" s="37" customFormat="1" ht="14.25">
      <c r="A68" s="557"/>
      <c r="B68" s="559"/>
      <c r="C68" s="532"/>
      <c r="D68" s="479" t="s">
        <v>845</v>
      </c>
      <c r="E68" s="533" t="s">
        <v>819</v>
      </c>
      <c r="F68" s="480">
        <v>97.5</v>
      </c>
      <c r="G68" s="480"/>
      <c r="H68" s="480">
        <v>0</v>
      </c>
      <c r="I68" s="481"/>
      <c r="J68" s="561"/>
      <c r="K68" s="481">
        <f>F68-H68</f>
        <v>97.5</v>
      </c>
      <c r="L68" s="536">
        <v>100</v>
      </c>
      <c r="M68" s="561"/>
      <c r="N68" s="561"/>
      <c r="O68" s="553"/>
      <c r="P68" s="555"/>
      <c r="Q68" s="369"/>
      <c r="R68" s="330" t="s">
        <v>794</v>
      </c>
      <c r="Z68" s="375"/>
      <c r="AA68" s="375"/>
      <c r="AB68" s="375"/>
      <c r="AC68" s="375"/>
      <c r="AD68" s="375"/>
      <c r="AE68" s="375"/>
      <c r="AF68" s="375"/>
      <c r="AG68" s="375"/>
      <c r="AH68" s="375"/>
    </row>
    <row r="69" spans="1:34" s="37" customFormat="1" ht="14.25">
      <c r="A69" s="488">
        <v>2</v>
      </c>
      <c r="B69" s="489">
        <v>44228</v>
      </c>
      <c r="C69" s="489"/>
      <c r="D69" s="479" t="s">
        <v>846</v>
      </c>
      <c r="E69" s="480" t="s">
        <v>558</v>
      </c>
      <c r="F69" s="480">
        <v>67.5</v>
      </c>
      <c r="G69" s="490">
        <v>35</v>
      </c>
      <c r="H69" s="490">
        <v>35</v>
      </c>
      <c r="I69" s="480">
        <v>150</v>
      </c>
      <c r="J69" s="481" t="s">
        <v>892</v>
      </c>
      <c r="K69" s="481">
        <f>H69-F69</f>
        <v>-32.5</v>
      </c>
      <c r="L69" s="481">
        <v>100</v>
      </c>
      <c r="M69" s="481">
        <f>(K69*N69)+L69</f>
        <v>-2337.5</v>
      </c>
      <c r="N69" s="481">
        <v>75</v>
      </c>
      <c r="O69" s="481" t="s">
        <v>621</v>
      </c>
      <c r="P69" s="491">
        <v>44228</v>
      </c>
      <c r="Q69" s="369"/>
      <c r="R69" s="330" t="s">
        <v>560</v>
      </c>
      <c r="Z69" s="375"/>
      <c r="AA69" s="375"/>
      <c r="AB69" s="375"/>
      <c r="AC69" s="375"/>
      <c r="AD69" s="375"/>
      <c r="AE69" s="375"/>
      <c r="AF69" s="375"/>
      <c r="AG69" s="375"/>
      <c r="AH69" s="375"/>
    </row>
    <row r="70" spans="1:34" s="375" customFormat="1" ht="13.9" customHeight="1">
      <c r="A70" s="505">
        <v>3</v>
      </c>
      <c r="B70" s="500">
        <v>44230</v>
      </c>
      <c r="C70" s="455"/>
      <c r="D70" s="453" t="s">
        <v>865</v>
      </c>
      <c r="E70" s="454" t="s">
        <v>558</v>
      </c>
      <c r="F70" s="451">
        <v>51</v>
      </c>
      <c r="G70" s="451">
        <v>18</v>
      </c>
      <c r="H70" s="451">
        <v>71.5</v>
      </c>
      <c r="I70" s="452" t="s">
        <v>866</v>
      </c>
      <c r="J70" s="452" t="s">
        <v>867</v>
      </c>
      <c r="K70" s="501">
        <f>H70-F70</f>
        <v>20.5</v>
      </c>
      <c r="L70" s="502">
        <v>100</v>
      </c>
      <c r="M70" s="503">
        <f t="shared" ref="M70:M71" si="37">(K70*N70)-L70</f>
        <v>1437.5</v>
      </c>
      <c r="N70" s="452">
        <v>75</v>
      </c>
      <c r="O70" s="504" t="s">
        <v>557</v>
      </c>
      <c r="P70" s="482">
        <v>44230</v>
      </c>
      <c r="Q70" s="369"/>
      <c r="R70" s="330" t="s">
        <v>560</v>
      </c>
      <c r="S70" s="37"/>
      <c r="Y70" s="37"/>
      <c r="Z70" s="37"/>
    </row>
    <row r="71" spans="1:34" s="375" customFormat="1" ht="13.9" customHeight="1">
      <c r="A71" s="505">
        <v>4</v>
      </c>
      <c r="B71" s="500">
        <v>44230</v>
      </c>
      <c r="C71" s="455"/>
      <c r="D71" s="453" t="s">
        <v>865</v>
      </c>
      <c r="E71" s="454" t="s">
        <v>558</v>
      </c>
      <c r="F71" s="451">
        <v>52.5</v>
      </c>
      <c r="G71" s="451">
        <v>19</v>
      </c>
      <c r="H71" s="451">
        <v>72</v>
      </c>
      <c r="I71" s="452" t="s">
        <v>866</v>
      </c>
      <c r="J71" s="452" t="s">
        <v>868</v>
      </c>
      <c r="K71" s="501">
        <f>H71-F71</f>
        <v>19.5</v>
      </c>
      <c r="L71" s="502">
        <v>100</v>
      </c>
      <c r="M71" s="503">
        <f t="shared" si="37"/>
        <v>1362.5</v>
      </c>
      <c r="N71" s="452">
        <v>75</v>
      </c>
      <c r="O71" s="504" t="s">
        <v>557</v>
      </c>
      <c r="P71" s="482">
        <v>44230</v>
      </c>
      <c r="Q71" s="369"/>
      <c r="R71" s="330" t="s">
        <v>560</v>
      </c>
      <c r="S71" s="37"/>
      <c r="Y71" s="37"/>
      <c r="Z71" s="37"/>
    </row>
    <row r="72" spans="1:34" s="375" customFormat="1" ht="13.9" customHeight="1">
      <c r="A72" s="531">
        <v>5</v>
      </c>
      <c r="B72" s="512">
        <v>44232</v>
      </c>
      <c r="C72" s="532"/>
      <c r="D72" s="479" t="s">
        <v>877</v>
      </c>
      <c r="E72" s="533" t="s">
        <v>819</v>
      </c>
      <c r="F72" s="480">
        <v>227</v>
      </c>
      <c r="G72" s="480">
        <v>325</v>
      </c>
      <c r="H72" s="480">
        <v>325</v>
      </c>
      <c r="I72" s="481" t="s">
        <v>878</v>
      </c>
      <c r="J72" s="481" t="s">
        <v>891</v>
      </c>
      <c r="K72" s="481">
        <f>F72-H72</f>
        <v>-98</v>
      </c>
      <c r="L72" s="481">
        <v>100</v>
      </c>
      <c r="M72" s="481">
        <f>(K72*N72)+L72</f>
        <v>-7250</v>
      </c>
      <c r="N72" s="481">
        <v>75</v>
      </c>
      <c r="O72" s="481" t="s">
        <v>621</v>
      </c>
      <c r="P72" s="491">
        <v>44236</v>
      </c>
      <c r="Q72" s="369"/>
      <c r="R72" s="330" t="s">
        <v>560</v>
      </c>
      <c r="S72" s="37"/>
      <c r="Y72" s="37"/>
      <c r="Z72" s="37"/>
    </row>
    <row r="73" spans="1:34" s="375" customFormat="1" ht="13.9" customHeight="1">
      <c r="A73" s="499">
        <v>6</v>
      </c>
      <c r="B73" s="500">
        <v>44237</v>
      </c>
      <c r="C73" s="455"/>
      <c r="D73" s="453" t="s">
        <v>897</v>
      </c>
      <c r="E73" s="454" t="s">
        <v>819</v>
      </c>
      <c r="F73" s="451">
        <v>227.5</v>
      </c>
      <c r="G73" s="451">
        <v>325</v>
      </c>
      <c r="H73" s="451">
        <v>175</v>
      </c>
      <c r="I73" s="452" t="s">
        <v>878</v>
      </c>
      <c r="J73" s="452" t="s">
        <v>920</v>
      </c>
      <c r="K73" s="452">
        <f>F73-H73</f>
        <v>52.5</v>
      </c>
      <c r="L73" s="452">
        <v>100</v>
      </c>
      <c r="M73" s="452">
        <f>(K73*N73)+L73</f>
        <v>4037.5</v>
      </c>
      <c r="N73" s="452">
        <v>75</v>
      </c>
      <c r="O73" s="504" t="s">
        <v>557</v>
      </c>
      <c r="P73" s="534">
        <v>44237</v>
      </c>
      <c r="Q73" s="369"/>
      <c r="R73" s="330" t="s">
        <v>560</v>
      </c>
      <c r="S73" s="37"/>
      <c r="Y73" s="37"/>
      <c r="Z73" s="37"/>
    </row>
    <row r="74" spans="1:34" s="375" customFormat="1" ht="13.9" customHeight="1">
      <c r="A74" s="426">
        <v>7</v>
      </c>
      <c r="B74" s="424">
        <v>44237</v>
      </c>
      <c r="C74" s="425"/>
      <c r="D74" s="418" t="s">
        <v>897</v>
      </c>
      <c r="E74" s="419" t="s">
        <v>819</v>
      </c>
      <c r="F74" s="393" t="s">
        <v>898</v>
      </c>
      <c r="G74" s="393">
        <v>302</v>
      </c>
      <c r="H74" s="393"/>
      <c r="I74" s="358" t="s">
        <v>878</v>
      </c>
      <c r="J74" s="358" t="s">
        <v>559</v>
      </c>
      <c r="K74" s="358"/>
      <c r="L74" s="358"/>
      <c r="M74" s="358"/>
      <c r="N74" s="358"/>
      <c r="O74" s="358"/>
      <c r="P74" s="358"/>
      <c r="Q74" s="369"/>
      <c r="R74" s="330" t="s">
        <v>560</v>
      </c>
      <c r="S74" s="37"/>
      <c r="Y74" s="37"/>
      <c r="Z74" s="37"/>
    </row>
    <row r="75" spans="1:34" s="375" customFormat="1" ht="13.9" customHeight="1">
      <c r="A75" s="499">
        <v>8</v>
      </c>
      <c r="B75" s="500">
        <v>44238</v>
      </c>
      <c r="C75" s="455"/>
      <c r="D75" s="453" t="s">
        <v>905</v>
      </c>
      <c r="E75" s="454" t="s">
        <v>819</v>
      </c>
      <c r="F75" s="451">
        <v>470</v>
      </c>
      <c r="G75" s="451">
        <v>680</v>
      </c>
      <c r="H75" s="451">
        <v>375</v>
      </c>
      <c r="I75" s="452" t="s">
        <v>906</v>
      </c>
      <c r="J75" s="452" t="s">
        <v>921</v>
      </c>
      <c r="K75" s="452">
        <f>F75-H75</f>
        <v>95</v>
      </c>
      <c r="L75" s="452">
        <v>100</v>
      </c>
      <c r="M75" s="452">
        <f>(K75*N75)+L75</f>
        <v>2475</v>
      </c>
      <c r="N75" s="452">
        <v>25</v>
      </c>
      <c r="O75" s="504" t="s">
        <v>557</v>
      </c>
      <c r="P75" s="537">
        <v>44239</v>
      </c>
      <c r="Q75" s="369"/>
      <c r="R75" s="330"/>
      <c r="S75" s="37"/>
      <c r="Y75" s="37"/>
      <c r="Z75" s="37"/>
    </row>
    <row r="76" spans="1:34" s="375" customFormat="1" ht="13.9" customHeight="1">
      <c r="A76" s="531">
        <v>9</v>
      </c>
      <c r="B76" s="512">
        <v>44242</v>
      </c>
      <c r="C76" s="532"/>
      <c r="D76" s="479" t="s">
        <v>937</v>
      </c>
      <c r="E76" s="533" t="s">
        <v>819</v>
      </c>
      <c r="F76" s="480">
        <v>370</v>
      </c>
      <c r="G76" s="480">
        <v>522</v>
      </c>
      <c r="H76" s="480">
        <v>522</v>
      </c>
      <c r="I76" s="481" t="s">
        <v>878</v>
      </c>
      <c r="J76" s="481" t="s">
        <v>938</v>
      </c>
      <c r="K76" s="481">
        <f>F76-H76</f>
        <v>-152</v>
      </c>
      <c r="L76" s="481">
        <v>100</v>
      </c>
      <c r="M76" s="481">
        <f>(K76*N76)+L76</f>
        <v>-3700</v>
      </c>
      <c r="N76" s="481">
        <v>25</v>
      </c>
      <c r="O76" s="481" t="s">
        <v>621</v>
      </c>
      <c r="P76" s="491">
        <v>44242</v>
      </c>
      <c r="Q76" s="369"/>
      <c r="R76" s="330"/>
      <c r="S76" s="37"/>
      <c r="Y76" s="37"/>
      <c r="Z76" s="37"/>
    </row>
    <row r="77" spans="1:34" s="375" customFormat="1" ht="13.9" customHeight="1">
      <c r="A77" s="426"/>
      <c r="B77" s="424"/>
      <c r="C77" s="425"/>
      <c r="D77" s="418"/>
      <c r="E77" s="419"/>
      <c r="F77" s="393"/>
      <c r="G77" s="393"/>
      <c r="H77" s="393"/>
      <c r="I77" s="358"/>
      <c r="J77" s="358"/>
      <c r="K77" s="358"/>
      <c r="L77" s="358"/>
      <c r="M77" s="358"/>
      <c r="N77" s="358"/>
      <c r="O77" s="358"/>
      <c r="P77" s="358"/>
      <c r="Q77" s="369"/>
      <c r="R77" s="330"/>
      <c r="S77" s="37"/>
      <c r="Y77" s="37"/>
      <c r="Z77" s="37"/>
    </row>
    <row r="78" spans="1:34" s="37" customFormat="1" ht="14.25">
      <c r="A78" s="33"/>
      <c r="B78" s="403"/>
      <c r="C78" s="403"/>
      <c r="D78" s="404"/>
      <c r="E78" s="405"/>
      <c r="F78" s="405"/>
      <c r="G78" s="406"/>
      <c r="H78" s="406"/>
      <c r="I78" s="405"/>
      <c r="J78" s="401"/>
      <c r="K78" s="401"/>
      <c r="L78" s="401"/>
      <c r="M78" s="401"/>
      <c r="N78" s="401"/>
      <c r="O78" s="401"/>
      <c r="P78" s="401"/>
      <c r="Q78" s="369"/>
      <c r="R78" s="330"/>
      <c r="Z78" s="375"/>
      <c r="AA78" s="375"/>
      <c r="AB78" s="375"/>
      <c r="AC78" s="375"/>
      <c r="AD78" s="375"/>
      <c r="AE78" s="375"/>
      <c r="AF78" s="375"/>
      <c r="AG78" s="375"/>
      <c r="AH78" s="375"/>
    </row>
    <row r="79" spans="1:34" s="37" customFormat="1" ht="14.25">
      <c r="A79" s="33"/>
      <c r="B79" s="403"/>
      <c r="C79" s="403"/>
      <c r="D79" s="404"/>
      <c r="E79" s="405"/>
      <c r="F79" s="405"/>
      <c r="G79" s="406"/>
      <c r="H79" s="406"/>
      <c r="I79" s="405"/>
      <c r="J79" s="401"/>
      <c r="K79" s="401"/>
      <c r="L79" s="401"/>
      <c r="M79" s="401"/>
      <c r="N79" s="401"/>
      <c r="O79" s="401"/>
      <c r="P79" s="401"/>
      <c r="Q79" s="369"/>
      <c r="R79" s="330"/>
      <c r="Z79" s="375"/>
      <c r="AA79" s="375"/>
      <c r="AB79" s="375"/>
      <c r="AC79" s="375"/>
      <c r="AD79" s="375"/>
      <c r="AE79" s="375"/>
      <c r="AF79" s="375"/>
      <c r="AG79" s="375"/>
      <c r="AH79" s="375"/>
    </row>
    <row r="80" spans="1:34" s="37" customFormat="1" ht="14.25">
      <c r="A80" s="33"/>
      <c r="B80" s="403"/>
      <c r="C80" s="403"/>
      <c r="D80" s="404"/>
      <c r="E80" s="405"/>
      <c r="F80" s="405"/>
      <c r="G80" s="406"/>
      <c r="H80" s="406"/>
      <c r="I80" s="405"/>
      <c r="J80" s="401"/>
      <c r="K80" s="401"/>
      <c r="L80" s="401"/>
      <c r="M80" s="401"/>
      <c r="N80" s="401"/>
      <c r="O80" s="401"/>
      <c r="P80" s="401"/>
      <c r="Q80" s="369"/>
      <c r="R80" s="330"/>
      <c r="Z80" s="375"/>
      <c r="AA80" s="375"/>
      <c r="AB80" s="375"/>
      <c r="AC80" s="375"/>
      <c r="AD80" s="375"/>
      <c r="AE80" s="375"/>
      <c r="AF80" s="375"/>
      <c r="AG80" s="375"/>
      <c r="AH80" s="375"/>
    </row>
    <row r="81" spans="1:34" s="37" customFormat="1" ht="14.25">
      <c r="A81" s="33"/>
      <c r="B81" s="403"/>
      <c r="C81" s="403"/>
      <c r="D81" s="404"/>
      <c r="E81" s="405"/>
      <c r="F81" s="405"/>
      <c r="G81" s="406"/>
      <c r="H81" s="406"/>
      <c r="I81" s="405"/>
      <c r="J81" s="401"/>
      <c r="K81" s="401"/>
      <c r="L81" s="401"/>
      <c r="M81" s="401"/>
      <c r="N81" s="401"/>
      <c r="O81" s="401"/>
      <c r="P81" s="401"/>
      <c r="Q81" s="369"/>
      <c r="R81" s="330"/>
      <c r="Z81" s="375"/>
      <c r="AA81" s="375"/>
      <c r="AB81" s="375"/>
      <c r="AC81" s="375"/>
      <c r="AD81" s="375"/>
      <c r="AE81" s="375"/>
      <c r="AF81" s="375"/>
      <c r="AG81" s="375"/>
      <c r="AH81" s="375"/>
    </row>
    <row r="82" spans="1:34" s="37" customFormat="1" ht="14.25">
      <c r="A82" s="33"/>
      <c r="B82" s="403"/>
      <c r="C82" s="403"/>
      <c r="D82" s="404"/>
      <c r="E82" s="405"/>
      <c r="F82" s="405"/>
      <c r="G82" s="406"/>
      <c r="H82" s="406"/>
      <c r="I82" s="405"/>
      <c r="J82" s="401"/>
      <c r="K82" s="401"/>
      <c r="L82" s="401"/>
      <c r="M82" s="401"/>
      <c r="N82" s="401"/>
      <c r="O82" s="407"/>
      <c r="P82" s="401"/>
      <c r="Q82" s="369"/>
      <c r="R82" s="330"/>
      <c r="Z82" s="375"/>
      <c r="AA82" s="375"/>
      <c r="AB82" s="375"/>
      <c r="AC82" s="375"/>
      <c r="AD82" s="375"/>
      <c r="AE82" s="375"/>
      <c r="AF82" s="375"/>
      <c r="AG82" s="375"/>
      <c r="AH82" s="375"/>
    </row>
    <row r="83" spans="1:34" s="37" customFormat="1" ht="14.25">
      <c r="A83" s="359"/>
      <c r="B83" s="360"/>
      <c r="C83" s="360"/>
      <c r="D83" s="361"/>
      <c r="E83" s="359"/>
      <c r="F83" s="376"/>
      <c r="G83" s="359"/>
      <c r="H83" s="359"/>
      <c r="I83" s="359"/>
      <c r="J83" s="360"/>
      <c r="K83" s="377"/>
      <c r="L83" s="359"/>
      <c r="M83" s="359"/>
      <c r="N83" s="359"/>
      <c r="O83" s="378"/>
      <c r="P83" s="369"/>
      <c r="Q83" s="369"/>
      <c r="R83" s="330"/>
      <c r="Z83" s="375"/>
      <c r="AA83" s="375"/>
      <c r="AB83" s="375"/>
      <c r="AC83" s="375"/>
      <c r="AD83" s="375"/>
      <c r="AE83" s="375"/>
      <c r="AF83" s="375"/>
      <c r="AG83" s="375"/>
      <c r="AH83" s="375"/>
    </row>
    <row r="84" spans="1:34" ht="15">
      <c r="A84" s="96" t="s">
        <v>576</v>
      </c>
      <c r="B84" s="97"/>
      <c r="C84" s="97"/>
      <c r="D84" s="98"/>
      <c r="E84" s="31"/>
      <c r="F84" s="29"/>
      <c r="G84" s="29"/>
      <c r="H84" s="70"/>
      <c r="I84" s="116"/>
      <c r="J84" s="117"/>
      <c r="K84" s="14"/>
      <c r="L84" s="14"/>
      <c r="M84" s="14"/>
      <c r="N84" s="8"/>
      <c r="O84" s="50"/>
      <c r="Q84" s="92"/>
      <c r="R84" s="14"/>
      <c r="S84" s="13"/>
      <c r="T84" s="13"/>
      <c r="U84" s="13"/>
      <c r="V84" s="13"/>
      <c r="W84" s="13"/>
      <c r="X84" s="13"/>
      <c r="Y84" s="13"/>
      <c r="Z84" s="13"/>
    </row>
    <row r="85" spans="1:34" ht="38.25">
      <c r="A85" s="17" t="s">
        <v>16</v>
      </c>
      <c r="B85" s="18" t="s">
        <v>535</v>
      </c>
      <c r="C85" s="18"/>
      <c r="D85" s="19" t="s">
        <v>546</v>
      </c>
      <c r="E85" s="18" t="s">
        <v>547</v>
      </c>
      <c r="F85" s="18" t="s">
        <v>548</v>
      </c>
      <c r="G85" s="18" t="s">
        <v>549</v>
      </c>
      <c r="H85" s="18" t="s">
        <v>550</v>
      </c>
      <c r="I85" s="18" t="s">
        <v>551</v>
      </c>
      <c r="J85" s="17" t="s">
        <v>552</v>
      </c>
      <c r="K85" s="59" t="s">
        <v>568</v>
      </c>
      <c r="L85" s="398" t="s">
        <v>822</v>
      </c>
      <c r="M85" s="60" t="s">
        <v>821</v>
      </c>
      <c r="N85" s="18" t="s">
        <v>555</v>
      </c>
      <c r="O85" s="75" t="s">
        <v>556</v>
      </c>
      <c r="P85" s="94"/>
      <c r="Q85" s="8"/>
      <c r="R85" s="14"/>
      <c r="S85" s="13"/>
      <c r="T85" s="13"/>
      <c r="U85" s="13"/>
      <c r="V85" s="13"/>
      <c r="W85" s="13"/>
      <c r="X85" s="13"/>
      <c r="Y85" s="13"/>
      <c r="Z85" s="13"/>
    </row>
    <row r="86" spans="1:34" s="375" customFormat="1" ht="14.25">
      <c r="A86" s="364">
        <v>1</v>
      </c>
      <c r="B86" s="379">
        <v>44203</v>
      </c>
      <c r="C86" s="380"/>
      <c r="D86" s="391" t="s">
        <v>481</v>
      </c>
      <c r="E86" s="384" t="s">
        <v>558</v>
      </c>
      <c r="F86" s="393" t="s">
        <v>835</v>
      </c>
      <c r="G86" s="389">
        <v>385</v>
      </c>
      <c r="H86" s="393"/>
      <c r="I86" s="381" t="s">
        <v>836</v>
      </c>
      <c r="J86" s="420" t="s">
        <v>559</v>
      </c>
      <c r="K86" s="420"/>
      <c r="L86" s="421"/>
      <c r="M86" s="408"/>
      <c r="N86" s="385"/>
      <c r="O86" s="415"/>
      <c r="P86" s="95"/>
      <c r="Q86" s="422"/>
      <c r="R86" s="462" t="s">
        <v>560</v>
      </c>
      <c r="S86" s="416"/>
      <c r="T86" s="416"/>
      <c r="U86" s="416"/>
      <c r="V86" s="416"/>
      <c r="W86" s="416"/>
      <c r="X86" s="416"/>
      <c r="Y86" s="416"/>
      <c r="Z86" s="416"/>
    </row>
    <row r="87" spans="1:34" s="375" customFormat="1" ht="14.25">
      <c r="A87" s="439">
        <v>2</v>
      </c>
      <c r="B87" s="379">
        <v>44238</v>
      </c>
      <c r="C87" s="441"/>
      <c r="D87" s="391" t="s">
        <v>446</v>
      </c>
      <c r="E87" s="384" t="s">
        <v>558</v>
      </c>
      <c r="F87" s="393" t="s">
        <v>903</v>
      </c>
      <c r="G87" s="389">
        <v>1390</v>
      </c>
      <c r="H87" s="393"/>
      <c r="I87" s="381" t="s">
        <v>904</v>
      </c>
      <c r="J87" s="535" t="s">
        <v>559</v>
      </c>
      <c r="K87" s="535"/>
      <c r="L87" s="412"/>
      <c r="M87" s="408"/>
      <c r="N87" s="413"/>
      <c r="O87" s="415"/>
      <c r="P87" s="95"/>
      <c r="Q87" s="422"/>
      <c r="R87" s="462"/>
      <c r="S87" s="416"/>
      <c r="T87" s="416"/>
      <c r="U87" s="416"/>
      <c r="V87" s="416"/>
      <c r="W87" s="416"/>
      <c r="X87" s="416"/>
      <c r="Y87" s="416"/>
      <c r="Z87" s="416"/>
    </row>
    <row r="88" spans="1:34" s="5" customFormat="1">
      <c r="A88" s="370"/>
      <c r="B88" s="371"/>
      <c r="C88" s="372"/>
      <c r="D88" s="373"/>
      <c r="E88" s="402"/>
      <c r="F88" s="402"/>
      <c r="G88" s="460"/>
      <c r="H88" s="460"/>
      <c r="I88" s="402"/>
      <c r="J88" s="461"/>
      <c r="K88" s="456"/>
      <c r="L88" s="457"/>
      <c r="M88" s="458"/>
      <c r="N88" s="459"/>
      <c r="O88" s="374"/>
      <c r="P88" s="120"/>
      <c r="Q88"/>
      <c r="R88" s="91"/>
      <c r="T88" s="54"/>
      <c r="U88" s="54"/>
      <c r="V88" s="54"/>
      <c r="W88" s="54"/>
      <c r="X88" s="54"/>
      <c r="Y88" s="54"/>
      <c r="Z88" s="54"/>
    </row>
    <row r="89" spans="1:34">
      <c r="A89" s="20" t="s">
        <v>561</v>
      </c>
      <c r="B89" s="20"/>
      <c r="C89" s="20"/>
      <c r="D89" s="20"/>
      <c r="E89" s="2"/>
      <c r="F89" s="27" t="s">
        <v>563</v>
      </c>
      <c r="G89" s="79"/>
      <c r="H89" s="79"/>
      <c r="I89" s="35"/>
      <c r="J89" s="82"/>
      <c r="K89" s="80"/>
      <c r="L89" s="81"/>
      <c r="M89" s="82"/>
      <c r="N89" s="83"/>
      <c r="O89" s="121"/>
      <c r="P89" s="8"/>
      <c r="Q89" s="13"/>
      <c r="R89" s="93"/>
      <c r="S89" s="13"/>
      <c r="T89" s="13"/>
      <c r="U89" s="13"/>
      <c r="V89" s="13"/>
      <c r="W89" s="13"/>
      <c r="X89" s="13"/>
      <c r="Y89" s="13"/>
    </row>
    <row r="90" spans="1:34">
      <c r="A90" s="26" t="s">
        <v>562</v>
      </c>
      <c r="B90" s="20"/>
      <c r="C90" s="20"/>
      <c r="D90" s="20"/>
      <c r="E90" s="29"/>
      <c r="F90" s="27" t="s">
        <v>565</v>
      </c>
      <c r="G90" s="9"/>
      <c r="H90" s="9"/>
      <c r="I90" s="9"/>
      <c r="J90" s="50"/>
      <c r="K90" s="9"/>
      <c r="L90" s="9"/>
      <c r="M90" s="9"/>
      <c r="N90" s="8"/>
      <c r="O90" s="50"/>
      <c r="Q90" s="4"/>
      <c r="R90" s="14"/>
      <c r="S90" s="13"/>
      <c r="T90" s="13"/>
      <c r="U90" s="13"/>
      <c r="V90" s="13"/>
      <c r="W90" s="13"/>
      <c r="X90" s="13"/>
      <c r="Y90" s="13"/>
      <c r="Z90" s="13"/>
    </row>
    <row r="91" spans="1:34">
      <c r="A91" s="26"/>
      <c r="B91" s="20"/>
      <c r="C91" s="20"/>
      <c r="D91" s="20"/>
      <c r="E91" s="29"/>
      <c r="F91" s="27"/>
      <c r="G91" s="9"/>
      <c r="H91" s="9"/>
      <c r="I91" s="9"/>
      <c r="J91" s="50"/>
      <c r="K91" s="9"/>
      <c r="L91" s="9"/>
      <c r="M91" s="9"/>
      <c r="N91" s="8"/>
      <c r="O91" s="50"/>
      <c r="Q91" s="4"/>
      <c r="R91" s="79"/>
      <c r="S91" s="13"/>
      <c r="T91" s="13"/>
      <c r="U91" s="13"/>
      <c r="V91" s="13"/>
      <c r="W91" s="13"/>
      <c r="X91" s="13"/>
      <c r="Y91" s="13"/>
      <c r="Z91" s="13"/>
    </row>
    <row r="92" spans="1:34" ht="15">
      <c r="A92" s="8"/>
      <c r="B92" s="30" t="s">
        <v>826</v>
      </c>
      <c r="C92" s="30"/>
      <c r="D92" s="30"/>
      <c r="E92" s="30"/>
      <c r="F92" s="31"/>
      <c r="G92" s="29"/>
      <c r="H92" s="29"/>
      <c r="I92" s="70"/>
      <c r="J92" s="71"/>
      <c r="K92" s="72"/>
      <c r="L92" s="397"/>
      <c r="M92" s="9"/>
      <c r="N92" s="8"/>
      <c r="O92" s="50"/>
      <c r="Q92" s="4"/>
      <c r="R92" s="79"/>
      <c r="S92" s="13"/>
      <c r="T92" s="13"/>
      <c r="U92" s="13"/>
      <c r="V92" s="13"/>
      <c r="W92" s="13"/>
      <c r="X92" s="13"/>
      <c r="Y92" s="13"/>
      <c r="Z92" s="13"/>
    </row>
    <row r="93" spans="1:34" ht="38.25">
      <c r="A93" s="17" t="s">
        <v>16</v>
      </c>
      <c r="B93" s="18" t="s">
        <v>535</v>
      </c>
      <c r="C93" s="18"/>
      <c r="D93" s="19" t="s">
        <v>546</v>
      </c>
      <c r="E93" s="18" t="s">
        <v>547</v>
      </c>
      <c r="F93" s="18" t="s">
        <v>548</v>
      </c>
      <c r="G93" s="18" t="s">
        <v>567</v>
      </c>
      <c r="H93" s="18" t="s">
        <v>550</v>
      </c>
      <c r="I93" s="18" t="s">
        <v>551</v>
      </c>
      <c r="J93" s="73" t="s">
        <v>552</v>
      </c>
      <c r="K93" s="59" t="s">
        <v>568</v>
      </c>
      <c r="L93" s="74" t="s">
        <v>569</v>
      </c>
      <c r="M93" s="18" t="s">
        <v>570</v>
      </c>
      <c r="N93" s="398" t="s">
        <v>822</v>
      </c>
      <c r="O93" s="60" t="s">
        <v>821</v>
      </c>
      <c r="P93" s="18" t="s">
        <v>555</v>
      </c>
      <c r="Q93" s="75" t="s">
        <v>556</v>
      </c>
      <c r="R93" s="79"/>
      <c r="S93" s="13"/>
      <c r="T93" s="13"/>
      <c r="U93" s="13"/>
      <c r="V93" s="13"/>
      <c r="W93" s="13"/>
      <c r="X93" s="13"/>
      <c r="Y93" s="13"/>
      <c r="Z93" s="13"/>
    </row>
    <row r="94" spans="1:34" ht="14.25">
      <c r="A94" s="364"/>
      <c r="B94" s="379"/>
      <c r="C94" s="383"/>
      <c r="D94" s="391"/>
      <c r="E94" s="384"/>
      <c r="F94" s="409"/>
      <c r="G94" s="389"/>
      <c r="H94" s="384"/>
      <c r="I94" s="381"/>
      <c r="J94" s="420"/>
      <c r="K94" s="420"/>
      <c r="L94" s="421"/>
      <c r="M94" s="419"/>
      <c r="N94" s="421"/>
      <c r="O94" s="408"/>
      <c r="P94" s="385"/>
      <c r="Q94" s="399"/>
      <c r="R94" s="417"/>
      <c r="S94" s="407"/>
      <c r="T94" s="13"/>
      <c r="U94" s="416"/>
      <c r="V94" s="416"/>
      <c r="W94" s="416"/>
      <c r="X94" s="416"/>
      <c r="Y94" s="416"/>
      <c r="Z94" s="416"/>
      <c r="AA94" s="375"/>
      <c r="AB94" s="375"/>
      <c r="AC94" s="375"/>
    </row>
    <row r="95" spans="1:34" ht="14.25">
      <c r="A95" s="364"/>
      <c r="B95" s="379"/>
      <c r="C95" s="383"/>
      <c r="D95" s="391"/>
      <c r="E95" s="384"/>
      <c r="F95" s="409"/>
      <c r="G95" s="389"/>
      <c r="H95" s="384"/>
      <c r="I95" s="381"/>
      <c r="J95" s="420"/>
      <c r="K95" s="420"/>
      <c r="L95" s="421"/>
      <c r="M95" s="419"/>
      <c r="N95" s="421"/>
      <c r="O95" s="408"/>
      <c r="P95" s="385"/>
      <c r="Q95" s="399"/>
      <c r="R95" s="417"/>
      <c r="S95" s="407"/>
      <c r="T95" s="13"/>
      <c r="U95" s="416"/>
      <c r="V95" s="416"/>
      <c r="W95" s="416"/>
      <c r="X95" s="416"/>
      <c r="Y95" s="416"/>
      <c r="Z95" s="416"/>
      <c r="AA95" s="375"/>
      <c r="AB95" s="375"/>
      <c r="AC95" s="375"/>
    </row>
    <row r="96" spans="1:34" s="375" customFormat="1" ht="14.25">
      <c r="A96" s="364"/>
      <c r="B96" s="379"/>
      <c r="C96" s="383"/>
      <c r="D96" s="391"/>
      <c r="E96" s="384"/>
      <c r="F96" s="409"/>
      <c r="G96" s="389"/>
      <c r="H96" s="384"/>
      <c r="I96" s="381"/>
      <c r="J96" s="420"/>
      <c r="K96" s="420"/>
      <c r="L96" s="421"/>
      <c r="M96" s="419"/>
      <c r="N96" s="421"/>
      <c r="O96" s="408"/>
      <c r="P96" s="385"/>
      <c r="Q96" s="399"/>
      <c r="R96" s="414"/>
      <c r="S96" s="416"/>
      <c r="T96" s="416"/>
      <c r="U96" s="416"/>
      <c r="V96" s="416"/>
      <c r="W96" s="416"/>
      <c r="X96" s="416"/>
      <c r="Y96" s="416"/>
      <c r="Z96" s="416"/>
    </row>
    <row r="97" spans="1:26" s="375" customFormat="1" ht="14.25">
      <c r="A97" s="364"/>
      <c r="B97" s="379"/>
      <c r="C97" s="383"/>
      <c r="D97" s="391"/>
      <c r="E97" s="384"/>
      <c r="F97" s="420"/>
      <c r="G97" s="393"/>
      <c r="H97" s="384"/>
      <c r="I97" s="381"/>
      <c r="J97" s="420"/>
      <c r="K97" s="420"/>
      <c r="L97" s="421"/>
      <c r="M97" s="419"/>
      <c r="N97" s="421"/>
      <c r="O97" s="408"/>
      <c r="P97" s="385"/>
      <c r="Q97" s="399"/>
      <c r="R97" s="414"/>
      <c r="S97" s="416"/>
      <c r="T97" s="416"/>
      <c r="U97" s="416"/>
      <c r="V97" s="416"/>
      <c r="W97" s="416"/>
      <c r="X97" s="416"/>
      <c r="Y97" s="416"/>
      <c r="Z97" s="416"/>
    </row>
    <row r="98" spans="1:26" s="375" customFormat="1" ht="14.25">
      <c r="A98" s="364"/>
      <c r="B98" s="379"/>
      <c r="C98" s="383"/>
      <c r="D98" s="391"/>
      <c r="E98" s="384"/>
      <c r="F98" s="420"/>
      <c r="G98" s="393"/>
      <c r="H98" s="384"/>
      <c r="I98" s="381"/>
      <c r="J98" s="420"/>
      <c r="K98" s="420"/>
      <c r="L98" s="421"/>
      <c r="M98" s="419"/>
      <c r="N98" s="421"/>
      <c r="O98" s="408"/>
      <c r="P98" s="385"/>
      <c r="Q98" s="399"/>
      <c r="R98" s="414"/>
      <c r="S98" s="416"/>
      <c r="T98" s="416"/>
      <c r="U98" s="416"/>
      <c r="V98" s="416"/>
      <c r="W98" s="416"/>
      <c r="X98" s="416"/>
      <c r="Y98" s="416"/>
      <c r="Z98" s="416"/>
    </row>
    <row r="99" spans="1:26" s="375" customFormat="1" ht="14.25">
      <c r="A99" s="364"/>
      <c r="B99" s="379"/>
      <c r="C99" s="383"/>
      <c r="D99" s="391"/>
      <c r="E99" s="384"/>
      <c r="F99" s="409"/>
      <c r="G99" s="389"/>
      <c r="H99" s="384"/>
      <c r="I99" s="381"/>
      <c r="J99" s="420"/>
      <c r="K99" s="411"/>
      <c r="L99" s="421"/>
      <c r="M99" s="419"/>
      <c r="N99" s="421"/>
      <c r="O99" s="408"/>
      <c r="P99" s="413"/>
      <c r="Q99" s="399"/>
      <c r="R99" s="414"/>
      <c r="S99" s="416"/>
      <c r="T99" s="416"/>
      <c r="U99" s="416"/>
      <c r="V99" s="416"/>
      <c r="W99" s="416"/>
      <c r="X99" s="416"/>
      <c r="Y99" s="416"/>
      <c r="Z99" s="416"/>
    </row>
    <row r="100" spans="1:26" s="375" customFormat="1" ht="14.25">
      <c r="A100" s="364"/>
      <c r="B100" s="379"/>
      <c r="C100" s="383"/>
      <c r="D100" s="391"/>
      <c r="E100" s="384"/>
      <c r="F100" s="409"/>
      <c r="G100" s="389"/>
      <c r="H100" s="384"/>
      <c r="I100" s="381"/>
      <c r="J100" s="411"/>
      <c r="K100" s="411"/>
      <c r="L100" s="411"/>
      <c r="M100" s="411"/>
      <c r="N100" s="412"/>
      <c r="O100" s="423"/>
      <c r="P100" s="413"/>
      <c r="Q100" s="399"/>
      <c r="R100" s="414"/>
      <c r="S100" s="416"/>
      <c r="T100" s="416"/>
      <c r="U100" s="416"/>
      <c r="V100" s="416"/>
      <c r="W100" s="416"/>
      <c r="X100" s="416"/>
      <c r="Y100" s="416"/>
      <c r="Z100" s="416"/>
    </row>
    <row r="101" spans="1:26" s="375" customFormat="1" ht="14.25">
      <c r="A101" s="364"/>
      <c r="B101" s="379"/>
      <c r="C101" s="383"/>
      <c r="D101" s="391"/>
      <c r="E101" s="384"/>
      <c r="F101" s="420"/>
      <c r="G101" s="393"/>
      <c r="H101" s="384"/>
      <c r="I101" s="381"/>
      <c r="J101" s="420"/>
      <c r="K101" s="420"/>
      <c r="L101" s="421"/>
      <c r="M101" s="419"/>
      <c r="N101" s="421"/>
      <c r="O101" s="408"/>
      <c r="P101" s="385"/>
      <c r="Q101" s="399"/>
      <c r="R101" s="417"/>
      <c r="S101" s="407"/>
      <c r="T101" s="416"/>
      <c r="U101" s="416"/>
      <c r="V101" s="416"/>
      <c r="W101" s="416"/>
      <c r="X101" s="416"/>
      <c r="Y101" s="416"/>
      <c r="Z101" s="416"/>
    </row>
    <row r="102" spans="1:26" s="375" customFormat="1" ht="14.25">
      <c r="A102" s="364"/>
      <c r="B102" s="379"/>
      <c r="C102" s="383"/>
      <c r="D102" s="391"/>
      <c r="E102" s="384"/>
      <c r="F102" s="409"/>
      <c r="G102" s="389"/>
      <c r="H102" s="384"/>
      <c r="I102" s="381"/>
      <c r="J102" s="358"/>
      <c r="K102" s="358"/>
      <c r="L102" s="358"/>
      <c r="M102" s="358"/>
      <c r="N102" s="410"/>
      <c r="O102" s="408"/>
      <c r="P102" s="386"/>
      <c r="Q102" s="399"/>
      <c r="R102" s="417"/>
      <c r="S102" s="407"/>
      <c r="T102" s="416"/>
      <c r="U102" s="416"/>
      <c r="V102" s="416"/>
      <c r="W102" s="416"/>
      <c r="X102" s="416"/>
      <c r="Y102" s="416"/>
      <c r="Z102" s="416"/>
    </row>
    <row r="103" spans="1:26">
      <c r="A103" s="26"/>
      <c r="B103" s="20"/>
      <c r="C103" s="20"/>
      <c r="D103" s="20"/>
      <c r="E103" s="29"/>
      <c r="F103" s="27"/>
      <c r="G103" s="9"/>
      <c r="H103" s="9"/>
      <c r="I103" s="9"/>
      <c r="J103" s="50"/>
      <c r="K103" s="9"/>
      <c r="L103" s="9"/>
      <c r="M103" s="9"/>
      <c r="N103" s="8"/>
      <c r="O103" s="50"/>
      <c r="P103" s="4"/>
      <c r="Q103" s="8"/>
      <c r="R103" s="138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26"/>
      <c r="B104" s="20"/>
      <c r="C104" s="20"/>
      <c r="D104" s="20"/>
      <c r="E104" s="29"/>
      <c r="F104" s="27"/>
      <c r="G104" s="38"/>
      <c r="H104" s="39"/>
      <c r="I104" s="79"/>
      <c r="J104" s="14"/>
      <c r="K104" s="80"/>
      <c r="L104" s="81"/>
      <c r="M104" s="82"/>
      <c r="N104" s="83"/>
      <c r="O104" s="84"/>
      <c r="P104" s="8"/>
      <c r="Q104" s="13"/>
      <c r="R104" s="138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34"/>
      <c r="B105" s="42"/>
      <c r="C105" s="99"/>
      <c r="D105" s="3"/>
      <c r="E105" s="35"/>
      <c r="F105" s="79"/>
      <c r="G105" s="38"/>
      <c r="H105" s="39"/>
      <c r="I105" s="79"/>
      <c r="J105" s="14"/>
      <c r="K105" s="80"/>
      <c r="L105" s="81"/>
      <c r="M105" s="82"/>
      <c r="N105" s="83"/>
      <c r="O105" s="84"/>
      <c r="P105" s="8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 ht="15">
      <c r="A106" s="2"/>
      <c r="B106" s="100" t="s">
        <v>577</v>
      </c>
      <c r="C106" s="100"/>
      <c r="D106" s="100"/>
      <c r="E106" s="100"/>
      <c r="F106" s="14"/>
      <c r="G106" s="14"/>
      <c r="H106" s="101"/>
      <c r="I106" s="14"/>
      <c r="J106" s="71"/>
      <c r="K106" s="72"/>
      <c r="L106" s="14"/>
      <c r="M106" s="14"/>
      <c r="N106" s="13"/>
      <c r="O106" s="95"/>
      <c r="P106" s="8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 ht="38.25">
      <c r="A107" s="17" t="s">
        <v>16</v>
      </c>
      <c r="B107" s="18" t="s">
        <v>535</v>
      </c>
      <c r="C107" s="18"/>
      <c r="D107" s="19" t="s">
        <v>546</v>
      </c>
      <c r="E107" s="18" t="s">
        <v>547</v>
      </c>
      <c r="F107" s="18" t="s">
        <v>548</v>
      </c>
      <c r="G107" s="18" t="s">
        <v>578</v>
      </c>
      <c r="H107" s="18" t="s">
        <v>579</v>
      </c>
      <c r="I107" s="18" t="s">
        <v>551</v>
      </c>
      <c r="J107" s="58" t="s">
        <v>552</v>
      </c>
      <c r="K107" s="18" t="s">
        <v>553</v>
      </c>
      <c r="L107" s="18" t="s">
        <v>554</v>
      </c>
      <c r="M107" s="18" t="s">
        <v>555</v>
      </c>
      <c r="N107" s="19" t="s">
        <v>556</v>
      </c>
      <c r="O107" s="95"/>
      <c r="P107" s="8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</v>
      </c>
      <c r="B108" s="102">
        <v>41579</v>
      </c>
      <c r="C108" s="102"/>
      <c r="D108" s="103" t="s">
        <v>580</v>
      </c>
      <c r="E108" s="104" t="s">
        <v>581</v>
      </c>
      <c r="F108" s="105">
        <v>82</v>
      </c>
      <c r="G108" s="104" t="s">
        <v>582</v>
      </c>
      <c r="H108" s="104">
        <v>100</v>
      </c>
      <c r="I108" s="122">
        <v>100</v>
      </c>
      <c r="J108" s="123" t="s">
        <v>583</v>
      </c>
      <c r="K108" s="124">
        <f t="shared" ref="K108:K139" si="38">H108-F108</f>
        <v>18</v>
      </c>
      <c r="L108" s="125">
        <f t="shared" ref="L108:L139" si="39">K108/F108</f>
        <v>0.21951219512195122</v>
      </c>
      <c r="M108" s="126" t="s">
        <v>557</v>
      </c>
      <c r="N108" s="127">
        <v>42657</v>
      </c>
      <c r="O108" s="50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2</v>
      </c>
      <c r="B109" s="102">
        <v>41794</v>
      </c>
      <c r="C109" s="102"/>
      <c r="D109" s="103" t="s">
        <v>584</v>
      </c>
      <c r="E109" s="104" t="s">
        <v>558</v>
      </c>
      <c r="F109" s="105">
        <v>257</v>
      </c>
      <c r="G109" s="104" t="s">
        <v>582</v>
      </c>
      <c r="H109" s="104">
        <v>300</v>
      </c>
      <c r="I109" s="122">
        <v>300</v>
      </c>
      <c r="J109" s="123" t="s">
        <v>583</v>
      </c>
      <c r="K109" s="124">
        <f t="shared" si="38"/>
        <v>43</v>
      </c>
      <c r="L109" s="125">
        <f t="shared" si="39"/>
        <v>0.16731517509727625</v>
      </c>
      <c r="M109" s="126" t="s">
        <v>557</v>
      </c>
      <c r="N109" s="127">
        <v>41822</v>
      </c>
      <c r="O109" s="50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3</v>
      </c>
      <c r="B110" s="102">
        <v>41828</v>
      </c>
      <c r="C110" s="102"/>
      <c r="D110" s="103" t="s">
        <v>585</v>
      </c>
      <c r="E110" s="104" t="s">
        <v>558</v>
      </c>
      <c r="F110" s="105">
        <v>393</v>
      </c>
      <c r="G110" s="104" t="s">
        <v>582</v>
      </c>
      <c r="H110" s="104">
        <v>468</v>
      </c>
      <c r="I110" s="122">
        <v>468</v>
      </c>
      <c r="J110" s="123" t="s">
        <v>583</v>
      </c>
      <c r="K110" s="124">
        <f t="shared" si="38"/>
        <v>75</v>
      </c>
      <c r="L110" s="125">
        <f t="shared" si="39"/>
        <v>0.19083969465648856</v>
      </c>
      <c r="M110" s="126" t="s">
        <v>557</v>
      </c>
      <c r="N110" s="127">
        <v>41863</v>
      </c>
      <c r="O110" s="50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4</v>
      </c>
      <c r="B111" s="102">
        <v>41857</v>
      </c>
      <c r="C111" s="102"/>
      <c r="D111" s="103" t="s">
        <v>586</v>
      </c>
      <c r="E111" s="104" t="s">
        <v>558</v>
      </c>
      <c r="F111" s="105">
        <v>205</v>
      </c>
      <c r="G111" s="104" t="s">
        <v>582</v>
      </c>
      <c r="H111" s="104">
        <v>275</v>
      </c>
      <c r="I111" s="122">
        <v>250</v>
      </c>
      <c r="J111" s="123" t="s">
        <v>583</v>
      </c>
      <c r="K111" s="124">
        <f t="shared" si="38"/>
        <v>70</v>
      </c>
      <c r="L111" s="125">
        <f t="shared" si="39"/>
        <v>0.34146341463414637</v>
      </c>
      <c r="M111" s="126" t="s">
        <v>557</v>
      </c>
      <c r="N111" s="127">
        <v>41962</v>
      </c>
      <c r="O111" s="50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5</v>
      </c>
      <c r="B112" s="102">
        <v>41886</v>
      </c>
      <c r="C112" s="102"/>
      <c r="D112" s="103" t="s">
        <v>587</v>
      </c>
      <c r="E112" s="104" t="s">
        <v>558</v>
      </c>
      <c r="F112" s="105">
        <v>162</v>
      </c>
      <c r="G112" s="104" t="s">
        <v>582</v>
      </c>
      <c r="H112" s="104">
        <v>190</v>
      </c>
      <c r="I112" s="122">
        <v>190</v>
      </c>
      <c r="J112" s="123" t="s">
        <v>583</v>
      </c>
      <c r="K112" s="124">
        <f t="shared" si="38"/>
        <v>28</v>
      </c>
      <c r="L112" s="125">
        <f t="shared" si="39"/>
        <v>0.1728395061728395</v>
      </c>
      <c r="M112" s="126" t="s">
        <v>557</v>
      </c>
      <c r="N112" s="127">
        <v>42006</v>
      </c>
      <c r="O112" s="50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6</v>
      </c>
      <c r="B113" s="102">
        <v>41886</v>
      </c>
      <c r="C113" s="102"/>
      <c r="D113" s="103" t="s">
        <v>588</v>
      </c>
      <c r="E113" s="104" t="s">
        <v>558</v>
      </c>
      <c r="F113" s="105">
        <v>75</v>
      </c>
      <c r="G113" s="104" t="s">
        <v>582</v>
      </c>
      <c r="H113" s="104">
        <v>91.5</v>
      </c>
      <c r="I113" s="122" t="s">
        <v>589</v>
      </c>
      <c r="J113" s="123" t="s">
        <v>590</v>
      </c>
      <c r="K113" s="124">
        <f t="shared" si="38"/>
        <v>16.5</v>
      </c>
      <c r="L113" s="125">
        <f t="shared" si="39"/>
        <v>0.22</v>
      </c>
      <c r="M113" s="126" t="s">
        <v>557</v>
      </c>
      <c r="N113" s="127">
        <v>41954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7</v>
      </c>
      <c r="B114" s="102">
        <v>41913</v>
      </c>
      <c r="C114" s="102"/>
      <c r="D114" s="103" t="s">
        <v>591</v>
      </c>
      <c r="E114" s="104" t="s">
        <v>558</v>
      </c>
      <c r="F114" s="105">
        <v>850</v>
      </c>
      <c r="G114" s="104" t="s">
        <v>582</v>
      </c>
      <c r="H114" s="104">
        <v>982.5</v>
      </c>
      <c r="I114" s="122">
        <v>1050</v>
      </c>
      <c r="J114" s="123" t="s">
        <v>592</v>
      </c>
      <c r="K114" s="124">
        <f t="shared" si="38"/>
        <v>132.5</v>
      </c>
      <c r="L114" s="125">
        <f t="shared" si="39"/>
        <v>0.15588235294117647</v>
      </c>
      <c r="M114" s="126" t="s">
        <v>557</v>
      </c>
      <c r="N114" s="127">
        <v>42039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8</v>
      </c>
      <c r="B115" s="102">
        <v>41913</v>
      </c>
      <c r="C115" s="102"/>
      <c r="D115" s="103" t="s">
        <v>593</v>
      </c>
      <c r="E115" s="104" t="s">
        <v>558</v>
      </c>
      <c r="F115" s="105">
        <v>475</v>
      </c>
      <c r="G115" s="104" t="s">
        <v>582</v>
      </c>
      <c r="H115" s="104">
        <v>515</v>
      </c>
      <c r="I115" s="122">
        <v>600</v>
      </c>
      <c r="J115" s="123" t="s">
        <v>594</v>
      </c>
      <c r="K115" s="124">
        <f t="shared" si="38"/>
        <v>40</v>
      </c>
      <c r="L115" s="125">
        <f t="shared" si="39"/>
        <v>8.4210526315789472E-2</v>
      </c>
      <c r="M115" s="126" t="s">
        <v>557</v>
      </c>
      <c r="N115" s="127">
        <v>41939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9</v>
      </c>
      <c r="B116" s="102">
        <v>41913</v>
      </c>
      <c r="C116" s="102"/>
      <c r="D116" s="103" t="s">
        <v>595</v>
      </c>
      <c r="E116" s="104" t="s">
        <v>558</v>
      </c>
      <c r="F116" s="105">
        <v>86</v>
      </c>
      <c r="G116" s="104" t="s">
        <v>582</v>
      </c>
      <c r="H116" s="104">
        <v>99</v>
      </c>
      <c r="I116" s="122">
        <v>140</v>
      </c>
      <c r="J116" s="123" t="s">
        <v>596</v>
      </c>
      <c r="K116" s="124">
        <f t="shared" si="38"/>
        <v>13</v>
      </c>
      <c r="L116" s="125">
        <f t="shared" si="39"/>
        <v>0.15116279069767441</v>
      </c>
      <c r="M116" s="126" t="s">
        <v>557</v>
      </c>
      <c r="N116" s="127">
        <v>41939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10</v>
      </c>
      <c r="B117" s="102">
        <v>41926</v>
      </c>
      <c r="C117" s="102"/>
      <c r="D117" s="103" t="s">
        <v>597</v>
      </c>
      <c r="E117" s="104" t="s">
        <v>558</v>
      </c>
      <c r="F117" s="105">
        <v>496.6</v>
      </c>
      <c r="G117" s="104" t="s">
        <v>582</v>
      </c>
      <c r="H117" s="104">
        <v>621</v>
      </c>
      <c r="I117" s="122">
        <v>580</v>
      </c>
      <c r="J117" s="123" t="s">
        <v>583</v>
      </c>
      <c r="K117" s="124">
        <f t="shared" si="38"/>
        <v>124.39999999999998</v>
      </c>
      <c r="L117" s="125">
        <f t="shared" si="39"/>
        <v>0.25050342327829234</v>
      </c>
      <c r="M117" s="126" t="s">
        <v>557</v>
      </c>
      <c r="N117" s="127">
        <v>42605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11</v>
      </c>
      <c r="B118" s="102">
        <v>41926</v>
      </c>
      <c r="C118" s="102"/>
      <c r="D118" s="103" t="s">
        <v>598</v>
      </c>
      <c r="E118" s="104" t="s">
        <v>558</v>
      </c>
      <c r="F118" s="105">
        <v>2481.9</v>
      </c>
      <c r="G118" s="104" t="s">
        <v>582</v>
      </c>
      <c r="H118" s="104">
        <v>2840</v>
      </c>
      <c r="I118" s="122">
        <v>2870</v>
      </c>
      <c r="J118" s="123" t="s">
        <v>599</v>
      </c>
      <c r="K118" s="124">
        <f t="shared" si="38"/>
        <v>358.09999999999991</v>
      </c>
      <c r="L118" s="125">
        <f t="shared" si="39"/>
        <v>0.14428462065353154</v>
      </c>
      <c r="M118" s="126" t="s">
        <v>557</v>
      </c>
      <c r="N118" s="127">
        <v>42017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12</v>
      </c>
      <c r="B119" s="102">
        <v>41928</v>
      </c>
      <c r="C119" s="102"/>
      <c r="D119" s="103" t="s">
        <v>600</v>
      </c>
      <c r="E119" s="104" t="s">
        <v>558</v>
      </c>
      <c r="F119" s="105">
        <v>84.5</v>
      </c>
      <c r="G119" s="104" t="s">
        <v>582</v>
      </c>
      <c r="H119" s="104">
        <v>93</v>
      </c>
      <c r="I119" s="122">
        <v>110</v>
      </c>
      <c r="J119" s="123" t="s">
        <v>601</v>
      </c>
      <c r="K119" s="124">
        <f t="shared" si="38"/>
        <v>8.5</v>
      </c>
      <c r="L119" s="125">
        <f t="shared" si="39"/>
        <v>0.10059171597633136</v>
      </c>
      <c r="M119" s="126" t="s">
        <v>557</v>
      </c>
      <c r="N119" s="127">
        <v>41939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13</v>
      </c>
      <c r="B120" s="102">
        <v>41928</v>
      </c>
      <c r="C120" s="102"/>
      <c r="D120" s="103" t="s">
        <v>602</v>
      </c>
      <c r="E120" s="104" t="s">
        <v>558</v>
      </c>
      <c r="F120" s="105">
        <v>401</v>
      </c>
      <c r="G120" s="104" t="s">
        <v>582</v>
      </c>
      <c r="H120" s="104">
        <v>428</v>
      </c>
      <c r="I120" s="122">
        <v>450</v>
      </c>
      <c r="J120" s="123" t="s">
        <v>603</v>
      </c>
      <c r="K120" s="124">
        <f t="shared" si="38"/>
        <v>27</v>
      </c>
      <c r="L120" s="125">
        <f t="shared" si="39"/>
        <v>6.7331670822942641E-2</v>
      </c>
      <c r="M120" s="126" t="s">
        <v>557</v>
      </c>
      <c r="N120" s="127">
        <v>42020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14</v>
      </c>
      <c r="B121" s="102">
        <v>41928</v>
      </c>
      <c r="C121" s="102"/>
      <c r="D121" s="103" t="s">
        <v>604</v>
      </c>
      <c r="E121" s="104" t="s">
        <v>558</v>
      </c>
      <c r="F121" s="105">
        <v>101</v>
      </c>
      <c r="G121" s="104" t="s">
        <v>582</v>
      </c>
      <c r="H121" s="104">
        <v>112</v>
      </c>
      <c r="I121" s="122">
        <v>120</v>
      </c>
      <c r="J121" s="123" t="s">
        <v>605</v>
      </c>
      <c r="K121" s="124">
        <f t="shared" si="38"/>
        <v>11</v>
      </c>
      <c r="L121" s="125">
        <f t="shared" si="39"/>
        <v>0.10891089108910891</v>
      </c>
      <c r="M121" s="126" t="s">
        <v>557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15</v>
      </c>
      <c r="B122" s="102">
        <v>41954</v>
      </c>
      <c r="C122" s="102"/>
      <c r="D122" s="103" t="s">
        <v>606</v>
      </c>
      <c r="E122" s="104" t="s">
        <v>558</v>
      </c>
      <c r="F122" s="105">
        <v>59</v>
      </c>
      <c r="G122" s="104" t="s">
        <v>582</v>
      </c>
      <c r="H122" s="104">
        <v>76</v>
      </c>
      <c r="I122" s="122">
        <v>76</v>
      </c>
      <c r="J122" s="123" t="s">
        <v>583</v>
      </c>
      <c r="K122" s="124">
        <f t="shared" si="38"/>
        <v>17</v>
      </c>
      <c r="L122" s="125">
        <f t="shared" si="39"/>
        <v>0.28813559322033899</v>
      </c>
      <c r="M122" s="126" t="s">
        <v>557</v>
      </c>
      <c r="N122" s="127">
        <v>43032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16</v>
      </c>
      <c r="B123" s="102">
        <v>41954</v>
      </c>
      <c r="C123" s="102"/>
      <c r="D123" s="103" t="s">
        <v>595</v>
      </c>
      <c r="E123" s="104" t="s">
        <v>558</v>
      </c>
      <c r="F123" s="105">
        <v>99</v>
      </c>
      <c r="G123" s="104" t="s">
        <v>582</v>
      </c>
      <c r="H123" s="104">
        <v>120</v>
      </c>
      <c r="I123" s="122">
        <v>120</v>
      </c>
      <c r="J123" s="123" t="s">
        <v>607</v>
      </c>
      <c r="K123" s="124">
        <f t="shared" si="38"/>
        <v>21</v>
      </c>
      <c r="L123" s="125">
        <f t="shared" si="39"/>
        <v>0.21212121212121213</v>
      </c>
      <c r="M123" s="126" t="s">
        <v>557</v>
      </c>
      <c r="N123" s="127">
        <v>41960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17</v>
      </c>
      <c r="B124" s="102">
        <v>41956</v>
      </c>
      <c r="C124" s="102"/>
      <c r="D124" s="103" t="s">
        <v>608</v>
      </c>
      <c r="E124" s="104" t="s">
        <v>558</v>
      </c>
      <c r="F124" s="105">
        <v>22</v>
      </c>
      <c r="G124" s="104" t="s">
        <v>582</v>
      </c>
      <c r="H124" s="104">
        <v>33.549999999999997</v>
      </c>
      <c r="I124" s="122">
        <v>32</v>
      </c>
      <c r="J124" s="123" t="s">
        <v>609</v>
      </c>
      <c r="K124" s="124">
        <f t="shared" si="38"/>
        <v>11.549999999999997</v>
      </c>
      <c r="L124" s="125">
        <f t="shared" si="39"/>
        <v>0.52499999999999991</v>
      </c>
      <c r="M124" s="126" t="s">
        <v>557</v>
      </c>
      <c r="N124" s="127">
        <v>42188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18</v>
      </c>
      <c r="B125" s="102">
        <v>41976</v>
      </c>
      <c r="C125" s="102"/>
      <c r="D125" s="103" t="s">
        <v>610</v>
      </c>
      <c r="E125" s="104" t="s">
        <v>558</v>
      </c>
      <c r="F125" s="105">
        <v>440</v>
      </c>
      <c r="G125" s="104" t="s">
        <v>582</v>
      </c>
      <c r="H125" s="104">
        <v>520</v>
      </c>
      <c r="I125" s="122">
        <v>520</v>
      </c>
      <c r="J125" s="123" t="s">
        <v>611</v>
      </c>
      <c r="K125" s="124">
        <f t="shared" si="38"/>
        <v>80</v>
      </c>
      <c r="L125" s="125">
        <f t="shared" si="39"/>
        <v>0.18181818181818182</v>
      </c>
      <c r="M125" s="126" t="s">
        <v>557</v>
      </c>
      <c r="N125" s="127">
        <v>42208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19</v>
      </c>
      <c r="B126" s="102">
        <v>41976</v>
      </c>
      <c r="C126" s="102"/>
      <c r="D126" s="103" t="s">
        <v>612</v>
      </c>
      <c r="E126" s="104" t="s">
        <v>558</v>
      </c>
      <c r="F126" s="105">
        <v>360</v>
      </c>
      <c r="G126" s="104" t="s">
        <v>582</v>
      </c>
      <c r="H126" s="104">
        <v>427</v>
      </c>
      <c r="I126" s="122">
        <v>425</v>
      </c>
      <c r="J126" s="123" t="s">
        <v>613</v>
      </c>
      <c r="K126" s="124">
        <f t="shared" si="38"/>
        <v>67</v>
      </c>
      <c r="L126" s="125">
        <f t="shared" si="39"/>
        <v>0.18611111111111112</v>
      </c>
      <c r="M126" s="126" t="s">
        <v>557</v>
      </c>
      <c r="N126" s="127">
        <v>42058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20</v>
      </c>
      <c r="B127" s="102">
        <v>42012</v>
      </c>
      <c r="C127" s="102"/>
      <c r="D127" s="103" t="s">
        <v>614</v>
      </c>
      <c r="E127" s="104" t="s">
        <v>558</v>
      </c>
      <c r="F127" s="105">
        <v>360</v>
      </c>
      <c r="G127" s="104" t="s">
        <v>582</v>
      </c>
      <c r="H127" s="104">
        <v>455</v>
      </c>
      <c r="I127" s="122">
        <v>420</v>
      </c>
      <c r="J127" s="123" t="s">
        <v>615</v>
      </c>
      <c r="K127" s="124">
        <f t="shared" si="38"/>
        <v>95</v>
      </c>
      <c r="L127" s="125">
        <f t="shared" si="39"/>
        <v>0.2638888888888889</v>
      </c>
      <c r="M127" s="126" t="s">
        <v>557</v>
      </c>
      <c r="N127" s="127">
        <v>42024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21</v>
      </c>
      <c r="B128" s="102">
        <v>42012</v>
      </c>
      <c r="C128" s="102"/>
      <c r="D128" s="103" t="s">
        <v>616</v>
      </c>
      <c r="E128" s="104" t="s">
        <v>558</v>
      </c>
      <c r="F128" s="105">
        <v>130</v>
      </c>
      <c r="G128" s="104"/>
      <c r="H128" s="104">
        <v>175.5</v>
      </c>
      <c r="I128" s="122">
        <v>165</v>
      </c>
      <c r="J128" s="123" t="s">
        <v>617</v>
      </c>
      <c r="K128" s="124">
        <f t="shared" si="38"/>
        <v>45.5</v>
      </c>
      <c r="L128" s="125">
        <f t="shared" si="39"/>
        <v>0.35</v>
      </c>
      <c r="M128" s="126" t="s">
        <v>557</v>
      </c>
      <c r="N128" s="127">
        <v>43088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22</v>
      </c>
      <c r="B129" s="102">
        <v>42040</v>
      </c>
      <c r="C129" s="102"/>
      <c r="D129" s="103" t="s">
        <v>377</v>
      </c>
      <c r="E129" s="104" t="s">
        <v>581</v>
      </c>
      <c r="F129" s="105">
        <v>98</v>
      </c>
      <c r="G129" s="104"/>
      <c r="H129" s="104">
        <v>120</v>
      </c>
      <c r="I129" s="122">
        <v>120</v>
      </c>
      <c r="J129" s="123" t="s">
        <v>583</v>
      </c>
      <c r="K129" s="124">
        <f t="shared" si="38"/>
        <v>22</v>
      </c>
      <c r="L129" s="125">
        <f t="shared" si="39"/>
        <v>0.22448979591836735</v>
      </c>
      <c r="M129" s="126" t="s">
        <v>557</v>
      </c>
      <c r="N129" s="127">
        <v>42753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23</v>
      </c>
      <c r="B130" s="102">
        <v>42040</v>
      </c>
      <c r="C130" s="102"/>
      <c r="D130" s="103" t="s">
        <v>618</v>
      </c>
      <c r="E130" s="104" t="s">
        <v>581</v>
      </c>
      <c r="F130" s="105">
        <v>196</v>
      </c>
      <c r="G130" s="104"/>
      <c r="H130" s="104">
        <v>262</v>
      </c>
      <c r="I130" s="122">
        <v>255</v>
      </c>
      <c r="J130" s="123" t="s">
        <v>583</v>
      </c>
      <c r="K130" s="124">
        <f t="shared" si="38"/>
        <v>66</v>
      </c>
      <c r="L130" s="125">
        <f t="shared" si="39"/>
        <v>0.33673469387755101</v>
      </c>
      <c r="M130" s="126" t="s">
        <v>557</v>
      </c>
      <c r="N130" s="127">
        <v>42599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5">
        <v>24</v>
      </c>
      <c r="B131" s="106">
        <v>42067</v>
      </c>
      <c r="C131" s="106"/>
      <c r="D131" s="107" t="s">
        <v>376</v>
      </c>
      <c r="E131" s="108" t="s">
        <v>581</v>
      </c>
      <c r="F131" s="109">
        <v>235</v>
      </c>
      <c r="G131" s="109"/>
      <c r="H131" s="110">
        <v>77</v>
      </c>
      <c r="I131" s="128" t="s">
        <v>619</v>
      </c>
      <c r="J131" s="129" t="s">
        <v>620</v>
      </c>
      <c r="K131" s="130">
        <f t="shared" si="38"/>
        <v>-158</v>
      </c>
      <c r="L131" s="131">
        <f t="shared" si="39"/>
        <v>-0.67234042553191486</v>
      </c>
      <c r="M131" s="132" t="s">
        <v>621</v>
      </c>
      <c r="N131" s="133">
        <v>43522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25</v>
      </c>
      <c r="B132" s="102">
        <v>42067</v>
      </c>
      <c r="C132" s="102"/>
      <c r="D132" s="103" t="s">
        <v>454</v>
      </c>
      <c r="E132" s="104" t="s">
        <v>581</v>
      </c>
      <c r="F132" s="105">
        <v>185</v>
      </c>
      <c r="G132" s="104"/>
      <c r="H132" s="104">
        <v>224</v>
      </c>
      <c r="I132" s="122" t="s">
        <v>622</v>
      </c>
      <c r="J132" s="123" t="s">
        <v>583</v>
      </c>
      <c r="K132" s="124">
        <f t="shared" si="38"/>
        <v>39</v>
      </c>
      <c r="L132" s="125">
        <f t="shared" si="39"/>
        <v>0.21081081081081082</v>
      </c>
      <c r="M132" s="126" t="s">
        <v>557</v>
      </c>
      <c r="N132" s="127">
        <v>42647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345">
        <v>26</v>
      </c>
      <c r="B133" s="111">
        <v>42090</v>
      </c>
      <c r="C133" s="111"/>
      <c r="D133" s="112" t="s">
        <v>623</v>
      </c>
      <c r="E133" s="113" t="s">
        <v>581</v>
      </c>
      <c r="F133" s="114">
        <v>49.5</v>
      </c>
      <c r="G133" s="115"/>
      <c r="H133" s="115">
        <v>15.85</v>
      </c>
      <c r="I133" s="115">
        <v>67</v>
      </c>
      <c r="J133" s="134" t="s">
        <v>624</v>
      </c>
      <c r="K133" s="115">
        <f t="shared" si="38"/>
        <v>-33.65</v>
      </c>
      <c r="L133" s="135">
        <f t="shared" si="39"/>
        <v>-0.67979797979797973</v>
      </c>
      <c r="M133" s="132" t="s">
        <v>621</v>
      </c>
      <c r="N133" s="136">
        <v>43627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27</v>
      </c>
      <c r="B134" s="102">
        <v>42093</v>
      </c>
      <c r="C134" s="102"/>
      <c r="D134" s="103" t="s">
        <v>625</v>
      </c>
      <c r="E134" s="104" t="s">
        <v>581</v>
      </c>
      <c r="F134" s="105">
        <v>183.5</v>
      </c>
      <c r="G134" s="104"/>
      <c r="H134" s="104">
        <v>219</v>
      </c>
      <c r="I134" s="122">
        <v>218</v>
      </c>
      <c r="J134" s="123" t="s">
        <v>626</v>
      </c>
      <c r="K134" s="124">
        <f t="shared" si="38"/>
        <v>35.5</v>
      </c>
      <c r="L134" s="125">
        <f t="shared" si="39"/>
        <v>0.19346049046321526</v>
      </c>
      <c r="M134" s="126" t="s">
        <v>557</v>
      </c>
      <c r="N134" s="127">
        <v>42103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28</v>
      </c>
      <c r="B135" s="102">
        <v>42114</v>
      </c>
      <c r="C135" s="102"/>
      <c r="D135" s="103" t="s">
        <v>627</v>
      </c>
      <c r="E135" s="104" t="s">
        <v>581</v>
      </c>
      <c r="F135" s="105">
        <f>(227+237)/2</f>
        <v>232</v>
      </c>
      <c r="G135" s="104"/>
      <c r="H135" s="104">
        <v>298</v>
      </c>
      <c r="I135" s="122">
        <v>298</v>
      </c>
      <c r="J135" s="123" t="s">
        <v>583</v>
      </c>
      <c r="K135" s="124">
        <f t="shared" si="38"/>
        <v>66</v>
      </c>
      <c r="L135" s="125">
        <f t="shared" si="39"/>
        <v>0.28448275862068967</v>
      </c>
      <c r="M135" s="126" t="s">
        <v>557</v>
      </c>
      <c r="N135" s="127">
        <v>42823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29</v>
      </c>
      <c r="B136" s="102">
        <v>42128</v>
      </c>
      <c r="C136" s="102"/>
      <c r="D136" s="103" t="s">
        <v>628</v>
      </c>
      <c r="E136" s="104" t="s">
        <v>558</v>
      </c>
      <c r="F136" s="105">
        <v>385</v>
      </c>
      <c r="G136" s="104"/>
      <c r="H136" s="104">
        <f>212.5+331</f>
        <v>543.5</v>
      </c>
      <c r="I136" s="122">
        <v>510</v>
      </c>
      <c r="J136" s="123" t="s">
        <v>629</v>
      </c>
      <c r="K136" s="124">
        <f t="shared" si="38"/>
        <v>158.5</v>
      </c>
      <c r="L136" s="125">
        <f t="shared" si="39"/>
        <v>0.41168831168831171</v>
      </c>
      <c r="M136" s="126" t="s">
        <v>557</v>
      </c>
      <c r="N136" s="127">
        <v>42235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30</v>
      </c>
      <c r="B137" s="102">
        <v>42128</v>
      </c>
      <c r="C137" s="102"/>
      <c r="D137" s="103" t="s">
        <v>630</v>
      </c>
      <c r="E137" s="104" t="s">
        <v>558</v>
      </c>
      <c r="F137" s="105">
        <v>115.5</v>
      </c>
      <c r="G137" s="104"/>
      <c r="H137" s="104">
        <v>146</v>
      </c>
      <c r="I137" s="122">
        <v>142</v>
      </c>
      <c r="J137" s="123" t="s">
        <v>631</v>
      </c>
      <c r="K137" s="124">
        <f t="shared" si="38"/>
        <v>30.5</v>
      </c>
      <c r="L137" s="125">
        <f t="shared" si="39"/>
        <v>0.26406926406926406</v>
      </c>
      <c r="M137" s="126" t="s">
        <v>557</v>
      </c>
      <c r="N137" s="127">
        <v>42202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31</v>
      </c>
      <c r="B138" s="102">
        <v>42151</v>
      </c>
      <c r="C138" s="102"/>
      <c r="D138" s="103" t="s">
        <v>632</v>
      </c>
      <c r="E138" s="104" t="s">
        <v>558</v>
      </c>
      <c r="F138" s="105">
        <v>237.5</v>
      </c>
      <c r="G138" s="104"/>
      <c r="H138" s="104">
        <v>279.5</v>
      </c>
      <c r="I138" s="122">
        <v>278</v>
      </c>
      <c r="J138" s="123" t="s">
        <v>583</v>
      </c>
      <c r="K138" s="124">
        <f t="shared" si="38"/>
        <v>42</v>
      </c>
      <c r="L138" s="125">
        <f t="shared" si="39"/>
        <v>0.17684210526315788</v>
      </c>
      <c r="M138" s="126" t="s">
        <v>557</v>
      </c>
      <c r="N138" s="127">
        <v>42222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32</v>
      </c>
      <c r="B139" s="102">
        <v>42174</v>
      </c>
      <c r="C139" s="102"/>
      <c r="D139" s="103" t="s">
        <v>602</v>
      </c>
      <c r="E139" s="104" t="s">
        <v>581</v>
      </c>
      <c r="F139" s="105">
        <v>340</v>
      </c>
      <c r="G139" s="104"/>
      <c r="H139" s="104">
        <v>448</v>
      </c>
      <c r="I139" s="122">
        <v>448</v>
      </c>
      <c r="J139" s="123" t="s">
        <v>583</v>
      </c>
      <c r="K139" s="124">
        <f t="shared" si="38"/>
        <v>108</v>
      </c>
      <c r="L139" s="125">
        <f t="shared" si="39"/>
        <v>0.31764705882352939</v>
      </c>
      <c r="M139" s="126" t="s">
        <v>557</v>
      </c>
      <c r="N139" s="127">
        <v>43018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33</v>
      </c>
      <c r="B140" s="102">
        <v>42191</v>
      </c>
      <c r="C140" s="102"/>
      <c r="D140" s="103" t="s">
        <v>633</v>
      </c>
      <c r="E140" s="104" t="s">
        <v>581</v>
      </c>
      <c r="F140" s="105">
        <v>390</v>
      </c>
      <c r="G140" s="104"/>
      <c r="H140" s="104">
        <v>460</v>
      </c>
      <c r="I140" s="122">
        <v>460</v>
      </c>
      <c r="J140" s="123" t="s">
        <v>583</v>
      </c>
      <c r="K140" s="124">
        <f t="shared" ref="K140:K160" si="40">H140-F140</f>
        <v>70</v>
      </c>
      <c r="L140" s="125">
        <f t="shared" ref="L140:L160" si="41">K140/F140</f>
        <v>0.17948717948717949</v>
      </c>
      <c r="M140" s="126" t="s">
        <v>557</v>
      </c>
      <c r="N140" s="127">
        <v>42478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5">
        <v>34</v>
      </c>
      <c r="B141" s="106">
        <v>42195</v>
      </c>
      <c r="C141" s="106"/>
      <c r="D141" s="107" t="s">
        <v>634</v>
      </c>
      <c r="E141" s="108" t="s">
        <v>581</v>
      </c>
      <c r="F141" s="109">
        <v>122.5</v>
      </c>
      <c r="G141" s="109"/>
      <c r="H141" s="110">
        <v>61</v>
      </c>
      <c r="I141" s="128">
        <v>172</v>
      </c>
      <c r="J141" s="129" t="s">
        <v>635</v>
      </c>
      <c r="K141" s="130">
        <f t="shared" si="40"/>
        <v>-61.5</v>
      </c>
      <c r="L141" s="131">
        <f t="shared" si="41"/>
        <v>-0.50204081632653064</v>
      </c>
      <c r="M141" s="132" t="s">
        <v>621</v>
      </c>
      <c r="N141" s="133">
        <v>43333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35</v>
      </c>
      <c r="B142" s="102">
        <v>42219</v>
      </c>
      <c r="C142" s="102"/>
      <c r="D142" s="103" t="s">
        <v>636</v>
      </c>
      <c r="E142" s="104" t="s">
        <v>581</v>
      </c>
      <c r="F142" s="105">
        <v>297.5</v>
      </c>
      <c r="G142" s="104"/>
      <c r="H142" s="104">
        <v>350</v>
      </c>
      <c r="I142" s="122">
        <v>360</v>
      </c>
      <c r="J142" s="123" t="s">
        <v>637</v>
      </c>
      <c r="K142" s="124">
        <f t="shared" si="40"/>
        <v>52.5</v>
      </c>
      <c r="L142" s="125">
        <f t="shared" si="41"/>
        <v>0.17647058823529413</v>
      </c>
      <c r="M142" s="126" t="s">
        <v>557</v>
      </c>
      <c r="N142" s="127">
        <v>42232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36</v>
      </c>
      <c r="B143" s="102">
        <v>42219</v>
      </c>
      <c r="C143" s="102"/>
      <c r="D143" s="103" t="s">
        <v>638</v>
      </c>
      <c r="E143" s="104" t="s">
        <v>581</v>
      </c>
      <c r="F143" s="105">
        <v>115.5</v>
      </c>
      <c r="G143" s="104"/>
      <c r="H143" s="104">
        <v>149</v>
      </c>
      <c r="I143" s="122">
        <v>140</v>
      </c>
      <c r="J143" s="137" t="s">
        <v>639</v>
      </c>
      <c r="K143" s="124">
        <f t="shared" si="40"/>
        <v>33.5</v>
      </c>
      <c r="L143" s="125">
        <f t="shared" si="41"/>
        <v>0.29004329004329005</v>
      </c>
      <c r="M143" s="126" t="s">
        <v>557</v>
      </c>
      <c r="N143" s="127">
        <v>42740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37</v>
      </c>
      <c r="B144" s="102">
        <v>42251</v>
      </c>
      <c r="C144" s="102"/>
      <c r="D144" s="103" t="s">
        <v>632</v>
      </c>
      <c r="E144" s="104" t="s">
        <v>581</v>
      </c>
      <c r="F144" s="105">
        <v>226</v>
      </c>
      <c r="G144" s="104"/>
      <c r="H144" s="104">
        <v>292</v>
      </c>
      <c r="I144" s="122">
        <v>292</v>
      </c>
      <c r="J144" s="123" t="s">
        <v>640</v>
      </c>
      <c r="K144" s="124">
        <f t="shared" si="40"/>
        <v>66</v>
      </c>
      <c r="L144" s="125">
        <f t="shared" si="41"/>
        <v>0.29203539823008851</v>
      </c>
      <c r="M144" s="126" t="s">
        <v>557</v>
      </c>
      <c r="N144" s="127">
        <v>42286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38</v>
      </c>
      <c r="B145" s="102">
        <v>42254</v>
      </c>
      <c r="C145" s="102"/>
      <c r="D145" s="103" t="s">
        <v>627</v>
      </c>
      <c r="E145" s="104" t="s">
        <v>581</v>
      </c>
      <c r="F145" s="105">
        <v>232.5</v>
      </c>
      <c r="G145" s="104"/>
      <c r="H145" s="104">
        <v>312.5</v>
      </c>
      <c r="I145" s="122">
        <v>310</v>
      </c>
      <c r="J145" s="123" t="s">
        <v>583</v>
      </c>
      <c r="K145" s="124">
        <f t="shared" si="40"/>
        <v>80</v>
      </c>
      <c r="L145" s="125">
        <f t="shared" si="41"/>
        <v>0.34408602150537637</v>
      </c>
      <c r="M145" s="126" t="s">
        <v>557</v>
      </c>
      <c r="N145" s="127">
        <v>42823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39</v>
      </c>
      <c r="B146" s="102">
        <v>42268</v>
      </c>
      <c r="C146" s="102"/>
      <c r="D146" s="103" t="s">
        <v>641</v>
      </c>
      <c r="E146" s="104" t="s">
        <v>581</v>
      </c>
      <c r="F146" s="105">
        <v>196.5</v>
      </c>
      <c r="G146" s="104"/>
      <c r="H146" s="104">
        <v>238</v>
      </c>
      <c r="I146" s="122">
        <v>238</v>
      </c>
      <c r="J146" s="123" t="s">
        <v>640</v>
      </c>
      <c r="K146" s="124">
        <f t="shared" si="40"/>
        <v>41.5</v>
      </c>
      <c r="L146" s="125">
        <f t="shared" si="41"/>
        <v>0.21119592875318066</v>
      </c>
      <c r="M146" s="126" t="s">
        <v>557</v>
      </c>
      <c r="N146" s="127">
        <v>42291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40</v>
      </c>
      <c r="B147" s="102">
        <v>42271</v>
      </c>
      <c r="C147" s="102"/>
      <c r="D147" s="103" t="s">
        <v>580</v>
      </c>
      <c r="E147" s="104" t="s">
        <v>581</v>
      </c>
      <c r="F147" s="105">
        <v>65</v>
      </c>
      <c r="G147" s="104"/>
      <c r="H147" s="104">
        <v>82</v>
      </c>
      <c r="I147" s="122">
        <v>82</v>
      </c>
      <c r="J147" s="123" t="s">
        <v>640</v>
      </c>
      <c r="K147" s="124">
        <f t="shared" si="40"/>
        <v>17</v>
      </c>
      <c r="L147" s="125">
        <f t="shared" si="41"/>
        <v>0.26153846153846155</v>
      </c>
      <c r="M147" s="126" t="s">
        <v>557</v>
      </c>
      <c r="N147" s="127">
        <v>42578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41</v>
      </c>
      <c r="B148" s="102">
        <v>42291</v>
      </c>
      <c r="C148" s="102"/>
      <c r="D148" s="103" t="s">
        <v>642</v>
      </c>
      <c r="E148" s="104" t="s">
        <v>581</v>
      </c>
      <c r="F148" s="105">
        <v>144</v>
      </c>
      <c r="G148" s="104"/>
      <c r="H148" s="104">
        <v>182.5</v>
      </c>
      <c r="I148" s="122">
        <v>181</v>
      </c>
      <c r="J148" s="123" t="s">
        <v>640</v>
      </c>
      <c r="K148" s="124">
        <f t="shared" si="40"/>
        <v>38.5</v>
      </c>
      <c r="L148" s="125">
        <f t="shared" si="41"/>
        <v>0.2673611111111111</v>
      </c>
      <c r="M148" s="126" t="s">
        <v>557</v>
      </c>
      <c r="N148" s="127">
        <v>42817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42</v>
      </c>
      <c r="B149" s="102">
        <v>42291</v>
      </c>
      <c r="C149" s="102"/>
      <c r="D149" s="103" t="s">
        <v>643</v>
      </c>
      <c r="E149" s="104" t="s">
        <v>581</v>
      </c>
      <c r="F149" s="105">
        <v>264</v>
      </c>
      <c r="G149" s="104"/>
      <c r="H149" s="104">
        <v>311</v>
      </c>
      <c r="I149" s="122">
        <v>311</v>
      </c>
      <c r="J149" s="123" t="s">
        <v>640</v>
      </c>
      <c r="K149" s="124">
        <f t="shared" si="40"/>
        <v>47</v>
      </c>
      <c r="L149" s="125">
        <f t="shared" si="41"/>
        <v>0.17803030303030304</v>
      </c>
      <c r="M149" s="126" t="s">
        <v>557</v>
      </c>
      <c r="N149" s="127">
        <v>42604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43</v>
      </c>
      <c r="B150" s="102">
        <v>42318</v>
      </c>
      <c r="C150" s="102"/>
      <c r="D150" s="103" t="s">
        <v>644</v>
      </c>
      <c r="E150" s="104" t="s">
        <v>558</v>
      </c>
      <c r="F150" s="105">
        <v>549.5</v>
      </c>
      <c r="G150" s="104"/>
      <c r="H150" s="104">
        <v>630</v>
      </c>
      <c r="I150" s="122">
        <v>630</v>
      </c>
      <c r="J150" s="123" t="s">
        <v>640</v>
      </c>
      <c r="K150" s="124">
        <f t="shared" si="40"/>
        <v>80.5</v>
      </c>
      <c r="L150" s="125">
        <f t="shared" si="41"/>
        <v>0.1464968152866242</v>
      </c>
      <c r="M150" s="126" t="s">
        <v>557</v>
      </c>
      <c r="N150" s="127">
        <v>42419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44</v>
      </c>
      <c r="B151" s="102">
        <v>42342</v>
      </c>
      <c r="C151" s="102"/>
      <c r="D151" s="103" t="s">
        <v>645</v>
      </c>
      <c r="E151" s="104" t="s">
        <v>581</v>
      </c>
      <c r="F151" s="105">
        <v>1027.5</v>
      </c>
      <c r="G151" s="104"/>
      <c r="H151" s="104">
        <v>1315</v>
      </c>
      <c r="I151" s="122">
        <v>1250</v>
      </c>
      <c r="J151" s="123" t="s">
        <v>640</v>
      </c>
      <c r="K151" s="124">
        <f t="shared" si="40"/>
        <v>287.5</v>
      </c>
      <c r="L151" s="125">
        <f t="shared" si="41"/>
        <v>0.27980535279805352</v>
      </c>
      <c r="M151" s="126" t="s">
        <v>557</v>
      </c>
      <c r="N151" s="127">
        <v>43244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45</v>
      </c>
      <c r="B152" s="102">
        <v>42367</v>
      </c>
      <c r="C152" s="102"/>
      <c r="D152" s="103" t="s">
        <v>646</v>
      </c>
      <c r="E152" s="104" t="s">
        <v>581</v>
      </c>
      <c r="F152" s="105">
        <v>465</v>
      </c>
      <c r="G152" s="104"/>
      <c r="H152" s="104">
        <v>540</v>
      </c>
      <c r="I152" s="122">
        <v>540</v>
      </c>
      <c r="J152" s="123" t="s">
        <v>640</v>
      </c>
      <c r="K152" s="124">
        <f t="shared" si="40"/>
        <v>75</v>
      </c>
      <c r="L152" s="125">
        <f t="shared" si="41"/>
        <v>0.16129032258064516</v>
      </c>
      <c r="M152" s="126" t="s">
        <v>557</v>
      </c>
      <c r="N152" s="127">
        <v>42530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46</v>
      </c>
      <c r="B153" s="102">
        <v>42380</v>
      </c>
      <c r="C153" s="102"/>
      <c r="D153" s="103" t="s">
        <v>377</v>
      </c>
      <c r="E153" s="104" t="s">
        <v>558</v>
      </c>
      <c r="F153" s="105">
        <v>81</v>
      </c>
      <c r="G153" s="104"/>
      <c r="H153" s="104">
        <v>110</v>
      </c>
      <c r="I153" s="122">
        <v>110</v>
      </c>
      <c r="J153" s="123" t="s">
        <v>640</v>
      </c>
      <c r="K153" s="124">
        <f t="shared" si="40"/>
        <v>29</v>
      </c>
      <c r="L153" s="125">
        <f t="shared" si="41"/>
        <v>0.35802469135802467</v>
      </c>
      <c r="M153" s="126" t="s">
        <v>557</v>
      </c>
      <c r="N153" s="127">
        <v>42745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47</v>
      </c>
      <c r="B154" s="102">
        <v>42382</v>
      </c>
      <c r="C154" s="102"/>
      <c r="D154" s="103" t="s">
        <v>647</v>
      </c>
      <c r="E154" s="104" t="s">
        <v>558</v>
      </c>
      <c r="F154" s="105">
        <v>417.5</v>
      </c>
      <c r="G154" s="104"/>
      <c r="H154" s="104">
        <v>547</v>
      </c>
      <c r="I154" s="122">
        <v>535</v>
      </c>
      <c r="J154" s="123" t="s">
        <v>640</v>
      </c>
      <c r="K154" s="124">
        <f t="shared" si="40"/>
        <v>129.5</v>
      </c>
      <c r="L154" s="125">
        <f t="shared" si="41"/>
        <v>0.31017964071856285</v>
      </c>
      <c r="M154" s="126" t="s">
        <v>557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48</v>
      </c>
      <c r="B155" s="102">
        <v>42408</v>
      </c>
      <c r="C155" s="102"/>
      <c r="D155" s="103" t="s">
        <v>648</v>
      </c>
      <c r="E155" s="104" t="s">
        <v>581</v>
      </c>
      <c r="F155" s="105">
        <v>650</v>
      </c>
      <c r="G155" s="104"/>
      <c r="H155" s="104">
        <v>800</v>
      </c>
      <c r="I155" s="122">
        <v>800</v>
      </c>
      <c r="J155" s="123" t="s">
        <v>640</v>
      </c>
      <c r="K155" s="124">
        <f t="shared" si="40"/>
        <v>150</v>
      </c>
      <c r="L155" s="125">
        <f t="shared" si="41"/>
        <v>0.23076923076923078</v>
      </c>
      <c r="M155" s="126" t="s">
        <v>557</v>
      </c>
      <c r="N155" s="127">
        <v>43154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49</v>
      </c>
      <c r="B156" s="102">
        <v>42433</v>
      </c>
      <c r="C156" s="102"/>
      <c r="D156" s="103" t="s">
        <v>194</v>
      </c>
      <c r="E156" s="104" t="s">
        <v>581</v>
      </c>
      <c r="F156" s="105">
        <v>437.5</v>
      </c>
      <c r="G156" s="104"/>
      <c r="H156" s="104">
        <v>504.5</v>
      </c>
      <c r="I156" s="122">
        <v>522</v>
      </c>
      <c r="J156" s="123" t="s">
        <v>649</v>
      </c>
      <c r="K156" s="124">
        <f t="shared" si="40"/>
        <v>67</v>
      </c>
      <c r="L156" s="125">
        <f t="shared" si="41"/>
        <v>0.15314285714285714</v>
      </c>
      <c r="M156" s="126" t="s">
        <v>557</v>
      </c>
      <c r="N156" s="127">
        <v>42480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50</v>
      </c>
      <c r="B157" s="102">
        <v>42438</v>
      </c>
      <c r="C157" s="102"/>
      <c r="D157" s="103" t="s">
        <v>650</v>
      </c>
      <c r="E157" s="104" t="s">
        <v>581</v>
      </c>
      <c r="F157" s="105">
        <v>189.5</v>
      </c>
      <c r="G157" s="104"/>
      <c r="H157" s="104">
        <v>218</v>
      </c>
      <c r="I157" s="122">
        <v>218</v>
      </c>
      <c r="J157" s="123" t="s">
        <v>640</v>
      </c>
      <c r="K157" s="124">
        <f t="shared" si="40"/>
        <v>28.5</v>
      </c>
      <c r="L157" s="125">
        <f t="shared" si="41"/>
        <v>0.15039577836411611</v>
      </c>
      <c r="M157" s="126" t="s">
        <v>557</v>
      </c>
      <c r="N157" s="127">
        <v>43034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345">
        <v>51</v>
      </c>
      <c r="B158" s="111">
        <v>42471</v>
      </c>
      <c r="C158" s="111"/>
      <c r="D158" s="112" t="s">
        <v>651</v>
      </c>
      <c r="E158" s="113" t="s">
        <v>581</v>
      </c>
      <c r="F158" s="114">
        <v>36.5</v>
      </c>
      <c r="G158" s="115"/>
      <c r="H158" s="115">
        <v>15.85</v>
      </c>
      <c r="I158" s="115">
        <v>60</v>
      </c>
      <c r="J158" s="134" t="s">
        <v>652</v>
      </c>
      <c r="K158" s="130">
        <f t="shared" si="40"/>
        <v>-20.65</v>
      </c>
      <c r="L158" s="164">
        <f t="shared" si="41"/>
        <v>-0.5657534246575342</v>
      </c>
      <c r="M158" s="132" t="s">
        <v>621</v>
      </c>
      <c r="N158" s="165">
        <v>43627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52</v>
      </c>
      <c r="B159" s="102">
        <v>42472</v>
      </c>
      <c r="C159" s="102"/>
      <c r="D159" s="103" t="s">
        <v>653</v>
      </c>
      <c r="E159" s="104" t="s">
        <v>581</v>
      </c>
      <c r="F159" s="105">
        <v>93</v>
      </c>
      <c r="G159" s="104"/>
      <c r="H159" s="104">
        <v>149</v>
      </c>
      <c r="I159" s="122">
        <v>140</v>
      </c>
      <c r="J159" s="137" t="s">
        <v>654</v>
      </c>
      <c r="K159" s="124">
        <f t="shared" si="40"/>
        <v>56</v>
      </c>
      <c r="L159" s="125">
        <f t="shared" si="41"/>
        <v>0.60215053763440862</v>
      </c>
      <c r="M159" s="126" t="s">
        <v>557</v>
      </c>
      <c r="N159" s="127">
        <v>42740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53</v>
      </c>
      <c r="B160" s="102">
        <v>42472</v>
      </c>
      <c r="C160" s="102"/>
      <c r="D160" s="103" t="s">
        <v>655</v>
      </c>
      <c r="E160" s="104" t="s">
        <v>581</v>
      </c>
      <c r="F160" s="105">
        <v>130</v>
      </c>
      <c r="G160" s="104"/>
      <c r="H160" s="104">
        <v>150</v>
      </c>
      <c r="I160" s="122" t="s">
        <v>656</v>
      </c>
      <c r="J160" s="123" t="s">
        <v>640</v>
      </c>
      <c r="K160" s="124">
        <f t="shared" si="40"/>
        <v>20</v>
      </c>
      <c r="L160" s="125">
        <f t="shared" si="41"/>
        <v>0.15384615384615385</v>
      </c>
      <c r="M160" s="126" t="s">
        <v>557</v>
      </c>
      <c r="N160" s="127">
        <v>42564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54</v>
      </c>
      <c r="B161" s="102">
        <v>42473</v>
      </c>
      <c r="C161" s="102"/>
      <c r="D161" s="103" t="s">
        <v>345</v>
      </c>
      <c r="E161" s="104" t="s">
        <v>581</v>
      </c>
      <c r="F161" s="105">
        <v>196</v>
      </c>
      <c r="G161" s="104"/>
      <c r="H161" s="104">
        <v>299</v>
      </c>
      <c r="I161" s="122">
        <v>299</v>
      </c>
      <c r="J161" s="123" t="s">
        <v>640</v>
      </c>
      <c r="K161" s="124">
        <v>103</v>
      </c>
      <c r="L161" s="125">
        <v>0.52551020408163296</v>
      </c>
      <c r="M161" s="126" t="s">
        <v>557</v>
      </c>
      <c r="N161" s="127">
        <v>42620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55</v>
      </c>
      <c r="B162" s="102">
        <v>42473</v>
      </c>
      <c r="C162" s="102"/>
      <c r="D162" s="103" t="s">
        <v>714</v>
      </c>
      <c r="E162" s="104" t="s">
        <v>581</v>
      </c>
      <c r="F162" s="105">
        <v>88</v>
      </c>
      <c r="G162" s="104"/>
      <c r="H162" s="104">
        <v>103</v>
      </c>
      <c r="I162" s="122">
        <v>103</v>
      </c>
      <c r="J162" s="123" t="s">
        <v>640</v>
      </c>
      <c r="K162" s="124">
        <v>15</v>
      </c>
      <c r="L162" s="125">
        <v>0.170454545454545</v>
      </c>
      <c r="M162" s="126" t="s">
        <v>557</v>
      </c>
      <c r="N162" s="127">
        <v>42530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56</v>
      </c>
      <c r="B163" s="102">
        <v>42492</v>
      </c>
      <c r="C163" s="102"/>
      <c r="D163" s="103" t="s">
        <v>657</v>
      </c>
      <c r="E163" s="104" t="s">
        <v>581</v>
      </c>
      <c r="F163" s="105">
        <v>127.5</v>
      </c>
      <c r="G163" s="104"/>
      <c r="H163" s="104">
        <v>148</v>
      </c>
      <c r="I163" s="122" t="s">
        <v>658</v>
      </c>
      <c r="J163" s="123" t="s">
        <v>640</v>
      </c>
      <c r="K163" s="124">
        <f>H163-F163</f>
        <v>20.5</v>
      </c>
      <c r="L163" s="125">
        <f>K163/F163</f>
        <v>0.16078431372549021</v>
      </c>
      <c r="M163" s="126" t="s">
        <v>557</v>
      </c>
      <c r="N163" s="127">
        <v>42564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57</v>
      </c>
      <c r="B164" s="102">
        <v>42493</v>
      </c>
      <c r="C164" s="102"/>
      <c r="D164" s="103" t="s">
        <v>659</v>
      </c>
      <c r="E164" s="104" t="s">
        <v>581</v>
      </c>
      <c r="F164" s="105">
        <v>675</v>
      </c>
      <c r="G164" s="104"/>
      <c r="H164" s="104">
        <v>815</v>
      </c>
      <c r="I164" s="122" t="s">
        <v>660</v>
      </c>
      <c r="J164" s="123" t="s">
        <v>640</v>
      </c>
      <c r="K164" s="124">
        <f>H164-F164</f>
        <v>140</v>
      </c>
      <c r="L164" s="125">
        <f>K164/F164</f>
        <v>0.2074074074074074</v>
      </c>
      <c r="M164" s="126" t="s">
        <v>557</v>
      </c>
      <c r="N164" s="127">
        <v>43154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5">
        <v>58</v>
      </c>
      <c r="B165" s="106">
        <v>42522</v>
      </c>
      <c r="C165" s="106"/>
      <c r="D165" s="107" t="s">
        <v>715</v>
      </c>
      <c r="E165" s="108" t="s">
        <v>581</v>
      </c>
      <c r="F165" s="109">
        <v>500</v>
      </c>
      <c r="G165" s="109"/>
      <c r="H165" s="110">
        <v>232.5</v>
      </c>
      <c r="I165" s="128" t="s">
        <v>716</v>
      </c>
      <c r="J165" s="129" t="s">
        <v>717</v>
      </c>
      <c r="K165" s="130">
        <f>H165-F165</f>
        <v>-267.5</v>
      </c>
      <c r="L165" s="131">
        <f>K165/F165</f>
        <v>-0.53500000000000003</v>
      </c>
      <c r="M165" s="132" t="s">
        <v>621</v>
      </c>
      <c r="N165" s="133">
        <v>43735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59</v>
      </c>
      <c r="B166" s="102">
        <v>42527</v>
      </c>
      <c r="C166" s="102"/>
      <c r="D166" s="103" t="s">
        <v>661</v>
      </c>
      <c r="E166" s="104" t="s">
        <v>581</v>
      </c>
      <c r="F166" s="105">
        <v>110</v>
      </c>
      <c r="G166" s="104"/>
      <c r="H166" s="104">
        <v>126.5</v>
      </c>
      <c r="I166" s="122">
        <v>125</v>
      </c>
      <c r="J166" s="123" t="s">
        <v>590</v>
      </c>
      <c r="K166" s="124">
        <f>H166-F166</f>
        <v>16.5</v>
      </c>
      <c r="L166" s="125">
        <f>K166/F166</f>
        <v>0.15</v>
      </c>
      <c r="M166" s="126" t="s">
        <v>557</v>
      </c>
      <c r="N166" s="127">
        <v>42552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60</v>
      </c>
      <c r="B167" s="102">
        <v>42538</v>
      </c>
      <c r="C167" s="102"/>
      <c r="D167" s="103" t="s">
        <v>662</v>
      </c>
      <c r="E167" s="104" t="s">
        <v>581</v>
      </c>
      <c r="F167" s="105">
        <v>44</v>
      </c>
      <c r="G167" s="104"/>
      <c r="H167" s="104">
        <v>69.5</v>
      </c>
      <c r="I167" s="122">
        <v>69.5</v>
      </c>
      <c r="J167" s="123" t="s">
        <v>663</v>
      </c>
      <c r="K167" s="124">
        <f>H167-F167</f>
        <v>25.5</v>
      </c>
      <c r="L167" s="125">
        <f>K167/F167</f>
        <v>0.57954545454545459</v>
      </c>
      <c r="M167" s="126" t="s">
        <v>557</v>
      </c>
      <c r="N167" s="127">
        <v>42977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61</v>
      </c>
      <c r="B168" s="102">
        <v>42549</v>
      </c>
      <c r="C168" s="102"/>
      <c r="D168" s="144" t="s">
        <v>718</v>
      </c>
      <c r="E168" s="104" t="s">
        <v>581</v>
      </c>
      <c r="F168" s="105">
        <v>262.5</v>
      </c>
      <c r="G168" s="104"/>
      <c r="H168" s="104">
        <v>340</v>
      </c>
      <c r="I168" s="122">
        <v>333</v>
      </c>
      <c r="J168" s="123" t="s">
        <v>719</v>
      </c>
      <c r="K168" s="124">
        <v>77.5</v>
      </c>
      <c r="L168" s="125">
        <v>0.29523809523809502</v>
      </c>
      <c r="M168" s="126" t="s">
        <v>557</v>
      </c>
      <c r="N168" s="127">
        <v>43017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62</v>
      </c>
      <c r="B169" s="102">
        <v>42549</v>
      </c>
      <c r="C169" s="102"/>
      <c r="D169" s="144" t="s">
        <v>720</v>
      </c>
      <c r="E169" s="104" t="s">
        <v>581</v>
      </c>
      <c r="F169" s="105">
        <v>840</v>
      </c>
      <c r="G169" s="104"/>
      <c r="H169" s="104">
        <v>1230</v>
      </c>
      <c r="I169" s="122">
        <v>1230</v>
      </c>
      <c r="J169" s="123" t="s">
        <v>640</v>
      </c>
      <c r="K169" s="124">
        <v>390</v>
      </c>
      <c r="L169" s="125">
        <v>0.46428571428571402</v>
      </c>
      <c r="M169" s="126" t="s">
        <v>557</v>
      </c>
      <c r="N169" s="127">
        <v>42649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346">
        <v>63</v>
      </c>
      <c r="B170" s="139">
        <v>42556</v>
      </c>
      <c r="C170" s="139"/>
      <c r="D170" s="140" t="s">
        <v>664</v>
      </c>
      <c r="E170" s="141" t="s">
        <v>581</v>
      </c>
      <c r="F170" s="142">
        <v>395</v>
      </c>
      <c r="G170" s="143"/>
      <c r="H170" s="143">
        <f>(468.5+342.5)/2</f>
        <v>405.5</v>
      </c>
      <c r="I170" s="143">
        <v>510</v>
      </c>
      <c r="J170" s="166" t="s">
        <v>665</v>
      </c>
      <c r="K170" s="167">
        <f t="shared" ref="K170:K176" si="42">H170-F170</f>
        <v>10.5</v>
      </c>
      <c r="L170" s="168">
        <f t="shared" ref="L170:L176" si="43">K170/F170</f>
        <v>2.6582278481012658E-2</v>
      </c>
      <c r="M170" s="169" t="s">
        <v>666</v>
      </c>
      <c r="N170" s="170">
        <v>43606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5">
        <v>64</v>
      </c>
      <c r="B171" s="106">
        <v>42584</v>
      </c>
      <c r="C171" s="106"/>
      <c r="D171" s="107" t="s">
        <v>667</v>
      </c>
      <c r="E171" s="108" t="s">
        <v>558</v>
      </c>
      <c r="F171" s="109">
        <f>169.5-12.8</f>
        <v>156.69999999999999</v>
      </c>
      <c r="G171" s="109"/>
      <c r="H171" s="110">
        <v>77</v>
      </c>
      <c r="I171" s="128" t="s">
        <v>668</v>
      </c>
      <c r="J171" s="365" t="s">
        <v>797</v>
      </c>
      <c r="K171" s="130">
        <f t="shared" si="42"/>
        <v>-79.699999999999989</v>
      </c>
      <c r="L171" s="131">
        <f t="shared" si="43"/>
        <v>-0.50861518825781749</v>
      </c>
      <c r="M171" s="132" t="s">
        <v>621</v>
      </c>
      <c r="N171" s="133">
        <v>43522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5">
        <v>65</v>
      </c>
      <c r="B172" s="106">
        <v>42586</v>
      </c>
      <c r="C172" s="106"/>
      <c r="D172" s="107" t="s">
        <v>669</v>
      </c>
      <c r="E172" s="108" t="s">
        <v>581</v>
      </c>
      <c r="F172" s="109">
        <v>400</v>
      </c>
      <c r="G172" s="109"/>
      <c r="H172" s="110">
        <v>305</v>
      </c>
      <c r="I172" s="128">
        <v>475</v>
      </c>
      <c r="J172" s="129" t="s">
        <v>670</v>
      </c>
      <c r="K172" s="130">
        <f t="shared" si="42"/>
        <v>-95</v>
      </c>
      <c r="L172" s="131">
        <f t="shared" si="43"/>
        <v>-0.23749999999999999</v>
      </c>
      <c r="M172" s="132" t="s">
        <v>621</v>
      </c>
      <c r="N172" s="133">
        <v>43606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66</v>
      </c>
      <c r="B173" s="102">
        <v>42593</v>
      </c>
      <c r="C173" s="102"/>
      <c r="D173" s="103" t="s">
        <v>671</v>
      </c>
      <c r="E173" s="104" t="s">
        <v>581</v>
      </c>
      <c r="F173" s="105">
        <v>86.5</v>
      </c>
      <c r="G173" s="104"/>
      <c r="H173" s="104">
        <v>130</v>
      </c>
      <c r="I173" s="122">
        <v>130</v>
      </c>
      <c r="J173" s="137" t="s">
        <v>672</v>
      </c>
      <c r="K173" s="124">
        <f t="shared" si="42"/>
        <v>43.5</v>
      </c>
      <c r="L173" s="125">
        <f t="shared" si="43"/>
        <v>0.50289017341040465</v>
      </c>
      <c r="M173" s="126" t="s">
        <v>557</v>
      </c>
      <c r="N173" s="127">
        <v>43091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5">
        <v>67</v>
      </c>
      <c r="B174" s="106">
        <v>42600</v>
      </c>
      <c r="C174" s="106"/>
      <c r="D174" s="107" t="s">
        <v>368</v>
      </c>
      <c r="E174" s="108" t="s">
        <v>581</v>
      </c>
      <c r="F174" s="109">
        <v>133.5</v>
      </c>
      <c r="G174" s="109"/>
      <c r="H174" s="110">
        <v>126.5</v>
      </c>
      <c r="I174" s="128">
        <v>178</v>
      </c>
      <c r="J174" s="129" t="s">
        <v>673</v>
      </c>
      <c r="K174" s="130">
        <f t="shared" si="42"/>
        <v>-7</v>
      </c>
      <c r="L174" s="131">
        <f t="shared" si="43"/>
        <v>-5.2434456928838954E-2</v>
      </c>
      <c r="M174" s="132" t="s">
        <v>621</v>
      </c>
      <c r="N174" s="133">
        <v>42615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68</v>
      </c>
      <c r="B175" s="102">
        <v>42613</v>
      </c>
      <c r="C175" s="102"/>
      <c r="D175" s="103" t="s">
        <v>674</v>
      </c>
      <c r="E175" s="104" t="s">
        <v>581</v>
      </c>
      <c r="F175" s="105">
        <v>560</v>
      </c>
      <c r="G175" s="104"/>
      <c r="H175" s="104">
        <v>725</v>
      </c>
      <c r="I175" s="122">
        <v>725</v>
      </c>
      <c r="J175" s="123" t="s">
        <v>583</v>
      </c>
      <c r="K175" s="124">
        <f t="shared" si="42"/>
        <v>165</v>
      </c>
      <c r="L175" s="125">
        <f t="shared" si="43"/>
        <v>0.29464285714285715</v>
      </c>
      <c r="M175" s="126" t="s">
        <v>557</v>
      </c>
      <c r="N175" s="127">
        <v>42456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69</v>
      </c>
      <c r="B176" s="102">
        <v>42614</v>
      </c>
      <c r="C176" s="102"/>
      <c r="D176" s="103" t="s">
        <v>675</v>
      </c>
      <c r="E176" s="104" t="s">
        <v>581</v>
      </c>
      <c r="F176" s="105">
        <v>160.5</v>
      </c>
      <c r="G176" s="104"/>
      <c r="H176" s="104">
        <v>210</v>
      </c>
      <c r="I176" s="122">
        <v>210</v>
      </c>
      <c r="J176" s="123" t="s">
        <v>583</v>
      </c>
      <c r="K176" s="124">
        <f t="shared" si="42"/>
        <v>49.5</v>
      </c>
      <c r="L176" s="125">
        <f t="shared" si="43"/>
        <v>0.30841121495327101</v>
      </c>
      <c r="M176" s="126" t="s">
        <v>557</v>
      </c>
      <c r="N176" s="127">
        <v>42871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70</v>
      </c>
      <c r="B177" s="102">
        <v>42646</v>
      </c>
      <c r="C177" s="102"/>
      <c r="D177" s="144" t="s">
        <v>391</v>
      </c>
      <c r="E177" s="104" t="s">
        <v>581</v>
      </c>
      <c r="F177" s="105">
        <v>430</v>
      </c>
      <c r="G177" s="104"/>
      <c r="H177" s="104">
        <v>596</v>
      </c>
      <c r="I177" s="122">
        <v>575</v>
      </c>
      <c r="J177" s="123" t="s">
        <v>721</v>
      </c>
      <c r="K177" s="124">
        <v>166</v>
      </c>
      <c r="L177" s="125">
        <v>0.38604651162790699</v>
      </c>
      <c r="M177" s="126" t="s">
        <v>557</v>
      </c>
      <c r="N177" s="127">
        <v>42769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71</v>
      </c>
      <c r="B178" s="102">
        <v>42657</v>
      </c>
      <c r="C178" s="102"/>
      <c r="D178" s="103" t="s">
        <v>676</v>
      </c>
      <c r="E178" s="104" t="s">
        <v>581</v>
      </c>
      <c r="F178" s="105">
        <v>280</v>
      </c>
      <c r="G178" s="104"/>
      <c r="H178" s="104">
        <v>345</v>
      </c>
      <c r="I178" s="122">
        <v>345</v>
      </c>
      <c r="J178" s="123" t="s">
        <v>583</v>
      </c>
      <c r="K178" s="124">
        <f t="shared" ref="K178:K183" si="44">H178-F178</f>
        <v>65</v>
      </c>
      <c r="L178" s="125">
        <f>K178/F178</f>
        <v>0.23214285714285715</v>
      </c>
      <c r="M178" s="126" t="s">
        <v>557</v>
      </c>
      <c r="N178" s="127">
        <v>42814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72</v>
      </c>
      <c r="B179" s="102">
        <v>42657</v>
      </c>
      <c r="C179" s="102"/>
      <c r="D179" s="103" t="s">
        <v>677</v>
      </c>
      <c r="E179" s="104" t="s">
        <v>581</v>
      </c>
      <c r="F179" s="105">
        <v>245</v>
      </c>
      <c r="G179" s="104"/>
      <c r="H179" s="104">
        <v>325.5</v>
      </c>
      <c r="I179" s="122">
        <v>330</v>
      </c>
      <c r="J179" s="123" t="s">
        <v>678</v>
      </c>
      <c r="K179" s="124">
        <f t="shared" si="44"/>
        <v>80.5</v>
      </c>
      <c r="L179" s="125">
        <f>K179/F179</f>
        <v>0.32857142857142857</v>
      </c>
      <c r="M179" s="126" t="s">
        <v>557</v>
      </c>
      <c r="N179" s="127">
        <v>42769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73</v>
      </c>
      <c r="B180" s="102">
        <v>42660</v>
      </c>
      <c r="C180" s="102"/>
      <c r="D180" s="103" t="s">
        <v>341</v>
      </c>
      <c r="E180" s="104" t="s">
        <v>581</v>
      </c>
      <c r="F180" s="105">
        <v>125</v>
      </c>
      <c r="G180" s="104"/>
      <c r="H180" s="104">
        <v>160</v>
      </c>
      <c r="I180" s="122">
        <v>160</v>
      </c>
      <c r="J180" s="123" t="s">
        <v>640</v>
      </c>
      <c r="K180" s="124">
        <f t="shared" si="44"/>
        <v>35</v>
      </c>
      <c r="L180" s="125">
        <v>0.28000000000000003</v>
      </c>
      <c r="M180" s="126" t="s">
        <v>557</v>
      </c>
      <c r="N180" s="127">
        <v>42803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74</v>
      </c>
      <c r="B181" s="102">
        <v>42660</v>
      </c>
      <c r="C181" s="102"/>
      <c r="D181" s="103" t="s">
        <v>456</v>
      </c>
      <c r="E181" s="104" t="s">
        <v>581</v>
      </c>
      <c r="F181" s="105">
        <v>114</v>
      </c>
      <c r="G181" s="104"/>
      <c r="H181" s="104">
        <v>145</v>
      </c>
      <c r="I181" s="122">
        <v>145</v>
      </c>
      <c r="J181" s="123" t="s">
        <v>640</v>
      </c>
      <c r="K181" s="124">
        <f t="shared" si="44"/>
        <v>31</v>
      </c>
      <c r="L181" s="125">
        <f>K181/F181</f>
        <v>0.27192982456140352</v>
      </c>
      <c r="M181" s="126" t="s">
        <v>557</v>
      </c>
      <c r="N181" s="127">
        <v>42859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75</v>
      </c>
      <c r="B182" s="102">
        <v>42660</v>
      </c>
      <c r="C182" s="102"/>
      <c r="D182" s="103" t="s">
        <v>679</v>
      </c>
      <c r="E182" s="104" t="s">
        <v>581</v>
      </c>
      <c r="F182" s="105">
        <v>212</v>
      </c>
      <c r="G182" s="104"/>
      <c r="H182" s="104">
        <v>280</v>
      </c>
      <c r="I182" s="122">
        <v>276</v>
      </c>
      <c r="J182" s="123" t="s">
        <v>680</v>
      </c>
      <c r="K182" s="124">
        <f t="shared" si="44"/>
        <v>68</v>
      </c>
      <c r="L182" s="125">
        <f>K182/F182</f>
        <v>0.32075471698113206</v>
      </c>
      <c r="M182" s="126" t="s">
        <v>557</v>
      </c>
      <c r="N182" s="127">
        <v>42858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76</v>
      </c>
      <c r="B183" s="102">
        <v>42678</v>
      </c>
      <c r="C183" s="102"/>
      <c r="D183" s="103" t="s">
        <v>149</v>
      </c>
      <c r="E183" s="104" t="s">
        <v>581</v>
      </c>
      <c r="F183" s="105">
        <v>155</v>
      </c>
      <c r="G183" s="104"/>
      <c r="H183" s="104">
        <v>210</v>
      </c>
      <c r="I183" s="122">
        <v>210</v>
      </c>
      <c r="J183" s="123" t="s">
        <v>681</v>
      </c>
      <c r="K183" s="124">
        <f t="shared" si="44"/>
        <v>55</v>
      </c>
      <c r="L183" s="125">
        <f>K183/F183</f>
        <v>0.35483870967741937</v>
      </c>
      <c r="M183" s="126" t="s">
        <v>557</v>
      </c>
      <c r="N183" s="127">
        <v>42944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5">
        <v>77</v>
      </c>
      <c r="B184" s="106">
        <v>42710</v>
      </c>
      <c r="C184" s="106"/>
      <c r="D184" s="107" t="s">
        <v>722</v>
      </c>
      <c r="E184" s="108" t="s">
        <v>581</v>
      </c>
      <c r="F184" s="109">
        <v>150.5</v>
      </c>
      <c r="G184" s="109"/>
      <c r="H184" s="110">
        <v>72.5</v>
      </c>
      <c r="I184" s="128">
        <v>174</v>
      </c>
      <c r="J184" s="129" t="s">
        <v>723</v>
      </c>
      <c r="K184" s="130">
        <v>-78</v>
      </c>
      <c r="L184" s="131">
        <v>-0.51827242524916906</v>
      </c>
      <c r="M184" s="132" t="s">
        <v>621</v>
      </c>
      <c r="N184" s="133">
        <v>43333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78</v>
      </c>
      <c r="B185" s="102">
        <v>42712</v>
      </c>
      <c r="C185" s="102"/>
      <c r="D185" s="103" t="s">
        <v>123</v>
      </c>
      <c r="E185" s="104" t="s">
        <v>581</v>
      </c>
      <c r="F185" s="105">
        <v>380</v>
      </c>
      <c r="G185" s="104"/>
      <c r="H185" s="104">
        <v>478</v>
      </c>
      <c r="I185" s="122">
        <v>468</v>
      </c>
      <c r="J185" s="123" t="s">
        <v>640</v>
      </c>
      <c r="K185" s="124">
        <f>H185-F185</f>
        <v>98</v>
      </c>
      <c r="L185" s="125">
        <f>K185/F185</f>
        <v>0.25789473684210529</v>
      </c>
      <c r="M185" s="126" t="s">
        <v>557</v>
      </c>
      <c r="N185" s="127">
        <v>43025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79</v>
      </c>
      <c r="B186" s="102">
        <v>42734</v>
      </c>
      <c r="C186" s="102"/>
      <c r="D186" s="103" t="s">
        <v>245</v>
      </c>
      <c r="E186" s="104" t="s">
        <v>581</v>
      </c>
      <c r="F186" s="105">
        <v>305</v>
      </c>
      <c r="G186" s="104"/>
      <c r="H186" s="104">
        <v>375</v>
      </c>
      <c r="I186" s="122">
        <v>375</v>
      </c>
      <c r="J186" s="123" t="s">
        <v>640</v>
      </c>
      <c r="K186" s="124">
        <f>H186-F186</f>
        <v>70</v>
      </c>
      <c r="L186" s="125">
        <f>K186/F186</f>
        <v>0.22950819672131148</v>
      </c>
      <c r="M186" s="126" t="s">
        <v>557</v>
      </c>
      <c r="N186" s="127">
        <v>42768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80</v>
      </c>
      <c r="B187" s="102">
        <v>42739</v>
      </c>
      <c r="C187" s="102"/>
      <c r="D187" s="103" t="s">
        <v>343</v>
      </c>
      <c r="E187" s="104" t="s">
        <v>581</v>
      </c>
      <c r="F187" s="105">
        <v>99.5</v>
      </c>
      <c r="G187" s="104"/>
      <c r="H187" s="104">
        <v>158</v>
      </c>
      <c r="I187" s="122">
        <v>158</v>
      </c>
      <c r="J187" s="123" t="s">
        <v>640</v>
      </c>
      <c r="K187" s="124">
        <f>H187-F187</f>
        <v>58.5</v>
      </c>
      <c r="L187" s="125">
        <f>K187/F187</f>
        <v>0.5879396984924623</v>
      </c>
      <c r="M187" s="126" t="s">
        <v>557</v>
      </c>
      <c r="N187" s="127">
        <v>42898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81</v>
      </c>
      <c r="B188" s="102">
        <v>42739</v>
      </c>
      <c r="C188" s="102"/>
      <c r="D188" s="103" t="s">
        <v>343</v>
      </c>
      <c r="E188" s="104" t="s">
        <v>581</v>
      </c>
      <c r="F188" s="105">
        <v>99.5</v>
      </c>
      <c r="G188" s="104"/>
      <c r="H188" s="104">
        <v>158</v>
      </c>
      <c r="I188" s="122">
        <v>158</v>
      </c>
      <c r="J188" s="123" t="s">
        <v>640</v>
      </c>
      <c r="K188" s="124">
        <v>58.5</v>
      </c>
      <c r="L188" s="125">
        <v>0.58793969849246197</v>
      </c>
      <c r="M188" s="126" t="s">
        <v>557</v>
      </c>
      <c r="N188" s="127">
        <v>42898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82</v>
      </c>
      <c r="B189" s="102">
        <v>42786</v>
      </c>
      <c r="C189" s="102"/>
      <c r="D189" s="103" t="s">
        <v>166</v>
      </c>
      <c r="E189" s="104" t="s">
        <v>581</v>
      </c>
      <c r="F189" s="105">
        <v>140.5</v>
      </c>
      <c r="G189" s="104"/>
      <c r="H189" s="104">
        <v>220</v>
      </c>
      <c r="I189" s="122">
        <v>220</v>
      </c>
      <c r="J189" s="123" t="s">
        <v>640</v>
      </c>
      <c r="K189" s="124">
        <f>H189-F189</f>
        <v>79.5</v>
      </c>
      <c r="L189" s="125">
        <f>K189/F189</f>
        <v>0.5658362989323843</v>
      </c>
      <c r="M189" s="126" t="s">
        <v>557</v>
      </c>
      <c r="N189" s="127">
        <v>42864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83</v>
      </c>
      <c r="B190" s="102">
        <v>42786</v>
      </c>
      <c r="C190" s="102"/>
      <c r="D190" s="103" t="s">
        <v>724</v>
      </c>
      <c r="E190" s="104" t="s">
        <v>581</v>
      </c>
      <c r="F190" s="105">
        <v>202.5</v>
      </c>
      <c r="G190" s="104"/>
      <c r="H190" s="104">
        <v>234</v>
      </c>
      <c r="I190" s="122">
        <v>234</v>
      </c>
      <c r="J190" s="123" t="s">
        <v>640</v>
      </c>
      <c r="K190" s="124">
        <v>31.5</v>
      </c>
      <c r="L190" s="125">
        <v>0.155555555555556</v>
      </c>
      <c r="M190" s="126" t="s">
        <v>557</v>
      </c>
      <c r="N190" s="127">
        <v>42836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84</v>
      </c>
      <c r="B191" s="102">
        <v>42818</v>
      </c>
      <c r="C191" s="102"/>
      <c r="D191" s="103" t="s">
        <v>518</v>
      </c>
      <c r="E191" s="104" t="s">
        <v>581</v>
      </c>
      <c r="F191" s="105">
        <v>300.5</v>
      </c>
      <c r="G191" s="104"/>
      <c r="H191" s="104">
        <v>417.5</v>
      </c>
      <c r="I191" s="122">
        <v>420</v>
      </c>
      <c r="J191" s="123" t="s">
        <v>682</v>
      </c>
      <c r="K191" s="124">
        <f>H191-F191</f>
        <v>117</v>
      </c>
      <c r="L191" s="125">
        <f>K191/F191</f>
        <v>0.38935108153078202</v>
      </c>
      <c r="M191" s="126" t="s">
        <v>557</v>
      </c>
      <c r="N191" s="127">
        <v>43070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85</v>
      </c>
      <c r="B192" s="102">
        <v>42818</v>
      </c>
      <c r="C192" s="102"/>
      <c r="D192" s="103" t="s">
        <v>720</v>
      </c>
      <c r="E192" s="104" t="s">
        <v>581</v>
      </c>
      <c r="F192" s="105">
        <v>850</v>
      </c>
      <c r="G192" s="104"/>
      <c r="H192" s="104">
        <v>1042.5</v>
      </c>
      <c r="I192" s="122">
        <v>1023</v>
      </c>
      <c r="J192" s="123" t="s">
        <v>725</v>
      </c>
      <c r="K192" s="124">
        <v>192.5</v>
      </c>
      <c r="L192" s="125">
        <v>0.22647058823529401</v>
      </c>
      <c r="M192" s="126" t="s">
        <v>557</v>
      </c>
      <c r="N192" s="127">
        <v>42830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86</v>
      </c>
      <c r="B193" s="102">
        <v>42830</v>
      </c>
      <c r="C193" s="102"/>
      <c r="D193" s="103" t="s">
        <v>472</v>
      </c>
      <c r="E193" s="104" t="s">
        <v>581</v>
      </c>
      <c r="F193" s="105">
        <v>785</v>
      </c>
      <c r="G193" s="104"/>
      <c r="H193" s="104">
        <v>930</v>
      </c>
      <c r="I193" s="122">
        <v>920</v>
      </c>
      <c r="J193" s="123" t="s">
        <v>683</v>
      </c>
      <c r="K193" s="124">
        <f>H193-F193</f>
        <v>145</v>
      </c>
      <c r="L193" s="125">
        <f>K193/F193</f>
        <v>0.18471337579617833</v>
      </c>
      <c r="M193" s="126" t="s">
        <v>557</v>
      </c>
      <c r="N193" s="127">
        <v>42976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5">
        <v>87</v>
      </c>
      <c r="B194" s="106">
        <v>42831</v>
      </c>
      <c r="C194" s="106"/>
      <c r="D194" s="107" t="s">
        <v>726</v>
      </c>
      <c r="E194" s="108" t="s">
        <v>581</v>
      </c>
      <c r="F194" s="109">
        <v>40</v>
      </c>
      <c r="G194" s="109"/>
      <c r="H194" s="110">
        <v>13.1</v>
      </c>
      <c r="I194" s="128">
        <v>60</v>
      </c>
      <c r="J194" s="134" t="s">
        <v>727</v>
      </c>
      <c r="K194" s="130">
        <v>-26.9</v>
      </c>
      <c r="L194" s="131">
        <v>-0.67249999999999999</v>
      </c>
      <c r="M194" s="132" t="s">
        <v>621</v>
      </c>
      <c r="N194" s="133">
        <v>43138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88</v>
      </c>
      <c r="B195" s="102">
        <v>42837</v>
      </c>
      <c r="C195" s="102"/>
      <c r="D195" s="103" t="s">
        <v>87</v>
      </c>
      <c r="E195" s="104" t="s">
        <v>581</v>
      </c>
      <c r="F195" s="105">
        <v>289.5</v>
      </c>
      <c r="G195" s="104"/>
      <c r="H195" s="104">
        <v>354</v>
      </c>
      <c r="I195" s="122">
        <v>360</v>
      </c>
      <c r="J195" s="123" t="s">
        <v>684</v>
      </c>
      <c r="K195" s="124">
        <f t="shared" ref="K195:K203" si="45">H195-F195</f>
        <v>64.5</v>
      </c>
      <c r="L195" s="125">
        <f t="shared" ref="L195:L203" si="46">K195/F195</f>
        <v>0.22279792746113988</v>
      </c>
      <c r="M195" s="126" t="s">
        <v>557</v>
      </c>
      <c r="N195" s="127">
        <v>43040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89</v>
      </c>
      <c r="B196" s="102">
        <v>42845</v>
      </c>
      <c r="C196" s="102"/>
      <c r="D196" s="103" t="s">
        <v>417</v>
      </c>
      <c r="E196" s="104" t="s">
        <v>581</v>
      </c>
      <c r="F196" s="105">
        <v>700</v>
      </c>
      <c r="G196" s="104"/>
      <c r="H196" s="104">
        <v>840</v>
      </c>
      <c r="I196" s="122">
        <v>840</v>
      </c>
      <c r="J196" s="123" t="s">
        <v>685</v>
      </c>
      <c r="K196" s="124">
        <f t="shared" si="45"/>
        <v>140</v>
      </c>
      <c r="L196" s="125">
        <f t="shared" si="46"/>
        <v>0.2</v>
      </c>
      <c r="M196" s="126" t="s">
        <v>557</v>
      </c>
      <c r="N196" s="127">
        <v>42893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90</v>
      </c>
      <c r="B197" s="102">
        <v>42887</v>
      </c>
      <c r="C197" s="102"/>
      <c r="D197" s="144" t="s">
        <v>354</v>
      </c>
      <c r="E197" s="104" t="s">
        <v>581</v>
      </c>
      <c r="F197" s="105">
        <v>130</v>
      </c>
      <c r="G197" s="104"/>
      <c r="H197" s="104">
        <v>144.25</v>
      </c>
      <c r="I197" s="122">
        <v>170</v>
      </c>
      <c r="J197" s="123" t="s">
        <v>686</v>
      </c>
      <c r="K197" s="124">
        <f t="shared" si="45"/>
        <v>14.25</v>
      </c>
      <c r="L197" s="125">
        <f t="shared" si="46"/>
        <v>0.10961538461538461</v>
      </c>
      <c r="M197" s="126" t="s">
        <v>557</v>
      </c>
      <c r="N197" s="127">
        <v>43675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91</v>
      </c>
      <c r="B198" s="102">
        <v>42901</v>
      </c>
      <c r="C198" s="102"/>
      <c r="D198" s="144" t="s">
        <v>687</v>
      </c>
      <c r="E198" s="104" t="s">
        <v>581</v>
      </c>
      <c r="F198" s="105">
        <v>214.5</v>
      </c>
      <c r="G198" s="104"/>
      <c r="H198" s="104">
        <v>262</v>
      </c>
      <c r="I198" s="122">
        <v>262</v>
      </c>
      <c r="J198" s="123" t="s">
        <v>688</v>
      </c>
      <c r="K198" s="124">
        <f t="shared" si="45"/>
        <v>47.5</v>
      </c>
      <c r="L198" s="125">
        <f t="shared" si="46"/>
        <v>0.22144522144522144</v>
      </c>
      <c r="M198" s="126" t="s">
        <v>557</v>
      </c>
      <c r="N198" s="127">
        <v>42977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6">
        <v>92</v>
      </c>
      <c r="B199" s="150">
        <v>42933</v>
      </c>
      <c r="C199" s="150"/>
      <c r="D199" s="151" t="s">
        <v>689</v>
      </c>
      <c r="E199" s="152" t="s">
        <v>581</v>
      </c>
      <c r="F199" s="153">
        <v>370</v>
      </c>
      <c r="G199" s="152"/>
      <c r="H199" s="152">
        <v>447.5</v>
      </c>
      <c r="I199" s="174">
        <v>450</v>
      </c>
      <c r="J199" s="218" t="s">
        <v>640</v>
      </c>
      <c r="K199" s="124">
        <f t="shared" si="45"/>
        <v>77.5</v>
      </c>
      <c r="L199" s="176">
        <f t="shared" si="46"/>
        <v>0.20945945945945946</v>
      </c>
      <c r="M199" s="177" t="s">
        <v>557</v>
      </c>
      <c r="N199" s="178">
        <v>43035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6">
        <v>93</v>
      </c>
      <c r="B200" s="150">
        <v>42943</v>
      </c>
      <c r="C200" s="150"/>
      <c r="D200" s="151" t="s">
        <v>164</v>
      </c>
      <c r="E200" s="152" t="s">
        <v>581</v>
      </c>
      <c r="F200" s="153">
        <v>657.5</v>
      </c>
      <c r="G200" s="152"/>
      <c r="H200" s="152">
        <v>825</v>
      </c>
      <c r="I200" s="174">
        <v>820</v>
      </c>
      <c r="J200" s="218" t="s">
        <v>640</v>
      </c>
      <c r="K200" s="124">
        <f t="shared" si="45"/>
        <v>167.5</v>
      </c>
      <c r="L200" s="176">
        <f t="shared" si="46"/>
        <v>0.25475285171102663</v>
      </c>
      <c r="M200" s="177" t="s">
        <v>557</v>
      </c>
      <c r="N200" s="178">
        <v>43090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94</v>
      </c>
      <c r="B201" s="102">
        <v>42964</v>
      </c>
      <c r="C201" s="102"/>
      <c r="D201" s="103" t="s">
        <v>358</v>
      </c>
      <c r="E201" s="104" t="s">
        <v>581</v>
      </c>
      <c r="F201" s="105">
        <v>605</v>
      </c>
      <c r="G201" s="104"/>
      <c r="H201" s="104">
        <v>750</v>
      </c>
      <c r="I201" s="122">
        <v>750</v>
      </c>
      <c r="J201" s="123" t="s">
        <v>683</v>
      </c>
      <c r="K201" s="124">
        <f t="shared" si="45"/>
        <v>145</v>
      </c>
      <c r="L201" s="125">
        <f t="shared" si="46"/>
        <v>0.23966942148760331</v>
      </c>
      <c r="M201" s="126" t="s">
        <v>557</v>
      </c>
      <c r="N201" s="127">
        <v>43027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347">
        <v>95</v>
      </c>
      <c r="B202" s="145">
        <v>42979</v>
      </c>
      <c r="C202" s="145"/>
      <c r="D202" s="146" t="s">
        <v>476</v>
      </c>
      <c r="E202" s="147" t="s">
        <v>581</v>
      </c>
      <c r="F202" s="148">
        <v>255</v>
      </c>
      <c r="G202" s="149"/>
      <c r="H202" s="149">
        <v>217.25</v>
      </c>
      <c r="I202" s="149">
        <v>320</v>
      </c>
      <c r="J202" s="171" t="s">
        <v>690</v>
      </c>
      <c r="K202" s="130">
        <f t="shared" si="45"/>
        <v>-37.75</v>
      </c>
      <c r="L202" s="172">
        <f t="shared" si="46"/>
        <v>-0.14803921568627451</v>
      </c>
      <c r="M202" s="132" t="s">
        <v>621</v>
      </c>
      <c r="N202" s="173">
        <v>43661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96</v>
      </c>
      <c r="B203" s="102">
        <v>42997</v>
      </c>
      <c r="C203" s="102"/>
      <c r="D203" s="103" t="s">
        <v>691</v>
      </c>
      <c r="E203" s="104" t="s">
        <v>581</v>
      </c>
      <c r="F203" s="105">
        <v>215</v>
      </c>
      <c r="G203" s="104"/>
      <c r="H203" s="104">
        <v>258</v>
      </c>
      <c r="I203" s="122">
        <v>258</v>
      </c>
      <c r="J203" s="123" t="s">
        <v>640</v>
      </c>
      <c r="K203" s="124">
        <f t="shared" si="45"/>
        <v>43</v>
      </c>
      <c r="L203" s="125">
        <f t="shared" si="46"/>
        <v>0.2</v>
      </c>
      <c r="M203" s="126" t="s">
        <v>557</v>
      </c>
      <c r="N203" s="127">
        <v>43040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97</v>
      </c>
      <c r="B204" s="102">
        <v>42997</v>
      </c>
      <c r="C204" s="102"/>
      <c r="D204" s="103" t="s">
        <v>691</v>
      </c>
      <c r="E204" s="104" t="s">
        <v>581</v>
      </c>
      <c r="F204" s="105">
        <v>215</v>
      </c>
      <c r="G204" s="104"/>
      <c r="H204" s="104">
        <v>258</v>
      </c>
      <c r="I204" s="122">
        <v>258</v>
      </c>
      <c r="J204" s="218" t="s">
        <v>640</v>
      </c>
      <c r="K204" s="124">
        <v>43</v>
      </c>
      <c r="L204" s="125">
        <v>0.2</v>
      </c>
      <c r="M204" s="126" t="s">
        <v>557</v>
      </c>
      <c r="N204" s="127">
        <v>43040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7">
        <v>98</v>
      </c>
      <c r="B205" s="198">
        <v>42998</v>
      </c>
      <c r="C205" s="198"/>
      <c r="D205" s="356" t="s">
        <v>782</v>
      </c>
      <c r="E205" s="199" t="s">
        <v>581</v>
      </c>
      <c r="F205" s="200">
        <v>75</v>
      </c>
      <c r="G205" s="199"/>
      <c r="H205" s="199">
        <v>90</v>
      </c>
      <c r="I205" s="219">
        <v>90</v>
      </c>
      <c r="J205" s="123" t="s">
        <v>692</v>
      </c>
      <c r="K205" s="124">
        <f t="shared" ref="K205:K210" si="47">H205-F205</f>
        <v>15</v>
      </c>
      <c r="L205" s="125">
        <f t="shared" ref="L205:L210" si="48">K205/F205</f>
        <v>0.2</v>
      </c>
      <c r="M205" s="126" t="s">
        <v>557</v>
      </c>
      <c r="N205" s="127">
        <v>43019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6">
        <v>99</v>
      </c>
      <c r="B206" s="150">
        <v>43011</v>
      </c>
      <c r="C206" s="150"/>
      <c r="D206" s="151" t="s">
        <v>693</v>
      </c>
      <c r="E206" s="152" t="s">
        <v>581</v>
      </c>
      <c r="F206" s="153">
        <v>315</v>
      </c>
      <c r="G206" s="152"/>
      <c r="H206" s="152">
        <v>392</v>
      </c>
      <c r="I206" s="174">
        <v>384</v>
      </c>
      <c r="J206" s="218" t="s">
        <v>694</v>
      </c>
      <c r="K206" s="124">
        <f t="shared" si="47"/>
        <v>77</v>
      </c>
      <c r="L206" s="176">
        <f t="shared" si="48"/>
        <v>0.24444444444444444</v>
      </c>
      <c r="M206" s="177" t="s">
        <v>557</v>
      </c>
      <c r="N206" s="178">
        <v>43017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100</v>
      </c>
      <c r="B207" s="150">
        <v>43013</v>
      </c>
      <c r="C207" s="150"/>
      <c r="D207" s="151" t="s">
        <v>695</v>
      </c>
      <c r="E207" s="152" t="s">
        <v>581</v>
      </c>
      <c r="F207" s="153">
        <v>145</v>
      </c>
      <c r="G207" s="152"/>
      <c r="H207" s="152">
        <v>179</v>
      </c>
      <c r="I207" s="174">
        <v>180</v>
      </c>
      <c r="J207" s="218" t="s">
        <v>571</v>
      </c>
      <c r="K207" s="124">
        <f t="shared" si="47"/>
        <v>34</v>
      </c>
      <c r="L207" s="176">
        <f t="shared" si="48"/>
        <v>0.23448275862068965</v>
      </c>
      <c r="M207" s="177" t="s">
        <v>557</v>
      </c>
      <c r="N207" s="178">
        <v>43025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101</v>
      </c>
      <c r="B208" s="150">
        <v>43014</v>
      </c>
      <c r="C208" s="150"/>
      <c r="D208" s="151" t="s">
        <v>331</v>
      </c>
      <c r="E208" s="152" t="s">
        <v>581</v>
      </c>
      <c r="F208" s="153">
        <v>256</v>
      </c>
      <c r="G208" s="152"/>
      <c r="H208" s="152">
        <v>323</v>
      </c>
      <c r="I208" s="174">
        <v>320</v>
      </c>
      <c r="J208" s="218" t="s">
        <v>640</v>
      </c>
      <c r="K208" s="124">
        <f t="shared" si="47"/>
        <v>67</v>
      </c>
      <c r="L208" s="176">
        <f t="shared" si="48"/>
        <v>0.26171875</v>
      </c>
      <c r="M208" s="177" t="s">
        <v>557</v>
      </c>
      <c r="N208" s="178">
        <v>43067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102</v>
      </c>
      <c r="B209" s="150">
        <v>43017</v>
      </c>
      <c r="C209" s="150"/>
      <c r="D209" s="151" t="s">
        <v>351</v>
      </c>
      <c r="E209" s="152" t="s">
        <v>581</v>
      </c>
      <c r="F209" s="153">
        <v>137.5</v>
      </c>
      <c r="G209" s="152"/>
      <c r="H209" s="152">
        <v>184</v>
      </c>
      <c r="I209" s="174">
        <v>183</v>
      </c>
      <c r="J209" s="175" t="s">
        <v>696</v>
      </c>
      <c r="K209" s="124">
        <f t="shared" si="47"/>
        <v>46.5</v>
      </c>
      <c r="L209" s="176">
        <f t="shared" si="48"/>
        <v>0.33818181818181819</v>
      </c>
      <c r="M209" s="177" t="s">
        <v>557</v>
      </c>
      <c r="N209" s="178">
        <v>43108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103</v>
      </c>
      <c r="B210" s="150">
        <v>43018</v>
      </c>
      <c r="C210" s="150"/>
      <c r="D210" s="151" t="s">
        <v>697</v>
      </c>
      <c r="E210" s="152" t="s">
        <v>581</v>
      </c>
      <c r="F210" s="153">
        <v>125.5</v>
      </c>
      <c r="G210" s="152"/>
      <c r="H210" s="152">
        <v>158</v>
      </c>
      <c r="I210" s="174">
        <v>155</v>
      </c>
      <c r="J210" s="175" t="s">
        <v>698</v>
      </c>
      <c r="K210" s="124">
        <f t="shared" si="47"/>
        <v>32.5</v>
      </c>
      <c r="L210" s="176">
        <f t="shared" si="48"/>
        <v>0.25896414342629481</v>
      </c>
      <c r="M210" s="177" t="s">
        <v>557</v>
      </c>
      <c r="N210" s="178">
        <v>43067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104</v>
      </c>
      <c r="B211" s="150">
        <v>43018</v>
      </c>
      <c r="C211" s="150"/>
      <c r="D211" s="151" t="s">
        <v>728</v>
      </c>
      <c r="E211" s="152" t="s">
        <v>581</v>
      </c>
      <c r="F211" s="153">
        <v>895</v>
      </c>
      <c r="G211" s="152"/>
      <c r="H211" s="152">
        <v>1122.5</v>
      </c>
      <c r="I211" s="174">
        <v>1078</v>
      </c>
      <c r="J211" s="175" t="s">
        <v>729</v>
      </c>
      <c r="K211" s="124">
        <v>227.5</v>
      </c>
      <c r="L211" s="176">
        <v>0.25418994413407803</v>
      </c>
      <c r="M211" s="177" t="s">
        <v>557</v>
      </c>
      <c r="N211" s="178">
        <v>43117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6">
        <v>105</v>
      </c>
      <c r="B212" s="150">
        <v>43020</v>
      </c>
      <c r="C212" s="150"/>
      <c r="D212" s="151" t="s">
        <v>339</v>
      </c>
      <c r="E212" s="152" t="s">
        <v>581</v>
      </c>
      <c r="F212" s="153">
        <v>525</v>
      </c>
      <c r="G212" s="152"/>
      <c r="H212" s="152">
        <v>629</v>
      </c>
      <c r="I212" s="174">
        <v>629</v>
      </c>
      <c r="J212" s="218" t="s">
        <v>640</v>
      </c>
      <c r="K212" s="124">
        <v>104</v>
      </c>
      <c r="L212" s="176">
        <v>0.19809523809523799</v>
      </c>
      <c r="M212" s="177" t="s">
        <v>557</v>
      </c>
      <c r="N212" s="178">
        <v>43119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6">
        <v>106</v>
      </c>
      <c r="B213" s="150">
        <v>43046</v>
      </c>
      <c r="C213" s="150"/>
      <c r="D213" s="151" t="s">
        <v>380</v>
      </c>
      <c r="E213" s="152" t="s">
        <v>581</v>
      </c>
      <c r="F213" s="153">
        <v>740</v>
      </c>
      <c r="G213" s="152"/>
      <c r="H213" s="152">
        <v>892.5</v>
      </c>
      <c r="I213" s="174">
        <v>900</v>
      </c>
      <c r="J213" s="175" t="s">
        <v>699</v>
      </c>
      <c r="K213" s="124">
        <f>H213-F213</f>
        <v>152.5</v>
      </c>
      <c r="L213" s="176">
        <f>K213/F213</f>
        <v>0.20608108108108109</v>
      </c>
      <c r="M213" s="177" t="s">
        <v>557</v>
      </c>
      <c r="N213" s="178">
        <v>43052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107</v>
      </c>
      <c r="B214" s="102">
        <v>43073</v>
      </c>
      <c r="C214" s="102"/>
      <c r="D214" s="103" t="s">
        <v>700</v>
      </c>
      <c r="E214" s="104" t="s">
        <v>581</v>
      </c>
      <c r="F214" s="105">
        <v>118.5</v>
      </c>
      <c r="G214" s="104"/>
      <c r="H214" s="104">
        <v>143.5</v>
      </c>
      <c r="I214" s="122">
        <v>145</v>
      </c>
      <c r="J214" s="137" t="s">
        <v>701</v>
      </c>
      <c r="K214" s="124">
        <f>H214-F214</f>
        <v>25</v>
      </c>
      <c r="L214" s="125">
        <f>K214/F214</f>
        <v>0.2109704641350211</v>
      </c>
      <c r="M214" s="126" t="s">
        <v>557</v>
      </c>
      <c r="N214" s="127">
        <v>43097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108</v>
      </c>
      <c r="B215" s="106">
        <v>43090</v>
      </c>
      <c r="C215" s="106"/>
      <c r="D215" s="154" t="s">
        <v>421</v>
      </c>
      <c r="E215" s="108" t="s">
        <v>581</v>
      </c>
      <c r="F215" s="109">
        <v>715</v>
      </c>
      <c r="G215" s="109"/>
      <c r="H215" s="110">
        <v>500</v>
      </c>
      <c r="I215" s="128">
        <v>872</v>
      </c>
      <c r="J215" s="134" t="s">
        <v>702</v>
      </c>
      <c r="K215" s="130">
        <f>H215-F215</f>
        <v>-215</v>
      </c>
      <c r="L215" s="131">
        <f>K215/F215</f>
        <v>-0.30069930069930068</v>
      </c>
      <c r="M215" s="132" t="s">
        <v>621</v>
      </c>
      <c r="N215" s="133">
        <v>43670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109</v>
      </c>
      <c r="B216" s="102">
        <v>43098</v>
      </c>
      <c r="C216" s="102"/>
      <c r="D216" s="103" t="s">
        <v>693</v>
      </c>
      <c r="E216" s="104" t="s">
        <v>581</v>
      </c>
      <c r="F216" s="105">
        <v>435</v>
      </c>
      <c r="G216" s="104"/>
      <c r="H216" s="104">
        <v>542.5</v>
      </c>
      <c r="I216" s="122">
        <v>539</v>
      </c>
      <c r="J216" s="137" t="s">
        <v>640</v>
      </c>
      <c r="K216" s="124">
        <v>107.5</v>
      </c>
      <c r="L216" s="125">
        <v>0.247126436781609</v>
      </c>
      <c r="M216" s="126" t="s">
        <v>557</v>
      </c>
      <c r="N216" s="127">
        <v>43206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110</v>
      </c>
      <c r="B217" s="102">
        <v>43098</v>
      </c>
      <c r="C217" s="102"/>
      <c r="D217" s="103" t="s">
        <v>531</v>
      </c>
      <c r="E217" s="104" t="s">
        <v>581</v>
      </c>
      <c r="F217" s="105">
        <v>885</v>
      </c>
      <c r="G217" s="104"/>
      <c r="H217" s="104">
        <v>1090</v>
      </c>
      <c r="I217" s="122">
        <v>1084</v>
      </c>
      <c r="J217" s="137" t="s">
        <v>640</v>
      </c>
      <c r="K217" s="124">
        <v>205</v>
      </c>
      <c r="L217" s="125">
        <v>0.23163841807909599</v>
      </c>
      <c r="M217" s="126" t="s">
        <v>557</v>
      </c>
      <c r="N217" s="127">
        <v>43213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8">
        <v>111</v>
      </c>
      <c r="B218" s="334">
        <v>43192</v>
      </c>
      <c r="C218" s="334"/>
      <c r="D218" s="112" t="s">
        <v>710</v>
      </c>
      <c r="E218" s="336" t="s">
        <v>581</v>
      </c>
      <c r="F218" s="338">
        <v>478.5</v>
      </c>
      <c r="G218" s="336"/>
      <c r="H218" s="336">
        <v>442</v>
      </c>
      <c r="I218" s="340">
        <v>613</v>
      </c>
      <c r="J218" s="365" t="s">
        <v>799</v>
      </c>
      <c r="K218" s="130">
        <f>H218-F218</f>
        <v>-36.5</v>
      </c>
      <c r="L218" s="131">
        <f>K218/F218</f>
        <v>-7.6280041797283177E-2</v>
      </c>
      <c r="M218" s="132" t="s">
        <v>621</v>
      </c>
      <c r="N218" s="133">
        <v>43762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5">
        <v>112</v>
      </c>
      <c r="B219" s="106">
        <v>43194</v>
      </c>
      <c r="C219" s="106"/>
      <c r="D219" s="355" t="s">
        <v>781</v>
      </c>
      <c r="E219" s="108" t="s">
        <v>581</v>
      </c>
      <c r="F219" s="109">
        <f>141.5-7.3</f>
        <v>134.19999999999999</v>
      </c>
      <c r="G219" s="109"/>
      <c r="H219" s="110">
        <v>77</v>
      </c>
      <c r="I219" s="128">
        <v>180</v>
      </c>
      <c r="J219" s="365" t="s">
        <v>798</v>
      </c>
      <c r="K219" s="130">
        <f>H219-F219</f>
        <v>-57.199999999999989</v>
      </c>
      <c r="L219" s="131">
        <f>K219/F219</f>
        <v>-0.42622950819672129</v>
      </c>
      <c r="M219" s="132" t="s">
        <v>621</v>
      </c>
      <c r="N219" s="133">
        <v>43522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5">
        <v>113</v>
      </c>
      <c r="B220" s="106">
        <v>43209</v>
      </c>
      <c r="C220" s="106"/>
      <c r="D220" s="107" t="s">
        <v>703</v>
      </c>
      <c r="E220" s="108" t="s">
        <v>581</v>
      </c>
      <c r="F220" s="109">
        <v>430</v>
      </c>
      <c r="G220" s="109"/>
      <c r="H220" s="110">
        <v>220</v>
      </c>
      <c r="I220" s="128">
        <v>537</v>
      </c>
      <c r="J220" s="134" t="s">
        <v>704</v>
      </c>
      <c r="K220" s="130">
        <f>H220-F220</f>
        <v>-210</v>
      </c>
      <c r="L220" s="131">
        <f>K220/F220</f>
        <v>-0.48837209302325579</v>
      </c>
      <c r="M220" s="132" t="s">
        <v>621</v>
      </c>
      <c r="N220" s="133">
        <v>43252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49">
        <v>114</v>
      </c>
      <c r="B221" s="155">
        <v>43220</v>
      </c>
      <c r="C221" s="155"/>
      <c r="D221" s="156" t="s">
        <v>381</v>
      </c>
      <c r="E221" s="157" t="s">
        <v>581</v>
      </c>
      <c r="F221" s="159">
        <v>153.5</v>
      </c>
      <c r="G221" s="159"/>
      <c r="H221" s="159">
        <v>196</v>
      </c>
      <c r="I221" s="159">
        <v>196</v>
      </c>
      <c r="J221" s="342" t="s">
        <v>815</v>
      </c>
      <c r="K221" s="179">
        <f>H221-F221</f>
        <v>42.5</v>
      </c>
      <c r="L221" s="180">
        <f>K221/F221</f>
        <v>0.27687296416938112</v>
      </c>
      <c r="M221" s="158" t="s">
        <v>557</v>
      </c>
      <c r="N221" s="181">
        <v>43605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115</v>
      </c>
      <c r="B222" s="106">
        <v>43306</v>
      </c>
      <c r="C222" s="106"/>
      <c r="D222" s="107" t="s">
        <v>726</v>
      </c>
      <c r="E222" s="108" t="s">
        <v>581</v>
      </c>
      <c r="F222" s="109">
        <v>27.5</v>
      </c>
      <c r="G222" s="109"/>
      <c r="H222" s="110">
        <v>13.1</v>
      </c>
      <c r="I222" s="128">
        <v>60</v>
      </c>
      <c r="J222" s="134" t="s">
        <v>730</v>
      </c>
      <c r="K222" s="130">
        <v>-14.4</v>
      </c>
      <c r="L222" s="131">
        <v>-0.52363636363636401</v>
      </c>
      <c r="M222" s="132" t="s">
        <v>621</v>
      </c>
      <c r="N222" s="133">
        <v>43138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8">
        <v>116</v>
      </c>
      <c r="B223" s="334">
        <v>43318</v>
      </c>
      <c r="C223" s="334"/>
      <c r="D223" s="112" t="s">
        <v>705</v>
      </c>
      <c r="E223" s="336" t="s">
        <v>581</v>
      </c>
      <c r="F223" s="336">
        <v>148.5</v>
      </c>
      <c r="G223" s="336"/>
      <c r="H223" s="336">
        <v>102</v>
      </c>
      <c r="I223" s="340">
        <v>182</v>
      </c>
      <c r="J223" s="134" t="s">
        <v>814</v>
      </c>
      <c r="K223" s="130">
        <f>H223-F223</f>
        <v>-46.5</v>
      </c>
      <c r="L223" s="131">
        <f>K223/F223</f>
        <v>-0.31313131313131315</v>
      </c>
      <c r="M223" s="132" t="s">
        <v>621</v>
      </c>
      <c r="N223" s="133">
        <v>43661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117</v>
      </c>
      <c r="B224" s="102">
        <v>43335</v>
      </c>
      <c r="C224" s="102"/>
      <c r="D224" s="103" t="s">
        <v>731</v>
      </c>
      <c r="E224" s="104" t="s">
        <v>581</v>
      </c>
      <c r="F224" s="152">
        <v>285</v>
      </c>
      <c r="G224" s="104"/>
      <c r="H224" s="104">
        <v>355</v>
      </c>
      <c r="I224" s="122">
        <v>364</v>
      </c>
      <c r="J224" s="137" t="s">
        <v>732</v>
      </c>
      <c r="K224" s="124">
        <v>70</v>
      </c>
      <c r="L224" s="125">
        <v>0.24561403508771901</v>
      </c>
      <c r="M224" s="126" t="s">
        <v>557</v>
      </c>
      <c r="N224" s="127">
        <v>43455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118</v>
      </c>
      <c r="B225" s="102">
        <v>43341</v>
      </c>
      <c r="C225" s="102"/>
      <c r="D225" s="103" t="s">
        <v>371</v>
      </c>
      <c r="E225" s="104" t="s">
        <v>581</v>
      </c>
      <c r="F225" s="152">
        <v>525</v>
      </c>
      <c r="G225" s="104"/>
      <c r="H225" s="104">
        <v>585</v>
      </c>
      <c r="I225" s="122">
        <v>635</v>
      </c>
      <c r="J225" s="137" t="s">
        <v>706</v>
      </c>
      <c r="K225" s="124">
        <f t="shared" ref="K225:K237" si="49">H225-F225</f>
        <v>60</v>
      </c>
      <c r="L225" s="125">
        <f t="shared" ref="L225:L237" si="50">K225/F225</f>
        <v>0.11428571428571428</v>
      </c>
      <c r="M225" s="126" t="s">
        <v>557</v>
      </c>
      <c r="N225" s="127">
        <v>43662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119</v>
      </c>
      <c r="B226" s="102">
        <v>43395</v>
      </c>
      <c r="C226" s="102"/>
      <c r="D226" s="103" t="s">
        <v>358</v>
      </c>
      <c r="E226" s="104" t="s">
        <v>581</v>
      </c>
      <c r="F226" s="152">
        <v>475</v>
      </c>
      <c r="G226" s="104"/>
      <c r="H226" s="104">
        <v>574</v>
      </c>
      <c r="I226" s="122">
        <v>570</v>
      </c>
      <c r="J226" s="137" t="s">
        <v>640</v>
      </c>
      <c r="K226" s="124">
        <f t="shared" si="49"/>
        <v>99</v>
      </c>
      <c r="L226" s="125">
        <f t="shared" si="50"/>
        <v>0.20842105263157895</v>
      </c>
      <c r="M226" s="126" t="s">
        <v>557</v>
      </c>
      <c r="N226" s="127">
        <v>43403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120</v>
      </c>
      <c r="B227" s="150">
        <v>43397</v>
      </c>
      <c r="C227" s="150"/>
      <c r="D227" s="382" t="s">
        <v>378</v>
      </c>
      <c r="E227" s="152" t="s">
        <v>581</v>
      </c>
      <c r="F227" s="152">
        <v>707.5</v>
      </c>
      <c r="G227" s="152"/>
      <c r="H227" s="152">
        <v>872</v>
      </c>
      <c r="I227" s="174">
        <v>872</v>
      </c>
      <c r="J227" s="175" t="s">
        <v>640</v>
      </c>
      <c r="K227" s="124">
        <f t="shared" si="49"/>
        <v>164.5</v>
      </c>
      <c r="L227" s="176">
        <f t="shared" si="50"/>
        <v>0.23250883392226149</v>
      </c>
      <c r="M227" s="177" t="s">
        <v>557</v>
      </c>
      <c r="N227" s="178">
        <v>43482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121</v>
      </c>
      <c r="B228" s="150">
        <v>43398</v>
      </c>
      <c r="C228" s="150"/>
      <c r="D228" s="382" t="s">
        <v>340</v>
      </c>
      <c r="E228" s="152" t="s">
        <v>581</v>
      </c>
      <c r="F228" s="152">
        <v>162</v>
      </c>
      <c r="G228" s="152"/>
      <c r="H228" s="152">
        <v>204</v>
      </c>
      <c r="I228" s="174">
        <v>209</v>
      </c>
      <c r="J228" s="175" t="s">
        <v>813</v>
      </c>
      <c r="K228" s="124">
        <f t="shared" si="49"/>
        <v>42</v>
      </c>
      <c r="L228" s="176">
        <f t="shared" si="50"/>
        <v>0.25925925925925924</v>
      </c>
      <c r="M228" s="177" t="s">
        <v>557</v>
      </c>
      <c r="N228" s="178">
        <v>43539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7">
        <v>122</v>
      </c>
      <c r="B229" s="198">
        <v>43399</v>
      </c>
      <c r="C229" s="198"/>
      <c r="D229" s="151" t="s">
        <v>466</v>
      </c>
      <c r="E229" s="199" t="s">
        <v>581</v>
      </c>
      <c r="F229" s="199">
        <v>240</v>
      </c>
      <c r="G229" s="199"/>
      <c r="H229" s="199">
        <v>297</v>
      </c>
      <c r="I229" s="219">
        <v>297</v>
      </c>
      <c r="J229" s="175" t="s">
        <v>640</v>
      </c>
      <c r="K229" s="220">
        <f t="shared" si="49"/>
        <v>57</v>
      </c>
      <c r="L229" s="221">
        <f t="shared" si="50"/>
        <v>0.23749999999999999</v>
      </c>
      <c r="M229" s="222" t="s">
        <v>557</v>
      </c>
      <c r="N229" s="223">
        <v>43417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123</v>
      </c>
      <c r="B230" s="102">
        <v>43439</v>
      </c>
      <c r="C230" s="102"/>
      <c r="D230" s="144" t="s">
        <v>707</v>
      </c>
      <c r="E230" s="104" t="s">
        <v>581</v>
      </c>
      <c r="F230" s="104">
        <v>202.5</v>
      </c>
      <c r="G230" s="104"/>
      <c r="H230" s="104">
        <v>255</v>
      </c>
      <c r="I230" s="122">
        <v>252</v>
      </c>
      <c r="J230" s="137" t="s">
        <v>640</v>
      </c>
      <c r="K230" s="124">
        <f t="shared" si="49"/>
        <v>52.5</v>
      </c>
      <c r="L230" s="125">
        <f t="shared" si="50"/>
        <v>0.25925925925925924</v>
      </c>
      <c r="M230" s="126" t="s">
        <v>557</v>
      </c>
      <c r="N230" s="127">
        <v>43542</v>
      </c>
      <c r="O230" s="54"/>
      <c r="P230" s="13"/>
      <c r="Q230" s="13"/>
      <c r="R230" s="90" t="s">
        <v>709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124</v>
      </c>
      <c r="B231" s="198">
        <v>43465</v>
      </c>
      <c r="C231" s="102"/>
      <c r="D231" s="382" t="s">
        <v>403</v>
      </c>
      <c r="E231" s="199" t="s">
        <v>581</v>
      </c>
      <c r="F231" s="199">
        <v>710</v>
      </c>
      <c r="G231" s="199"/>
      <c r="H231" s="199">
        <v>866</v>
      </c>
      <c r="I231" s="219">
        <v>866</v>
      </c>
      <c r="J231" s="175" t="s">
        <v>640</v>
      </c>
      <c r="K231" s="124">
        <f t="shared" si="49"/>
        <v>156</v>
      </c>
      <c r="L231" s="125">
        <f t="shared" si="50"/>
        <v>0.21971830985915494</v>
      </c>
      <c r="M231" s="126" t="s">
        <v>557</v>
      </c>
      <c r="N231" s="344">
        <v>43553</v>
      </c>
      <c r="O231" s="54"/>
      <c r="P231" s="13"/>
      <c r="Q231" s="13"/>
      <c r="R231" s="14" t="s">
        <v>709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125</v>
      </c>
      <c r="B232" s="198">
        <v>43522</v>
      </c>
      <c r="C232" s="198"/>
      <c r="D232" s="382" t="s">
        <v>139</v>
      </c>
      <c r="E232" s="199" t="s">
        <v>581</v>
      </c>
      <c r="F232" s="199">
        <v>337.25</v>
      </c>
      <c r="G232" s="199"/>
      <c r="H232" s="199">
        <v>398.5</v>
      </c>
      <c r="I232" s="219">
        <v>411</v>
      </c>
      <c r="J232" s="137" t="s">
        <v>812</v>
      </c>
      <c r="K232" s="124">
        <f t="shared" si="49"/>
        <v>61.25</v>
      </c>
      <c r="L232" s="125">
        <f t="shared" si="50"/>
        <v>0.1816160118606375</v>
      </c>
      <c r="M232" s="126" t="s">
        <v>557</v>
      </c>
      <c r="N232" s="344">
        <v>43760</v>
      </c>
      <c r="O232" s="54"/>
      <c r="P232" s="13"/>
      <c r="Q232" s="13"/>
      <c r="R232" s="90" t="s">
        <v>709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50">
        <v>126</v>
      </c>
      <c r="B233" s="160">
        <v>43559</v>
      </c>
      <c r="C233" s="160"/>
      <c r="D233" s="161" t="s">
        <v>395</v>
      </c>
      <c r="E233" s="162" t="s">
        <v>581</v>
      </c>
      <c r="F233" s="162">
        <v>130</v>
      </c>
      <c r="G233" s="162"/>
      <c r="H233" s="162">
        <v>65</v>
      </c>
      <c r="I233" s="182">
        <v>158</v>
      </c>
      <c r="J233" s="134" t="s">
        <v>708</v>
      </c>
      <c r="K233" s="130">
        <f t="shared" si="49"/>
        <v>-65</v>
      </c>
      <c r="L233" s="131">
        <f t="shared" si="50"/>
        <v>-0.5</v>
      </c>
      <c r="M233" s="132" t="s">
        <v>621</v>
      </c>
      <c r="N233" s="133">
        <v>43726</v>
      </c>
      <c r="O233" s="54"/>
      <c r="P233" s="13"/>
      <c r="Q233" s="13"/>
      <c r="R233" s="14" t="s">
        <v>711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51">
        <v>127</v>
      </c>
      <c r="B234" s="183">
        <v>43017</v>
      </c>
      <c r="C234" s="183"/>
      <c r="D234" s="184" t="s">
        <v>166</v>
      </c>
      <c r="E234" s="185" t="s">
        <v>581</v>
      </c>
      <c r="F234" s="186">
        <v>141.5</v>
      </c>
      <c r="G234" s="187"/>
      <c r="H234" s="187">
        <v>183.5</v>
      </c>
      <c r="I234" s="187">
        <v>210</v>
      </c>
      <c r="J234" s="208" t="s">
        <v>803</v>
      </c>
      <c r="K234" s="209">
        <f t="shared" si="49"/>
        <v>42</v>
      </c>
      <c r="L234" s="210">
        <f t="shared" si="50"/>
        <v>0.29681978798586572</v>
      </c>
      <c r="M234" s="186" t="s">
        <v>557</v>
      </c>
      <c r="N234" s="211">
        <v>43042</v>
      </c>
      <c r="O234" s="54"/>
      <c r="P234" s="13"/>
      <c r="Q234" s="13"/>
      <c r="R234" s="90" t="s">
        <v>711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50">
        <v>128</v>
      </c>
      <c r="B235" s="160">
        <v>43074</v>
      </c>
      <c r="C235" s="160"/>
      <c r="D235" s="161" t="s">
        <v>296</v>
      </c>
      <c r="E235" s="162" t="s">
        <v>581</v>
      </c>
      <c r="F235" s="163">
        <v>172</v>
      </c>
      <c r="G235" s="162"/>
      <c r="H235" s="162">
        <v>155.25</v>
      </c>
      <c r="I235" s="182">
        <v>230</v>
      </c>
      <c r="J235" s="365" t="s">
        <v>796</v>
      </c>
      <c r="K235" s="130">
        <f t="shared" ref="K235" si="51">H235-F235</f>
        <v>-16.75</v>
      </c>
      <c r="L235" s="131">
        <f t="shared" ref="L235" si="52">K235/F235</f>
        <v>-9.7383720930232565E-2</v>
      </c>
      <c r="M235" s="132" t="s">
        <v>621</v>
      </c>
      <c r="N235" s="133">
        <v>43787</v>
      </c>
      <c r="O235" s="54"/>
      <c r="P235" s="13"/>
      <c r="Q235" s="13"/>
      <c r="R235" s="14" t="s">
        <v>711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51">
        <v>129</v>
      </c>
      <c r="B236" s="183">
        <v>43398</v>
      </c>
      <c r="C236" s="183"/>
      <c r="D236" s="184" t="s">
        <v>103</v>
      </c>
      <c r="E236" s="185" t="s">
        <v>581</v>
      </c>
      <c r="F236" s="187">
        <v>698.5</v>
      </c>
      <c r="G236" s="187"/>
      <c r="H236" s="187">
        <v>850</v>
      </c>
      <c r="I236" s="187">
        <v>890</v>
      </c>
      <c r="J236" s="212" t="s">
        <v>809</v>
      </c>
      <c r="K236" s="209">
        <f t="shared" si="49"/>
        <v>151.5</v>
      </c>
      <c r="L236" s="210">
        <f t="shared" si="50"/>
        <v>0.21689334287759485</v>
      </c>
      <c r="M236" s="186" t="s">
        <v>557</v>
      </c>
      <c r="N236" s="211">
        <v>43453</v>
      </c>
      <c r="O236" s="54"/>
      <c r="P236" s="13"/>
      <c r="Q236" s="13"/>
      <c r="R236" s="14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130</v>
      </c>
      <c r="B237" s="155">
        <v>42877</v>
      </c>
      <c r="C237" s="155"/>
      <c r="D237" s="156" t="s">
        <v>370</v>
      </c>
      <c r="E237" s="157" t="s">
        <v>581</v>
      </c>
      <c r="F237" s="158">
        <v>127.6</v>
      </c>
      <c r="G237" s="159"/>
      <c r="H237" s="159">
        <v>138</v>
      </c>
      <c r="I237" s="159">
        <v>190</v>
      </c>
      <c r="J237" s="366" t="s">
        <v>800</v>
      </c>
      <c r="K237" s="179">
        <f t="shared" si="49"/>
        <v>10.400000000000006</v>
      </c>
      <c r="L237" s="180">
        <f t="shared" si="50"/>
        <v>8.1504702194357417E-2</v>
      </c>
      <c r="M237" s="158" t="s">
        <v>557</v>
      </c>
      <c r="N237" s="181">
        <v>43774</v>
      </c>
      <c r="O237" s="54"/>
      <c r="P237" s="13"/>
      <c r="Q237" s="13"/>
      <c r="R237" s="90" t="s">
        <v>711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131</v>
      </c>
      <c r="B238" s="155">
        <v>43158</v>
      </c>
      <c r="C238" s="155"/>
      <c r="D238" s="156" t="s">
        <v>712</v>
      </c>
      <c r="E238" s="157" t="s">
        <v>581</v>
      </c>
      <c r="F238" s="158">
        <v>317</v>
      </c>
      <c r="G238" s="159"/>
      <c r="H238" s="159">
        <v>382.5</v>
      </c>
      <c r="I238" s="159">
        <v>398</v>
      </c>
      <c r="J238" s="366" t="s">
        <v>913</v>
      </c>
      <c r="K238" s="179">
        <f t="shared" ref="K238" si="53">H238-F238</f>
        <v>65.5</v>
      </c>
      <c r="L238" s="180">
        <f t="shared" ref="L238" si="54">K238/F238</f>
        <v>0.20662460567823343</v>
      </c>
      <c r="M238" s="158" t="s">
        <v>557</v>
      </c>
      <c r="N238" s="181">
        <v>44238</v>
      </c>
      <c r="O238" s="54"/>
      <c r="P238" s="13"/>
      <c r="Q238" s="13"/>
      <c r="R238" s="328" t="s">
        <v>711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50">
        <v>132</v>
      </c>
      <c r="B239" s="160">
        <v>43164</v>
      </c>
      <c r="C239" s="160"/>
      <c r="D239" s="161" t="s">
        <v>133</v>
      </c>
      <c r="E239" s="162" t="s">
        <v>581</v>
      </c>
      <c r="F239" s="163">
        <f>510-14.4</f>
        <v>495.6</v>
      </c>
      <c r="G239" s="162"/>
      <c r="H239" s="162">
        <v>350</v>
      </c>
      <c r="I239" s="182">
        <v>672</v>
      </c>
      <c r="J239" s="365" t="s">
        <v>805</v>
      </c>
      <c r="K239" s="130">
        <f t="shared" ref="K239" si="55">H239-F239</f>
        <v>-145.60000000000002</v>
      </c>
      <c r="L239" s="131">
        <f t="shared" ref="L239" si="56">K239/F239</f>
        <v>-0.29378531073446329</v>
      </c>
      <c r="M239" s="132" t="s">
        <v>621</v>
      </c>
      <c r="N239" s="133">
        <v>43887</v>
      </c>
      <c r="O239" s="54"/>
      <c r="P239" s="13"/>
      <c r="Q239" s="13"/>
      <c r="R239" s="14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50">
        <v>133</v>
      </c>
      <c r="B240" s="160">
        <v>43237</v>
      </c>
      <c r="C240" s="160"/>
      <c r="D240" s="161" t="s">
        <v>460</v>
      </c>
      <c r="E240" s="162" t="s">
        <v>581</v>
      </c>
      <c r="F240" s="163">
        <v>230.3</v>
      </c>
      <c r="G240" s="162"/>
      <c r="H240" s="162">
        <v>102.5</v>
      </c>
      <c r="I240" s="182">
        <v>348</v>
      </c>
      <c r="J240" s="365" t="s">
        <v>807</v>
      </c>
      <c r="K240" s="130">
        <f t="shared" ref="K240:K241" si="57">H240-F240</f>
        <v>-127.80000000000001</v>
      </c>
      <c r="L240" s="131">
        <f t="shared" ref="L240:L241" si="58">K240/F240</f>
        <v>-0.55492835432045162</v>
      </c>
      <c r="M240" s="132" t="s">
        <v>621</v>
      </c>
      <c r="N240" s="133">
        <v>43896</v>
      </c>
      <c r="O240" s="54"/>
      <c r="P240" s="13"/>
      <c r="Q240" s="13"/>
      <c r="R240" s="330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134</v>
      </c>
      <c r="B241" s="155">
        <v>43258</v>
      </c>
      <c r="C241" s="155"/>
      <c r="D241" s="156" t="s">
        <v>427</v>
      </c>
      <c r="E241" s="157" t="s">
        <v>581</v>
      </c>
      <c r="F241" s="158">
        <f>342.5-5.1</f>
        <v>337.4</v>
      </c>
      <c r="G241" s="159"/>
      <c r="H241" s="159">
        <v>412.5</v>
      </c>
      <c r="I241" s="159">
        <v>439</v>
      </c>
      <c r="J241" s="366" t="s">
        <v>862</v>
      </c>
      <c r="K241" s="179">
        <f t="shared" si="57"/>
        <v>75.100000000000023</v>
      </c>
      <c r="L241" s="180">
        <f t="shared" si="58"/>
        <v>0.22258446947243635</v>
      </c>
      <c r="M241" s="158" t="s">
        <v>557</v>
      </c>
      <c r="N241" s="181">
        <v>44230</v>
      </c>
      <c r="O241" s="54"/>
      <c r="P241" s="13"/>
      <c r="Q241" s="13"/>
      <c r="R241" s="90" t="s">
        <v>711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205">
        <v>135</v>
      </c>
      <c r="B242" s="190">
        <v>43285</v>
      </c>
      <c r="C242" s="190"/>
      <c r="D242" s="193" t="s">
        <v>48</v>
      </c>
      <c r="E242" s="191" t="s">
        <v>581</v>
      </c>
      <c r="F242" s="189">
        <f>127.5-5.53</f>
        <v>121.97</v>
      </c>
      <c r="G242" s="191"/>
      <c r="H242" s="191"/>
      <c r="I242" s="213">
        <v>170</v>
      </c>
      <c r="J242" s="225" t="s">
        <v>559</v>
      </c>
      <c r="K242" s="215"/>
      <c r="L242" s="216"/>
      <c r="M242" s="214" t="s">
        <v>559</v>
      </c>
      <c r="N242" s="217"/>
      <c r="O242" s="54"/>
      <c r="P242" s="13"/>
      <c r="Q242" s="13"/>
      <c r="R242" s="14" t="s">
        <v>709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50">
        <v>136</v>
      </c>
      <c r="B243" s="160">
        <v>43294</v>
      </c>
      <c r="C243" s="160"/>
      <c r="D243" s="161" t="s">
        <v>240</v>
      </c>
      <c r="E243" s="162" t="s">
        <v>581</v>
      </c>
      <c r="F243" s="163">
        <v>46.5</v>
      </c>
      <c r="G243" s="162"/>
      <c r="H243" s="162">
        <v>17</v>
      </c>
      <c r="I243" s="182">
        <v>59</v>
      </c>
      <c r="J243" s="365" t="s">
        <v>804</v>
      </c>
      <c r="K243" s="130">
        <f t="shared" ref="K243" si="59">H243-F243</f>
        <v>-29.5</v>
      </c>
      <c r="L243" s="131">
        <f t="shared" ref="L243" si="60">K243/F243</f>
        <v>-0.63440860215053763</v>
      </c>
      <c r="M243" s="132" t="s">
        <v>621</v>
      </c>
      <c r="N243" s="133">
        <v>43887</v>
      </c>
      <c r="O243" s="54"/>
      <c r="P243" s="13"/>
      <c r="Q243" s="13"/>
      <c r="R243" s="14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52">
        <v>137</v>
      </c>
      <c r="B244" s="188">
        <v>43396</v>
      </c>
      <c r="C244" s="188"/>
      <c r="D244" s="193" t="s">
        <v>405</v>
      </c>
      <c r="E244" s="191" t="s">
        <v>581</v>
      </c>
      <c r="F244" s="192">
        <v>156.5</v>
      </c>
      <c r="G244" s="191"/>
      <c r="H244" s="191"/>
      <c r="I244" s="213">
        <v>191</v>
      </c>
      <c r="J244" s="225" t="s">
        <v>559</v>
      </c>
      <c r="K244" s="215"/>
      <c r="L244" s="216"/>
      <c r="M244" s="214" t="s">
        <v>559</v>
      </c>
      <c r="N244" s="217"/>
      <c r="O244" s="54"/>
      <c r="P244" s="13"/>
      <c r="Q244" s="13"/>
      <c r="R244" s="14" t="s">
        <v>709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52">
        <v>138</v>
      </c>
      <c r="B245" s="188">
        <v>43439</v>
      </c>
      <c r="C245" s="188"/>
      <c r="D245" s="193" t="s">
        <v>322</v>
      </c>
      <c r="E245" s="191" t="s">
        <v>581</v>
      </c>
      <c r="F245" s="192">
        <v>259.5</v>
      </c>
      <c r="G245" s="191"/>
      <c r="H245" s="191"/>
      <c r="I245" s="213">
        <v>321</v>
      </c>
      <c r="J245" s="225" t="s">
        <v>559</v>
      </c>
      <c r="K245" s="215"/>
      <c r="L245" s="216"/>
      <c r="M245" s="214" t="s">
        <v>559</v>
      </c>
      <c r="N245" s="217"/>
      <c r="O245" s="13"/>
      <c r="P245" s="13"/>
      <c r="Q245" s="13"/>
      <c r="R245" s="14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50">
        <v>139</v>
      </c>
      <c r="B246" s="160">
        <v>43439</v>
      </c>
      <c r="C246" s="160"/>
      <c r="D246" s="161" t="s">
        <v>733</v>
      </c>
      <c r="E246" s="162" t="s">
        <v>581</v>
      </c>
      <c r="F246" s="162">
        <v>715</v>
      </c>
      <c r="G246" s="162"/>
      <c r="H246" s="162">
        <v>445</v>
      </c>
      <c r="I246" s="182">
        <v>840</v>
      </c>
      <c r="J246" s="134" t="s">
        <v>784</v>
      </c>
      <c r="K246" s="130">
        <f t="shared" ref="K246:K249" si="61">H246-F246</f>
        <v>-270</v>
      </c>
      <c r="L246" s="131">
        <f t="shared" ref="L246:L249" si="62">K246/F246</f>
        <v>-0.3776223776223776</v>
      </c>
      <c r="M246" s="132" t="s">
        <v>621</v>
      </c>
      <c r="N246" s="133">
        <v>43800</v>
      </c>
      <c r="O246" s="54"/>
      <c r="P246" s="13"/>
      <c r="Q246" s="13"/>
      <c r="R246" s="14" t="s">
        <v>709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140</v>
      </c>
      <c r="B247" s="198">
        <v>43469</v>
      </c>
      <c r="C247" s="198"/>
      <c r="D247" s="151" t="s">
        <v>143</v>
      </c>
      <c r="E247" s="199" t="s">
        <v>581</v>
      </c>
      <c r="F247" s="199">
        <v>875</v>
      </c>
      <c r="G247" s="199"/>
      <c r="H247" s="199">
        <v>1165</v>
      </c>
      <c r="I247" s="219">
        <v>1185</v>
      </c>
      <c r="J247" s="137" t="s">
        <v>810</v>
      </c>
      <c r="K247" s="124">
        <f t="shared" si="61"/>
        <v>290</v>
      </c>
      <c r="L247" s="125">
        <f t="shared" si="62"/>
        <v>0.33142857142857141</v>
      </c>
      <c r="M247" s="126" t="s">
        <v>557</v>
      </c>
      <c r="N247" s="344">
        <v>43847</v>
      </c>
      <c r="O247" s="54"/>
      <c r="P247" s="13"/>
      <c r="Q247" s="13"/>
      <c r="R247" s="330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141</v>
      </c>
      <c r="B248" s="198">
        <v>43559</v>
      </c>
      <c r="C248" s="198"/>
      <c r="D248" s="382" t="s">
        <v>337</v>
      </c>
      <c r="E248" s="199" t="s">
        <v>581</v>
      </c>
      <c r="F248" s="199">
        <f>387-14.63</f>
        <v>372.37</v>
      </c>
      <c r="G248" s="199"/>
      <c r="H248" s="199">
        <v>490</v>
      </c>
      <c r="I248" s="219">
        <v>490</v>
      </c>
      <c r="J248" s="137" t="s">
        <v>640</v>
      </c>
      <c r="K248" s="124">
        <f t="shared" si="61"/>
        <v>117.63</v>
      </c>
      <c r="L248" s="125">
        <f t="shared" si="62"/>
        <v>0.31589548030185027</v>
      </c>
      <c r="M248" s="126" t="s">
        <v>557</v>
      </c>
      <c r="N248" s="344">
        <v>43850</v>
      </c>
      <c r="O248" s="54"/>
      <c r="P248" s="13"/>
      <c r="Q248" s="13"/>
      <c r="R248" s="330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50">
        <v>142</v>
      </c>
      <c r="B249" s="160">
        <v>43578</v>
      </c>
      <c r="C249" s="160"/>
      <c r="D249" s="161" t="s">
        <v>734</v>
      </c>
      <c r="E249" s="162" t="s">
        <v>558</v>
      </c>
      <c r="F249" s="162">
        <v>220</v>
      </c>
      <c r="G249" s="162"/>
      <c r="H249" s="162">
        <v>127.5</v>
      </c>
      <c r="I249" s="182">
        <v>284</v>
      </c>
      <c r="J249" s="365" t="s">
        <v>808</v>
      </c>
      <c r="K249" s="130">
        <f t="shared" si="61"/>
        <v>-92.5</v>
      </c>
      <c r="L249" s="131">
        <f t="shared" si="62"/>
        <v>-0.42045454545454547</v>
      </c>
      <c r="M249" s="132" t="s">
        <v>621</v>
      </c>
      <c r="N249" s="133">
        <v>43896</v>
      </c>
      <c r="O249" s="54"/>
      <c r="P249" s="13"/>
      <c r="Q249" s="13"/>
      <c r="R249" s="14" t="s">
        <v>709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143</v>
      </c>
      <c r="B250" s="198">
        <v>43622</v>
      </c>
      <c r="C250" s="198"/>
      <c r="D250" s="382" t="s">
        <v>467</v>
      </c>
      <c r="E250" s="199" t="s">
        <v>558</v>
      </c>
      <c r="F250" s="199">
        <v>332.8</v>
      </c>
      <c r="G250" s="199"/>
      <c r="H250" s="199">
        <v>405</v>
      </c>
      <c r="I250" s="219">
        <v>419</v>
      </c>
      <c r="J250" s="137" t="s">
        <v>811</v>
      </c>
      <c r="K250" s="124">
        <f t="shared" ref="K250" si="63">H250-F250</f>
        <v>72.199999999999989</v>
      </c>
      <c r="L250" s="125">
        <f t="shared" ref="L250" si="64">K250/F250</f>
        <v>0.21694711538461534</v>
      </c>
      <c r="M250" s="126" t="s">
        <v>557</v>
      </c>
      <c r="N250" s="344">
        <v>43860</v>
      </c>
      <c r="O250" s="54"/>
      <c r="P250" s="13"/>
      <c r="Q250" s="13"/>
      <c r="R250" s="14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40">
        <v>144</v>
      </c>
      <c r="B251" s="139">
        <v>43641</v>
      </c>
      <c r="C251" s="139"/>
      <c r="D251" s="140" t="s">
        <v>137</v>
      </c>
      <c r="E251" s="141" t="s">
        <v>581</v>
      </c>
      <c r="F251" s="142">
        <v>386</v>
      </c>
      <c r="G251" s="143"/>
      <c r="H251" s="143">
        <v>395</v>
      </c>
      <c r="I251" s="143">
        <v>452</v>
      </c>
      <c r="J251" s="166" t="s">
        <v>801</v>
      </c>
      <c r="K251" s="167">
        <f t="shared" ref="K251" si="65">H251-F251</f>
        <v>9</v>
      </c>
      <c r="L251" s="168">
        <f t="shared" ref="L251" si="66">K251/F251</f>
        <v>2.3316062176165803E-2</v>
      </c>
      <c r="M251" s="169" t="s">
        <v>666</v>
      </c>
      <c r="N251" s="170">
        <v>43868</v>
      </c>
      <c r="O251" s="13"/>
      <c r="P251" s="13"/>
      <c r="Q251" s="13"/>
      <c r="R251" s="14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53">
        <v>145</v>
      </c>
      <c r="B252" s="188">
        <v>43707</v>
      </c>
      <c r="C252" s="188"/>
      <c r="D252" s="193" t="s">
        <v>256</v>
      </c>
      <c r="E252" s="191" t="s">
        <v>581</v>
      </c>
      <c r="F252" s="191" t="s">
        <v>713</v>
      </c>
      <c r="G252" s="191"/>
      <c r="H252" s="191"/>
      <c r="I252" s="213">
        <v>190</v>
      </c>
      <c r="J252" s="225" t="s">
        <v>559</v>
      </c>
      <c r="K252" s="215"/>
      <c r="L252" s="216"/>
      <c r="M252" s="341" t="s">
        <v>559</v>
      </c>
      <c r="N252" s="217"/>
      <c r="O252" s="13"/>
      <c r="P252" s="13"/>
      <c r="Q252" s="13"/>
      <c r="R252" s="330" t="s">
        <v>709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146</v>
      </c>
      <c r="B253" s="198">
        <v>43731</v>
      </c>
      <c r="C253" s="198"/>
      <c r="D253" s="151" t="s">
        <v>419</v>
      </c>
      <c r="E253" s="199" t="s">
        <v>581</v>
      </c>
      <c r="F253" s="199">
        <v>235</v>
      </c>
      <c r="G253" s="199"/>
      <c r="H253" s="199">
        <v>295</v>
      </c>
      <c r="I253" s="219">
        <v>296</v>
      </c>
      <c r="J253" s="137" t="s">
        <v>789</v>
      </c>
      <c r="K253" s="124">
        <f t="shared" ref="K253" si="67">H253-F253</f>
        <v>60</v>
      </c>
      <c r="L253" s="125">
        <f t="shared" ref="L253" si="68">K253/F253</f>
        <v>0.25531914893617019</v>
      </c>
      <c r="M253" s="126" t="s">
        <v>557</v>
      </c>
      <c r="N253" s="344">
        <v>43844</v>
      </c>
      <c r="O253" s="54"/>
      <c r="P253" s="13"/>
      <c r="Q253" s="13"/>
      <c r="R253" s="14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147</v>
      </c>
      <c r="B254" s="198">
        <v>43752</v>
      </c>
      <c r="C254" s="198"/>
      <c r="D254" s="151" t="s">
        <v>780</v>
      </c>
      <c r="E254" s="199" t="s">
        <v>581</v>
      </c>
      <c r="F254" s="199">
        <v>277.5</v>
      </c>
      <c r="G254" s="199"/>
      <c r="H254" s="199">
        <v>333</v>
      </c>
      <c r="I254" s="219">
        <v>333</v>
      </c>
      <c r="J254" s="137" t="s">
        <v>790</v>
      </c>
      <c r="K254" s="124">
        <f t="shared" ref="K254" si="69">H254-F254</f>
        <v>55.5</v>
      </c>
      <c r="L254" s="125">
        <f t="shared" ref="L254" si="70">K254/F254</f>
        <v>0.2</v>
      </c>
      <c r="M254" s="126" t="s">
        <v>557</v>
      </c>
      <c r="N254" s="344">
        <v>43846</v>
      </c>
      <c r="O254" s="54"/>
      <c r="P254" s="13"/>
      <c r="Q254" s="13"/>
      <c r="R254" s="330" t="s">
        <v>709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148</v>
      </c>
      <c r="B255" s="198">
        <v>43752</v>
      </c>
      <c r="C255" s="198"/>
      <c r="D255" s="151" t="s">
        <v>779</v>
      </c>
      <c r="E255" s="199" t="s">
        <v>581</v>
      </c>
      <c r="F255" s="199">
        <v>930</v>
      </c>
      <c r="G255" s="199"/>
      <c r="H255" s="199">
        <v>1165</v>
      </c>
      <c r="I255" s="219">
        <v>1200</v>
      </c>
      <c r="J255" s="137" t="s">
        <v>791</v>
      </c>
      <c r="K255" s="124">
        <f t="shared" ref="K255" si="71">H255-F255</f>
        <v>235</v>
      </c>
      <c r="L255" s="125">
        <f t="shared" ref="L255" si="72">K255/F255</f>
        <v>0.25268817204301075</v>
      </c>
      <c r="M255" s="126" t="s">
        <v>557</v>
      </c>
      <c r="N255" s="344">
        <v>43847</v>
      </c>
      <c r="O255" s="54"/>
      <c r="P255" s="13"/>
      <c r="Q255" s="13"/>
      <c r="R255" s="330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52">
        <v>149</v>
      </c>
      <c r="B256" s="333">
        <v>43753</v>
      </c>
      <c r="C256" s="202"/>
      <c r="D256" s="354" t="s">
        <v>778</v>
      </c>
      <c r="E256" s="335" t="s">
        <v>581</v>
      </c>
      <c r="F256" s="337">
        <v>111</v>
      </c>
      <c r="G256" s="335"/>
      <c r="H256" s="335"/>
      <c r="I256" s="339">
        <v>141</v>
      </c>
      <c r="J256" s="225" t="s">
        <v>559</v>
      </c>
      <c r="K256" s="225"/>
      <c r="L256" s="119"/>
      <c r="M256" s="343" t="s">
        <v>559</v>
      </c>
      <c r="N256" s="227"/>
      <c r="O256" s="13"/>
      <c r="P256" s="13"/>
      <c r="Q256" s="13"/>
      <c r="R256" s="330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150</v>
      </c>
      <c r="B257" s="198">
        <v>43753</v>
      </c>
      <c r="C257" s="198"/>
      <c r="D257" s="151" t="s">
        <v>777</v>
      </c>
      <c r="E257" s="199" t="s">
        <v>581</v>
      </c>
      <c r="F257" s="200">
        <v>296</v>
      </c>
      <c r="G257" s="199"/>
      <c r="H257" s="199">
        <v>370</v>
      </c>
      <c r="I257" s="219">
        <v>370</v>
      </c>
      <c r="J257" s="137" t="s">
        <v>640</v>
      </c>
      <c r="K257" s="124">
        <f t="shared" ref="K257:K258" si="73">H257-F257</f>
        <v>74</v>
      </c>
      <c r="L257" s="125">
        <f t="shared" ref="L257:L258" si="74">K257/F257</f>
        <v>0.25</v>
      </c>
      <c r="M257" s="126" t="s">
        <v>557</v>
      </c>
      <c r="N257" s="344">
        <v>43853</v>
      </c>
      <c r="O257" s="54"/>
      <c r="P257" s="13"/>
      <c r="Q257" s="13"/>
      <c r="R257" s="330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151</v>
      </c>
      <c r="B258" s="198">
        <v>43754</v>
      </c>
      <c r="C258" s="198"/>
      <c r="D258" s="151" t="s">
        <v>776</v>
      </c>
      <c r="E258" s="199" t="s">
        <v>581</v>
      </c>
      <c r="F258" s="200">
        <v>300</v>
      </c>
      <c r="G258" s="199"/>
      <c r="H258" s="199">
        <v>382.5</v>
      </c>
      <c r="I258" s="219">
        <v>344</v>
      </c>
      <c r="J258" s="483" t="s">
        <v>914</v>
      </c>
      <c r="K258" s="124">
        <f t="shared" si="73"/>
        <v>82.5</v>
      </c>
      <c r="L258" s="125">
        <f t="shared" si="74"/>
        <v>0.27500000000000002</v>
      </c>
      <c r="M258" s="126" t="s">
        <v>557</v>
      </c>
      <c r="N258" s="344">
        <v>44238</v>
      </c>
      <c r="O258" s="13"/>
      <c r="P258" s="13"/>
      <c r="Q258" s="13"/>
      <c r="R258" s="330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2">
        <v>152</v>
      </c>
      <c r="B259" s="202">
        <v>43832</v>
      </c>
      <c r="C259" s="202"/>
      <c r="D259" s="206" t="s">
        <v>759</v>
      </c>
      <c r="E259" s="203" t="s">
        <v>581</v>
      </c>
      <c r="F259" s="204" t="s">
        <v>788</v>
      </c>
      <c r="G259" s="203"/>
      <c r="H259" s="203"/>
      <c r="I259" s="224">
        <v>590</v>
      </c>
      <c r="J259" s="225" t="s">
        <v>559</v>
      </c>
      <c r="K259" s="225"/>
      <c r="L259" s="119"/>
      <c r="M259" s="329" t="s">
        <v>559</v>
      </c>
      <c r="N259" s="227"/>
      <c r="O259" s="13"/>
      <c r="P259" s="13"/>
      <c r="Q259" s="13"/>
      <c r="R259" s="330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153</v>
      </c>
      <c r="B260" s="198">
        <v>43966</v>
      </c>
      <c r="C260" s="198"/>
      <c r="D260" s="151" t="s">
        <v>64</v>
      </c>
      <c r="E260" s="199" t="s">
        <v>581</v>
      </c>
      <c r="F260" s="200">
        <v>67.5</v>
      </c>
      <c r="G260" s="199"/>
      <c r="H260" s="199">
        <v>86</v>
      </c>
      <c r="I260" s="219">
        <v>86</v>
      </c>
      <c r="J260" s="137" t="s">
        <v>820</v>
      </c>
      <c r="K260" s="124">
        <f t="shared" ref="K260" si="75">H260-F260</f>
        <v>18.5</v>
      </c>
      <c r="L260" s="125">
        <f t="shared" ref="L260" si="76">K260/F260</f>
        <v>0.27407407407407408</v>
      </c>
      <c r="M260" s="126" t="s">
        <v>557</v>
      </c>
      <c r="N260" s="344">
        <v>44008</v>
      </c>
      <c r="O260" s="54"/>
      <c r="P260" s="13"/>
      <c r="Q260" s="13"/>
      <c r="R260" s="330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201">
        <v>154</v>
      </c>
      <c r="B261" s="202">
        <v>44035</v>
      </c>
      <c r="C261" s="202"/>
      <c r="D261" s="206" t="s">
        <v>466</v>
      </c>
      <c r="E261" s="203" t="s">
        <v>581</v>
      </c>
      <c r="F261" s="204" t="s">
        <v>823</v>
      </c>
      <c r="G261" s="203"/>
      <c r="H261" s="203"/>
      <c r="I261" s="224">
        <v>296</v>
      </c>
      <c r="J261" s="225" t="s">
        <v>559</v>
      </c>
      <c r="K261" s="225"/>
      <c r="L261" s="119"/>
      <c r="M261" s="226"/>
      <c r="N261" s="227"/>
      <c r="O261" s="13"/>
      <c r="P261" s="13"/>
      <c r="Q261" s="13"/>
      <c r="R261" s="330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155</v>
      </c>
      <c r="B262" s="198">
        <v>44092</v>
      </c>
      <c r="C262" s="198"/>
      <c r="D262" s="151" t="s">
        <v>399</v>
      </c>
      <c r="E262" s="199" t="s">
        <v>581</v>
      </c>
      <c r="F262" s="199">
        <v>206</v>
      </c>
      <c r="G262" s="199"/>
      <c r="H262" s="199">
        <v>248</v>
      </c>
      <c r="I262" s="219">
        <v>248</v>
      </c>
      <c r="J262" s="137" t="s">
        <v>640</v>
      </c>
      <c r="K262" s="124">
        <f t="shared" ref="K262:K263" si="77">H262-F262</f>
        <v>42</v>
      </c>
      <c r="L262" s="125">
        <f t="shared" ref="L262:L263" si="78">K262/F262</f>
        <v>0.20388349514563106</v>
      </c>
      <c r="M262" s="126" t="s">
        <v>557</v>
      </c>
      <c r="N262" s="344">
        <v>44214</v>
      </c>
      <c r="O262" s="54"/>
      <c r="P262" s="13"/>
      <c r="Q262" s="13"/>
      <c r="R262" s="330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156</v>
      </c>
      <c r="B263" s="198">
        <v>44140</v>
      </c>
      <c r="C263" s="198"/>
      <c r="D263" s="151" t="s">
        <v>399</v>
      </c>
      <c r="E263" s="199" t="s">
        <v>581</v>
      </c>
      <c r="F263" s="199">
        <v>182.5</v>
      </c>
      <c r="G263" s="199"/>
      <c r="H263" s="199">
        <v>248</v>
      </c>
      <c r="I263" s="219">
        <v>248</v>
      </c>
      <c r="J263" s="137" t="s">
        <v>640</v>
      </c>
      <c r="K263" s="124">
        <f t="shared" si="77"/>
        <v>65.5</v>
      </c>
      <c r="L263" s="125">
        <f t="shared" si="78"/>
        <v>0.35890410958904112</v>
      </c>
      <c r="M263" s="126" t="s">
        <v>557</v>
      </c>
      <c r="N263" s="344">
        <v>44214</v>
      </c>
      <c r="O263" s="54"/>
      <c r="P263" s="13"/>
      <c r="Q263" s="13"/>
      <c r="R263" s="330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201">
        <v>157</v>
      </c>
      <c r="B264" s="202">
        <v>44140</v>
      </c>
      <c r="C264" s="202"/>
      <c r="D264" s="206" t="s">
        <v>322</v>
      </c>
      <c r="E264" s="203" t="s">
        <v>581</v>
      </c>
      <c r="F264" s="204" t="s">
        <v>827</v>
      </c>
      <c r="G264" s="203"/>
      <c r="H264" s="203"/>
      <c r="I264" s="224">
        <v>320</v>
      </c>
      <c r="J264" s="225" t="s">
        <v>559</v>
      </c>
      <c r="K264" s="225"/>
      <c r="L264" s="119"/>
      <c r="M264" s="226"/>
      <c r="N264" s="227"/>
      <c r="O264" s="13"/>
      <c r="P264" s="13"/>
      <c r="Q264" s="13"/>
      <c r="R264" s="330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158</v>
      </c>
      <c r="B265" s="198">
        <v>44140</v>
      </c>
      <c r="C265" s="198"/>
      <c r="D265" s="151" t="s">
        <v>462</v>
      </c>
      <c r="E265" s="199" t="s">
        <v>581</v>
      </c>
      <c r="F265" s="200">
        <v>925</v>
      </c>
      <c r="G265" s="199"/>
      <c r="H265" s="199">
        <v>1095</v>
      </c>
      <c r="I265" s="219">
        <v>1093</v>
      </c>
      <c r="J265" s="483" t="s">
        <v>834</v>
      </c>
      <c r="K265" s="124">
        <f t="shared" ref="K265" si="79">H265-F265</f>
        <v>170</v>
      </c>
      <c r="L265" s="125">
        <f t="shared" ref="L265" si="80">K265/F265</f>
        <v>0.18378378378378379</v>
      </c>
      <c r="M265" s="126" t="s">
        <v>557</v>
      </c>
      <c r="N265" s="344">
        <v>44201</v>
      </c>
      <c r="O265" s="13"/>
      <c r="P265" s="13"/>
      <c r="Q265" s="13"/>
      <c r="R265" s="330" t="s">
        <v>711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201">
        <v>159</v>
      </c>
      <c r="B266" s="202">
        <v>44140</v>
      </c>
      <c r="C266" s="202"/>
      <c r="D266" s="206" t="s">
        <v>337</v>
      </c>
      <c r="E266" s="203" t="s">
        <v>581</v>
      </c>
      <c r="F266" s="204" t="s">
        <v>828</v>
      </c>
      <c r="G266" s="203"/>
      <c r="H266" s="203"/>
      <c r="I266" s="224">
        <v>406</v>
      </c>
      <c r="J266" s="225" t="s">
        <v>559</v>
      </c>
      <c r="K266" s="225"/>
      <c r="L266" s="119"/>
      <c r="M266" s="226"/>
      <c r="N266" s="227"/>
      <c r="O266" s="13"/>
      <c r="P266" s="13"/>
      <c r="Q266" s="13"/>
      <c r="R266" s="330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201">
        <v>160</v>
      </c>
      <c r="B267" s="202">
        <v>44141</v>
      </c>
      <c r="C267" s="202"/>
      <c r="D267" s="206" t="s">
        <v>466</v>
      </c>
      <c r="E267" s="203" t="s">
        <v>581</v>
      </c>
      <c r="F267" s="204" t="s">
        <v>829</v>
      </c>
      <c r="G267" s="203"/>
      <c r="H267" s="203"/>
      <c r="I267" s="224">
        <v>290</v>
      </c>
      <c r="J267" s="225" t="s">
        <v>559</v>
      </c>
      <c r="K267" s="225"/>
      <c r="L267" s="119"/>
      <c r="M267" s="226"/>
      <c r="N267" s="227"/>
      <c r="O267" s="13"/>
      <c r="P267" s="13"/>
      <c r="Q267" s="13"/>
      <c r="R267" s="330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201">
        <v>161</v>
      </c>
      <c r="B268" s="202">
        <v>44187</v>
      </c>
      <c r="C268" s="202"/>
      <c r="D268" s="206" t="s">
        <v>755</v>
      </c>
      <c r="E268" s="203" t="s">
        <v>581</v>
      </c>
      <c r="F268" s="471" t="s">
        <v>832</v>
      </c>
      <c r="G268" s="203"/>
      <c r="H268" s="203"/>
      <c r="I268" s="224">
        <v>239</v>
      </c>
      <c r="J268" s="472" t="s">
        <v>559</v>
      </c>
      <c r="K268" s="225"/>
      <c r="L268" s="119"/>
      <c r="M268" s="226"/>
      <c r="N268" s="227"/>
      <c r="O268" s="13"/>
      <c r="P268" s="13"/>
      <c r="Q268" s="13"/>
      <c r="R268" s="330" t="s">
        <v>711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201"/>
      <c r="B269" s="202"/>
      <c r="C269" s="202"/>
      <c r="D269" s="206"/>
      <c r="E269" s="203"/>
      <c r="F269" s="204"/>
      <c r="G269" s="203"/>
      <c r="H269" s="203"/>
      <c r="I269" s="224"/>
      <c r="J269" s="225"/>
      <c r="K269" s="225"/>
      <c r="L269" s="119"/>
      <c r="M269" s="226"/>
      <c r="N269" s="227"/>
      <c r="O269" s="13"/>
      <c r="P269" s="13"/>
      <c r="R269" s="330"/>
    </row>
    <row r="270" spans="1:26">
      <c r="A270" s="201"/>
      <c r="B270" s="202"/>
      <c r="C270" s="202"/>
      <c r="D270" s="206"/>
      <c r="E270" s="203"/>
      <c r="F270" s="204"/>
      <c r="G270" s="203"/>
      <c r="H270" s="203"/>
      <c r="I270" s="224"/>
      <c r="J270" s="225"/>
      <c r="K270" s="225"/>
      <c r="L270" s="119"/>
      <c r="M270" s="226"/>
      <c r="N270" s="227"/>
      <c r="O270" s="13"/>
      <c r="R270" s="228"/>
    </row>
    <row r="271" spans="1:26">
      <c r="A271" s="201"/>
      <c r="B271" s="202"/>
      <c r="C271" s="202"/>
      <c r="D271" s="206"/>
      <c r="E271" s="203"/>
      <c r="F271" s="204"/>
      <c r="G271" s="203"/>
      <c r="H271" s="203"/>
      <c r="I271" s="224"/>
      <c r="J271" s="225"/>
      <c r="K271" s="225"/>
      <c r="L271" s="119"/>
      <c r="M271" s="226"/>
      <c r="N271" s="227"/>
      <c r="O271" s="13"/>
      <c r="R271" s="228"/>
    </row>
    <row r="272" spans="1:26">
      <c r="A272" s="201"/>
      <c r="B272" s="202"/>
      <c r="C272" s="202"/>
      <c r="D272" s="206"/>
      <c r="E272" s="203"/>
      <c r="F272" s="204"/>
      <c r="G272" s="203"/>
      <c r="H272" s="203"/>
      <c r="I272" s="224"/>
      <c r="J272" s="225"/>
      <c r="K272" s="225"/>
      <c r="L272" s="119"/>
      <c r="M272" s="226"/>
      <c r="N272" s="227"/>
      <c r="O272" s="13"/>
      <c r="R272" s="228"/>
    </row>
    <row r="273" spans="1:18">
      <c r="A273" s="201"/>
      <c r="B273" s="192" t="s">
        <v>783</v>
      </c>
      <c r="O273" s="13"/>
      <c r="R273" s="228"/>
    </row>
    <row r="274" spans="1:18">
      <c r="R274" s="228"/>
    </row>
    <row r="275" spans="1:18">
      <c r="R275" s="228"/>
    </row>
    <row r="276" spans="1:18">
      <c r="R276" s="228"/>
    </row>
    <row r="277" spans="1:18">
      <c r="R277" s="228"/>
    </row>
    <row r="278" spans="1:18">
      <c r="R278" s="228"/>
    </row>
    <row r="279" spans="1:18">
      <c r="R279" s="228"/>
    </row>
    <row r="280" spans="1:18">
      <c r="R280" s="228"/>
    </row>
    <row r="290" spans="1:6">
      <c r="A290" s="207"/>
    </row>
    <row r="291" spans="1:6">
      <c r="A291" s="207"/>
      <c r="F291" s="473"/>
    </row>
    <row r="292" spans="1:6">
      <c r="A292" s="203"/>
    </row>
  </sheetData>
  <autoFilter ref="R1:R288"/>
  <mergeCells count="7">
    <mergeCell ref="O67:O68"/>
    <mergeCell ref="P67:P68"/>
    <mergeCell ref="A67:A68"/>
    <mergeCell ref="B67:B68"/>
    <mergeCell ref="J67:J68"/>
    <mergeCell ref="M67:M68"/>
    <mergeCell ref="N67:N6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2021-02-16T02:25:44Z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