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480" yWindow="570" windowWidth="1749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F&amp;O)'!$R$1:$R$301</definedName>
    <definedName name="_xlnm._FilterDatabase" localSheetId="1" hidden="1">'Future Intra'!$B$13:$P$13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0" i="6"/>
  <c r="L33"/>
  <c r="M33" s="1"/>
  <c r="K33"/>
  <c r="L16"/>
  <c r="K16"/>
  <c r="M16" s="1"/>
  <c r="P19"/>
  <c r="L56"/>
  <c r="K56"/>
  <c r="M10"/>
  <c r="L10"/>
  <c r="K10"/>
  <c r="L40"/>
  <c r="K40"/>
  <c r="L39"/>
  <c r="M39" s="1"/>
  <c r="K39"/>
  <c r="K84"/>
  <c r="M84" s="1"/>
  <c r="M81"/>
  <c r="K82"/>
  <c r="M82" s="1"/>
  <c r="L35"/>
  <c r="K35"/>
  <c r="M35" s="1"/>
  <c r="L34"/>
  <c r="K34"/>
  <c r="K81"/>
  <c r="K80"/>
  <c r="M80" s="1"/>
  <c r="K79"/>
  <c r="M79" s="1"/>
  <c r="M56" l="1"/>
  <c r="M40"/>
  <c r="M34"/>
  <c r="K78"/>
  <c r="M78" s="1"/>
  <c r="K77"/>
  <c r="M77" s="1"/>
  <c r="L32"/>
  <c r="K32"/>
  <c r="L37"/>
  <c r="K37"/>
  <c r="L30"/>
  <c r="K30"/>
  <c r="M32" l="1"/>
  <c r="M37"/>
  <c r="M30"/>
  <c r="K76"/>
  <c r="M76" s="1"/>
  <c r="L15"/>
  <c r="K15"/>
  <c r="M15" l="1"/>
  <c r="L54"/>
  <c r="M54" s="1"/>
  <c r="K54"/>
  <c r="L55"/>
  <c r="K55"/>
  <c r="M55" l="1"/>
  <c r="P17"/>
  <c r="P18"/>
  <c r="K75"/>
  <c r="M75" s="1"/>
  <c r="K73"/>
  <c r="M73" s="1"/>
  <c r="K74"/>
  <c r="M74" s="1"/>
  <c r="L36"/>
  <c r="K36"/>
  <c r="L31"/>
  <c r="K31"/>
  <c r="M31" l="1"/>
  <c r="M36"/>
  <c r="L12"/>
  <c r="K12"/>
  <c r="L14"/>
  <c r="K14"/>
  <c r="L13"/>
  <c r="K13"/>
  <c r="M12" l="1"/>
  <c r="M14"/>
  <c r="M13"/>
  <c r="K284"/>
  <c r="L284" s="1"/>
  <c r="K72"/>
  <c r="M72" s="1"/>
  <c r="K71"/>
  <c r="M71" s="1"/>
  <c r="P11"/>
  <c r="L96"/>
  <c r="K96"/>
  <c r="K263"/>
  <c r="L263" s="1"/>
  <c r="K283"/>
  <c r="L283" s="1"/>
  <c r="K282"/>
  <c r="L282" s="1"/>
  <c r="K281"/>
  <c r="L281" s="1"/>
  <c r="K278"/>
  <c r="L278" s="1"/>
  <c r="K277"/>
  <c r="L277" s="1"/>
  <c r="K276"/>
  <c r="L276" s="1"/>
  <c r="K275"/>
  <c r="L275" s="1"/>
  <c r="K274"/>
  <c r="L274" s="1"/>
  <c r="K273"/>
  <c r="L273" s="1"/>
  <c r="K272"/>
  <c r="L272" s="1"/>
  <c r="K271"/>
  <c r="L271" s="1"/>
  <c r="K269"/>
  <c r="L269" s="1"/>
  <c r="K268"/>
  <c r="L268" s="1"/>
  <c r="K267"/>
  <c r="L267" s="1"/>
  <c r="K266"/>
  <c r="L266" s="1"/>
  <c r="K265"/>
  <c r="L265" s="1"/>
  <c r="K264"/>
  <c r="L264" s="1"/>
  <c r="K262"/>
  <c r="L262" s="1"/>
  <c r="K261"/>
  <c r="L261" s="1"/>
  <c r="K260"/>
  <c r="L260" s="1"/>
  <c r="F259"/>
  <c r="K259" s="1"/>
  <c r="L259" s="1"/>
  <c r="K258"/>
  <c r="L258" s="1"/>
  <c r="K257"/>
  <c r="L257" s="1"/>
  <c r="K256"/>
  <c r="L256" s="1"/>
  <c r="K255"/>
  <c r="L255" s="1"/>
  <c r="K254"/>
  <c r="L254" s="1"/>
  <c r="F253"/>
  <c r="K253" s="1"/>
  <c r="L253" s="1"/>
  <c r="F252"/>
  <c r="K252" s="1"/>
  <c r="L252" s="1"/>
  <c r="K251"/>
  <c r="L251" s="1"/>
  <c r="F250"/>
  <c r="K250" s="1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4"/>
  <c r="L234" s="1"/>
  <c r="K232"/>
  <c r="L232" s="1"/>
  <c r="K231"/>
  <c r="L231" s="1"/>
  <c r="F230"/>
  <c r="K230" s="1"/>
  <c r="L230" s="1"/>
  <c r="K229"/>
  <c r="L229" s="1"/>
  <c r="K226"/>
  <c r="L226" s="1"/>
  <c r="K225"/>
  <c r="L225" s="1"/>
  <c r="K224"/>
  <c r="L224" s="1"/>
  <c r="K221"/>
  <c r="L221" s="1"/>
  <c r="K220"/>
  <c r="L220" s="1"/>
  <c r="K219"/>
  <c r="L219" s="1"/>
  <c r="K218"/>
  <c r="L218" s="1"/>
  <c r="K217"/>
  <c r="L217" s="1"/>
  <c r="K216"/>
  <c r="L216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4"/>
  <c r="L204" s="1"/>
  <c r="K202"/>
  <c r="L202" s="1"/>
  <c r="K200"/>
  <c r="L200" s="1"/>
  <c r="K198"/>
  <c r="L198" s="1"/>
  <c r="K197"/>
  <c r="L197" s="1"/>
  <c r="K196"/>
  <c r="L196" s="1"/>
  <c r="K194"/>
  <c r="L194" s="1"/>
  <c r="K193"/>
  <c r="L193" s="1"/>
  <c r="K192"/>
  <c r="L192" s="1"/>
  <c r="K191"/>
  <c r="K190"/>
  <c r="L190" s="1"/>
  <c r="K189"/>
  <c r="L189" s="1"/>
  <c r="K187"/>
  <c r="L187" s="1"/>
  <c r="K186"/>
  <c r="L186" s="1"/>
  <c r="K185"/>
  <c r="L185" s="1"/>
  <c r="K184"/>
  <c r="L184" s="1"/>
  <c r="K183"/>
  <c r="L183" s="1"/>
  <c r="F182"/>
  <c r="K182" s="1"/>
  <c r="L182" s="1"/>
  <c r="H181"/>
  <c r="K181" s="1"/>
  <c r="L181" s="1"/>
  <c r="K178"/>
  <c r="L178" s="1"/>
  <c r="K177"/>
  <c r="L177" s="1"/>
  <c r="K176"/>
  <c r="L176" s="1"/>
  <c r="K175"/>
  <c r="L175" s="1"/>
  <c r="K174"/>
  <c r="L174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H147"/>
  <c r="K147" s="1"/>
  <c r="L147" s="1"/>
  <c r="F146"/>
  <c r="K146" s="1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M7"/>
  <c r="D7" i="5"/>
  <c r="K6" i="4"/>
  <c r="K6" i="3"/>
  <c r="L6" i="2"/>
  <c r="M96" i="6" l="1"/>
</calcChain>
</file>

<file path=xl/sharedStrings.xml><?xml version="1.0" encoding="utf-8"?>
<sst xmlns="http://schemas.openxmlformats.org/spreadsheetml/2006/main" count="3230" uniqueCount="1153">
  <si>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</si>
  <si>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</si>
  <si>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</si>
  <si>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</si>
  <si>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</si>
  <si>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</si>
  <si>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</si>
  <si>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</si>
  <si>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</si>
  <si>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</si>
  <si>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</si>
  <si>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</si>
  <si>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</si>
  <si>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</si>
  <si>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</si>
  <si>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</si>
  <si>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</si>
  <si>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</si>
  <si>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</si>
  <si>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</si>
  <si>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</si>
  <si>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</si>
  <si>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</si>
  <si>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</si>
  <si>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</si>
  <si>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</si>
  <si>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</si>
  <si>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</si>
  <si>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</si>
  <si>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</si>
  <si>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</si>
  <si>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</si>
  <si>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</si>
  <si>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</si>
  <si>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</si>
  <si>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</si>
  <si>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</si>
  <si>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</si>
  <si>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</si>
  <si>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</si>
  <si>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</si>
  <si>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</si>
  <si>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</si>
  <si>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</si>
  <si>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</si>
  <si>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</si>
  <si>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</si>
  <si>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</si>
  <si>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</si>
  <si>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</si>
  <si>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</si>
  <si>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</si>
  <si>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</si>
  <si>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</si>
  <si>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</si>
  <si>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</si>
  <si>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</si>
  <si>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</si>
  <si>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</si>
  <si>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</si>
  <si>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</si>
  <si>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</si>
  <si>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</si>
  <si>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</si>
  <si>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</si>
  <si>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</si>
  <si>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</si>
  <si>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</si>
  <si>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</si>
  <si>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</si>
  <si>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</si>
  <si>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</si>
  <si>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</si>
  <si>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</si>
  <si>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</si>
  <si>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</si>
  <si>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</si>
  <si>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</si>
  <si>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</si>
  <si>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</si>
  <si>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</si>
  <si>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</si>
  <si>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</si>
  <si>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</si>
  <si>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</si>
  <si>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</si>
  <si>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</si>
  <si>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</si>
  <si>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</si>
  <si>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</si>
  <si>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</si>
  <si>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</si>
  <si>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</si>
  <si>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</si>
  <si>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</si>
  <si>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</si>
  <si>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</si>
  <si>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</si>
  <si>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</si>
  <si>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</si>
  <si>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</si>
  <si>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</si>
  <si>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</si>
  <si>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</si>
  <si>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</si>
  <si>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</si>
  <si>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</si>
  <si>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</si>
  <si>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</si>
  <si>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</si>
  <si>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</si>
  <si>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</si>
  <si>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</si>
  <si>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</si>
  <si>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</si>
  <si>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</si>
  <si>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</si>
  <si>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</si>
  <si>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</si>
  <si>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</si>
  <si>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</si>
  <si>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</si>
  <si>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</si>
  <si>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</si>
  <si>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</si>
  <si>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</si>
  <si>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</si>
  <si>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</si>
  <si>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</si>
  <si>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</si>
  <si>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</si>
  <si>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</si>
  <si>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</si>
  <si>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</si>
  <si>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</si>
  <si>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</si>
  <si>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</si>
  <si>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</si>
  <si>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</si>
  <si>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</si>
  <si>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</si>
  <si>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</si>
  <si>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</si>
  <si>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</si>
  <si>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</si>
  <si>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</si>
  <si>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</si>
  <si>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</si>
  <si>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</si>
  <si>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</si>
  <si>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</si>
  <si>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</si>
  <si>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</si>
  <si>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</si>
  <si>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</si>
  <si>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</si>
  <si>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</si>
  <si>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</si>
  <si>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</si>
  <si>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</si>
  <si>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</si>
  <si>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</si>
  <si>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</si>
  <si>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</si>
  <si>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</si>
  <si>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</si>
  <si>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</si>
  <si>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</si>
  <si>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</si>
  <si>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</si>
  <si>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</si>
  <si>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</si>
  <si>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</si>
  <si>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</si>
  <si>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</si>
  <si>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</si>
  <si>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</si>
  <si>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</si>
  <si>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</si>
  <si>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</si>
  <si>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</si>
  <si>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</si>
  <si>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</si>
  <si>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</si>
  <si>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</si>
  <si>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</si>
  <si>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</si>
  <si>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</si>
  <si>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</si>
  <si>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</si>
  <si>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</si>
  <si>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</si>
  <si>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</si>
  <si>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</si>
  <si>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</si>
  <si>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</si>
  <si>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</si>
  <si>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</si>
  <si>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</si>
  <si>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</si>
  <si>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</si>
  <si>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</si>
  <si>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</si>
  <si>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</si>
  <si>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</si>
  <si>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</si>
  <si>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</si>
  <si>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</si>
  <si>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</si>
  <si>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</si>
  <si>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</si>
  <si>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</si>
  <si>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</si>
  <si>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</si>
  <si>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</si>
  <si>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</si>
  <si>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</si>
  <si>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</si>
  <si>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</si>
  <si>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</si>
  <si>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</si>
  <si>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</si>
  <si>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</si>
  <si>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</si>
  <si>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</si>
  <si>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</si>
  <si>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</si>
  <si>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</si>
  <si>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</si>
  <si>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</si>
  <si>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</si>
  <si>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</si>
  <si>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</si>
  <si>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</si>
  <si>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</si>
  <si>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</si>
  <si>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</si>
  <si>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</si>
  <si>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</si>
  <si>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</si>
  <si>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</si>
  <si>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</si>
  <si>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</si>
  <si>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</si>
  <si>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</si>
  <si>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</si>
  <si>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</si>
  <si>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</si>
  <si>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</si>
  <si>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</si>
  <si>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</si>
  <si>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</si>
  <si>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</si>
  <si>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</si>
  <si>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</si>
  <si>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</si>
  <si>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</si>
  <si>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</si>
  <si>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</si>
  <si>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</si>
  <si>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</si>
  <si>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</si>
  <si>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</si>
  <si>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</si>
  <si>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</si>
  <si>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</si>
  <si>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</si>
  <si>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</si>
  <si>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</si>
  <si>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</si>
  <si>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</si>
  <si>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</si>
  <si>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</si>
  <si>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</si>
  <si>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</si>
  <si>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</si>
  <si>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</si>
  <si>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</si>
  <si>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</si>
  <si>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</si>
  <si>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</si>
  <si>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</si>
  <si>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</si>
  <si>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</si>
  <si>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</si>
  <si>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</si>
  <si>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</si>
  <si>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</si>
  <si>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</si>
  <si>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</si>
  <si>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</si>
  <si>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</si>
  <si>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</si>
  <si>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</si>
  <si>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</si>
  <si>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</si>
  <si>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</si>
  <si>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</si>
  <si>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</si>
  <si>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</si>
  <si>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</si>
  <si>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</si>
  <si>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</si>
  <si>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</si>
  <si>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</si>
  <si>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</si>
  <si>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</si>
  <si>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</si>
  <si>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</si>
  <si>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</si>
  <si>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</si>
  <si>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</si>
  <si>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</si>
  <si>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</si>
  <si>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</si>
  <si>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</si>
  <si>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</si>
  <si>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</si>
  <si>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</si>
  <si>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</si>
  <si>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</si>
  <si>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</si>
  <si>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</si>
  <si>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</si>
  <si>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</si>
  <si>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</si>
  <si>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</si>
  <si>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</si>
  <si>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</si>
  <si>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</si>
  <si>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</si>
  <si>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</si>
  <si>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</si>
  <si>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</si>
  <si>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</si>
  <si>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</si>
  <si>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</si>
  <si>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</si>
  <si>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</si>
  <si>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</si>
  <si>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</si>
  <si>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</si>
  <si>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</si>
  <si>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</si>
  <si>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</si>
  <si>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</si>
  <si>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</si>
  <si>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</si>
  <si>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</si>
  <si>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</si>
  <si>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</si>
  <si>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</si>
  <si>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</si>
  <si>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</si>
  <si>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</si>
  <si>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</si>
  <si>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</si>
  <si>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</si>
  <si>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</si>
  <si>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</si>
  <si>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</si>
  <si>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</si>
  <si>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</si>
  <si>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</si>
  <si>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</si>
  <si>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</si>
  <si>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</si>
  <si>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</si>
  <si>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</si>
  <si>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</si>
  <si>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</si>
  <si>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</si>
  <si>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</si>
  <si>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</si>
  <si>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</si>
  <si>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</si>
  <si>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</si>
  <si>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</si>
  <si>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</si>
  <si>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</si>
  <si>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</si>
  <si>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</si>
  <si>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</si>
  <si>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</si>
  <si>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</si>
  <si>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</si>
  <si>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</si>
  <si>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</si>
  <si>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</si>
  <si>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</si>
  <si>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</si>
  <si>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</si>
  <si>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</si>
  <si>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</si>
  <si>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</si>
  <si>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</si>
  <si>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</si>
  <si>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</si>
  <si>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</si>
  <si>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</si>
  <si>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</si>
  <si>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</si>
  <si>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</si>
  <si>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</si>
  <si>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</si>
  <si>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</si>
  <si>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</si>
  <si>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</si>
  <si>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</si>
  <si>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</si>
  <si>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</si>
  <si>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</si>
  <si>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</si>
  <si>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</si>
  <si>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</si>
  <si>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</si>
  <si>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</si>
  <si>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</si>
  <si>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</si>
  <si>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</si>
  <si>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</si>
  <si>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</si>
  <si>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</si>
  <si>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</si>
  <si>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</si>
  <si>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</si>
  <si>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</si>
  <si>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</si>
  <si>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</si>
  <si>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</si>
  <si>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</si>
  <si>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</si>
  <si>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</si>
  <si>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</si>
  <si>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</si>
  <si>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</si>
  <si>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</si>
  <si>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</si>
  <si>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</si>
  <si>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</si>
  <si>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</si>
  <si>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</si>
  <si>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</si>
  <si>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</si>
  <si>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</si>
  <si>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</si>
  <si>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</si>
  <si>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</si>
  <si>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</si>
  <si>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</si>
  <si>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</si>
  <si>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</si>
  <si>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</si>
  <si>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</si>
  <si>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</si>
  <si>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</si>
  <si>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</si>
  <si>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</si>
  <si>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</si>
  <si>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</si>
  <si>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</si>
  <si>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</si>
  <si>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</si>
  <si>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</si>
  <si>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</si>
  <si>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</si>
  <si>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</si>
  <si>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</si>
  <si>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</si>
  <si>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</si>
  <si>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</si>
  <si>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</si>
  <si>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</si>
  <si>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</si>
  <si>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</si>
  <si>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</si>
  <si>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</si>
  <si>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</si>
  <si>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</si>
  <si>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</si>
  <si>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</si>
  <si>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</si>
  <si>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</si>
  <si>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</si>
  <si>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</si>
  <si>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</si>
  <si>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</si>
  <si>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</si>
  <si>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</si>
  <si>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</si>
  <si>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</si>
  <si>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</si>
  <si>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</si>
  <si>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</si>
  <si>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</si>
  <si>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</si>
  <si>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</si>
  <si>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</si>
  <si>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</si>
  <si>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</si>
  <si>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</si>
  <si>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</si>
  <si>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</si>
  <si>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</si>
  <si>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</si>
  <si>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</si>
  <si>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</si>
  <si>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</si>
  <si>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</si>
  <si>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</si>
  <si>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</si>
  <si>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</si>
  <si>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</si>
  <si>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</si>
  <si>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</si>
  <si>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</si>
  <si>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</si>
  <si>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</si>
  <si>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</si>
  <si>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</si>
  <si>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</si>
  <si>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</si>
  <si>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</si>
  <si>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</si>
  <si>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</si>
  <si>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</si>
  <si>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</si>
  <si>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</si>
  <si>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</si>
  <si>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</si>
  <si>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</si>
  <si>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</si>
  <si>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</si>
  <si>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</si>
  <si>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</si>
  <si>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</si>
  <si>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</si>
  <si>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</si>
  <si>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</si>
  <si>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</si>
  <si>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</si>
  <si>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</si>
  <si>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</si>
  <si>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</si>
  <si>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</si>
  <si>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</si>
  <si>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</si>
  <si>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</si>
  <si>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</si>
  <si>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</si>
  <si>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</si>
  <si>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</si>
  <si>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</si>
  <si>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</si>
  <si>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</si>
  <si>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</si>
  <si>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</si>
  <si>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</si>
  <si>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</si>
  <si>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</si>
  <si>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</si>
  <si>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</si>
  <si>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</si>
  <si>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</si>
  <si>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</si>
  <si>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</si>
  <si>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</si>
  <si>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</si>
  <si>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</si>
  <si>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</si>
  <si>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</si>
  <si>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</si>
  <si>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</si>
  <si>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</si>
  <si>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</si>
  <si>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</si>
  <si>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</si>
  <si>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</si>
  <si>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</si>
  <si>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</si>
  <si>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</si>
  <si>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</si>
  <si>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</si>
  <si>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</si>
  <si>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</si>
  <si>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</si>
  <si>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</si>
  <si>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</si>
  <si>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</si>
  <si>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</si>
  <si>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</si>
  <si>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</si>
  <si>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</si>
  <si>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</si>
  <si>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</si>
  <si>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</si>
  <si>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</si>
  <si>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</si>
  <si>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</si>
  <si>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</si>
  <si>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</si>
  <si>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</si>
  <si>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</si>
  <si>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</si>
  <si>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</si>
  <si>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</si>
  <si>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</si>
  <si>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</si>
  <si>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</si>
  <si>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</si>
  <si>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</si>
  <si>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</si>
  <si>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</si>
  <si>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</si>
  <si>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</si>
  <si>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</si>
  <si>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</si>
  <si>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</si>
  <si>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</si>
  <si>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</si>
  <si>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</si>
  <si>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</si>
  <si>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</si>
  <si>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</si>
  <si>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</si>
  <si>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</si>
  <si>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</si>
  <si>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</si>
  <si>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</si>
  <si>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</si>
  <si>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</si>
  <si>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</si>
  <si>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</si>
  <si>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</si>
  <si>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</si>
  <si>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</si>
  <si>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</si>
  <si>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</si>
  <si>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</si>
  <si>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</si>
  <si>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</si>
  <si>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</si>
  <si>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</si>
  <si>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</si>
  <si>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</si>
  <si>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</si>
  <si>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</si>
  <si>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</si>
  <si>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</si>
  <si>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</si>
  <si>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</si>
  <si>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</si>
  <si>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</si>
  <si>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</si>
  <si>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</si>
  <si>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</si>
  <si>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</si>
  <si>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</si>
  <si>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</si>
  <si>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</si>
  <si>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</si>
  <si>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</si>
  <si>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</si>
  <si>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</si>
  <si>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</si>
  <si>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</si>
  <si>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</si>
  <si>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</si>
  <si>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</si>
  <si>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</si>
  <si>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</si>
  <si>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</si>
  <si>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</si>
  <si>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</si>
  <si>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</si>
  <si>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</si>
  <si>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</si>
  <si>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</si>
  <si>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</si>
  <si>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</si>
  <si>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</si>
  <si>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</si>
  <si>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</si>
  <si>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</si>
  <si>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</si>
  <si>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</si>
  <si>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</si>
  <si>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</si>
  <si>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</si>
  <si>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</si>
  <si>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</si>
  <si>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</si>
  <si>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</si>
  <si>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</si>
  <si>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</si>
  <si>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</si>
  <si>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</si>
  <si>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</si>
  <si>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</si>
  <si>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</si>
  <si>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</si>
  <si>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</si>
  <si>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</si>
  <si>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</si>
  <si>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</si>
  <si>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</si>
  <si>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</si>
  <si>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</si>
  <si>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</si>
  <si>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</si>
  <si>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</si>
  <si>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</si>
  <si>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</si>
  <si>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</si>
  <si>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</si>
  <si>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</si>
  <si>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</si>
  <si>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</si>
  <si>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</si>
  <si>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</si>
  <si>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</si>
  <si>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</si>
  <si>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</si>
  <si>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</si>
  <si>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</si>
  <si>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</si>
  <si>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</si>
  <si>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</si>
  <si>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</si>
  <si>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</si>
  <si>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</si>
  <si>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</si>
  <si>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</si>
  <si>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</si>
  <si>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</si>
  <si>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</si>
  <si>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</si>
  <si>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</si>
  <si>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</si>
  <si>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</si>
  <si>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</si>
  <si>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</si>
  <si>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</si>
  <si>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</si>
  <si>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</si>
  <si>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</si>
  <si>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</si>
  <si>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</si>
  <si>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</si>
  <si>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</si>
  <si>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</si>
  <si>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</si>
  <si>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</si>
  <si>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</si>
  <si>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</si>
  <si>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</si>
  <si>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</si>
  <si>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</si>
  <si>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</si>
  <si>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</si>
  <si>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</si>
  <si>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</si>
  <si>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</si>
  <si>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</si>
  <si>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</si>
  <si>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</si>
  <si>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</si>
  <si>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</si>
  <si>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</si>
  <si>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</si>
  <si>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</si>
  <si>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</si>
  <si>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</si>
  <si>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</si>
  <si>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</si>
  <si>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</si>
  <si>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</si>
  <si>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</si>
  <si>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</si>
  <si>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</si>
  <si>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</si>
  <si>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</si>
  <si>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</si>
  <si>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</si>
  <si>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</si>
  <si>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</si>
  <si>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</si>
  <si>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</si>
  <si>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</si>
  <si>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</si>
  <si>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</si>
  <si>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</si>
  <si>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</si>
  <si>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</si>
  <si>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</si>
  <si>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</si>
  <si>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</si>
  <si>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</si>
  <si>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</si>
  <si>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</si>
  <si>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</si>
  <si>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</si>
  <si>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</si>
  <si>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</si>
  <si>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</si>
  <si>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</si>
  <si>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</si>
  <si>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</si>
  <si>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</si>
  <si>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</si>
  <si>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</si>
  <si>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</si>
  <si>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</si>
  <si>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</si>
  <si>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</si>
  <si>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</si>
  <si>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</si>
  <si>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</si>
  <si>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</si>
  <si>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</si>
  <si>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</si>
  <si>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</si>
  <si>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160-165</t>
  </si>
  <si>
    <t>380-390</t>
  </si>
  <si>
    <t>Profit of Rs.1/-</t>
  </si>
  <si>
    <t>Profit of Rs.0.53/-</t>
  </si>
  <si>
    <t>2400-2500</t>
  </si>
  <si>
    <t>KIMS</t>
  </si>
  <si>
    <t>1225-1245</t>
  </si>
  <si>
    <t>Market Closing Price</t>
  </si>
  <si>
    <t>820-850</t>
  </si>
  <si>
    <t>FILATEX</t>
  </si>
  <si>
    <t>HIKAL</t>
  </si>
  <si>
    <t>310-320</t>
  </si>
  <si>
    <t>45-46</t>
  </si>
  <si>
    <t>320-340</t>
  </si>
  <si>
    <t>115-120</t>
  </si>
  <si>
    <t>5400-6000</t>
  </si>
  <si>
    <t>FINNIFTY</t>
  </si>
  <si>
    <t>230-251</t>
  </si>
  <si>
    <t>4150-4550</t>
  </si>
  <si>
    <t>1480-1500</t>
  </si>
  <si>
    <t>1600-1700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</si>
  <si>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</si>
  <si>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</si>
  <si>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</si>
  <si>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</si>
  <si>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</si>
  <si>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</si>
  <si>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</si>
  <si>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</si>
  <si>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</si>
  <si>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</si>
  <si>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</si>
  <si>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</si>
  <si>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</si>
  <si>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</si>
  <si>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</si>
  <si>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</si>
  <si>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</si>
  <si>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</si>
  <si>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</si>
  <si>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</si>
  <si>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</si>
  <si>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</si>
  <si>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ALPHA LEON ENTERPRISES LLP</t>
  </si>
  <si>
    <t>ANGELONE</t>
  </si>
  <si>
    <t>Profit of Rs.191.50/-</t>
  </si>
  <si>
    <t xml:space="preserve">ASIANPAINT </t>
  </si>
  <si>
    <t>3250-3300</t>
  </si>
  <si>
    <t>SIEMENS DEC FUT</t>
  </si>
  <si>
    <t>820-860</t>
  </si>
  <si>
    <t>2200-2250</t>
  </si>
  <si>
    <t>ASIANPAINT DEC FUT</t>
  </si>
  <si>
    <t>3230-3300</t>
  </si>
  <si>
    <t>214-224</t>
  </si>
  <si>
    <t>1180-1200</t>
  </si>
  <si>
    <t>765-780</t>
  </si>
  <si>
    <t>1660-1700</t>
  </si>
  <si>
    <t>140-170</t>
  </si>
  <si>
    <t>XTX MARKETS LLP</t>
  </si>
  <si>
    <t>NSE</t>
  </si>
  <si>
    <t>Profit of Rs.130/-</t>
  </si>
  <si>
    <t>Loss of Rs.42.5-</t>
  </si>
  <si>
    <t>NIFTY 17100 PE 02-DEC</t>
  </si>
  <si>
    <t>Profit of Rs.20.5/-</t>
  </si>
  <si>
    <t>NIFTY 17150 PE 02-DEC</t>
  </si>
  <si>
    <t>120-160</t>
  </si>
  <si>
    <t>2100-2200</t>
  </si>
  <si>
    <t>2200-2220</t>
  </si>
  <si>
    <t>Retail Research Technical Calls &amp; Fundamental Performance Report for the month of Dec-2021</t>
  </si>
  <si>
    <t>Profit of Rs.33.5/-</t>
  </si>
  <si>
    <t>970-990</t>
  </si>
  <si>
    <t>375-385</t>
  </si>
  <si>
    <t>645-665</t>
  </si>
  <si>
    <t>Profit of Rs.10/-</t>
  </si>
  <si>
    <t>NIFTY 17250PE 02-DEC</t>
  </si>
  <si>
    <t>90-110</t>
  </si>
  <si>
    <t>NIFTY 17500 CE 09-DEC</t>
  </si>
  <si>
    <t>Sell</t>
  </si>
  <si>
    <t>Profit of Rs.20/-</t>
  </si>
  <si>
    <t>Loss of Rs.36/-</t>
  </si>
  <si>
    <t>NIFTY 17350PE 02-DEC</t>
  </si>
  <si>
    <t>25-30</t>
  </si>
  <si>
    <t>435-440</t>
  </si>
  <si>
    <t>465-475</t>
  </si>
  <si>
    <t>118-120</t>
  </si>
  <si>
    <t>130-135</t>
  </si>
  <si>
    <t>Profit of Rs.31.5/-</t>
  </si>
  <si>
    <t>CRESSAN</t>
  </si>
  <si>
    <t xml:space="preserve">LTTS </t>
  </si>
  <si>
    <t>5650-5800</t>
  </si>
  <si>
    <t>Part Profit of Rs.90/-</t>
  </si>
  <si>
    <t>Loss of Rs.47/-</t>
  </si>
  <si>
    <t>Loss of Rs.11.50/-</t>
  </si>
  <si>
    <t xml:space="preserve">HCLTECH </t>
  </si>
  <si>
    <t>1166-1170</t>
  </si>
  <si>
    <t>1210-1230</t>
  </si>
  <si>
    <t>Loss of Rs.160/-</t>
  </si>
  <si>
    <t>Loss of Rs.85.50/-</t>
  </si>
  <si>
    <t>Profit of Rs.6.5/-</t>
  </si>
  <si>
    <t>NIFTY 17000 PE 09-DEC</t>
  </si>
  <si>
    <t>BANKNIFTY 36200 CE 09-DEC</t>
  </si>
  <si>
    <t>110-130</t>
  </si>
  <si>
    <t>Profit of Rs.22/-</t>
  </si>
  <si>
    <t>400-500</t>
  </si>
  <si>
    <t>Profit of Rs60/-</t>
  </si>
  <si>
    <t>350-400</t>
  </si>
  <si>
    <t>BRIGHT</t>
  </si>
  <si>
    <t>Bright Solar Limited</t>
  </si>
  <si>
    <t>Profit of Rs.12.50/-</t>
  </si>
  <si>
    <t>Profit of Rs50/-</t>
  </si>
  <si>
    <t>SHALPRO</t>
  </si>
  <si>
    <t>INFY 1720 CE DEC</t>
  </si>
  <si>
    <t>48-60</t>
  </si>
  <si>
    <t>Profit of Rs6.50/-</t>
  </si>
  <si>
    <t>Loss of Rs.32.50/-</t>
  </si>
  <si>
    <t>NAUKRI DEC FUT</t>
  </si>
  <si>
    <t>5900-5950</t>
  </si>
  <si>
    <t>Loss of Rs.33/-</t>
  </si>
  <si>
    <t>Profit of Rs.10.5/-</t>
  </si>
  <si>
    <t>DEEPAKFERT</t>
  </si>
  <si>
    <t>385-400</t>
  </si>
  <si>
    <t>40-20</t>
  </si>
  <si>
    <t>BCP</t>
  </si>
  <si>
    <t>B.C. Power Controls Ltd</t>
  </si>
  <si>
    <t>NK SECURITIES RESEARCH PRIVATE LIMITED</t>
  </si>
  <si>
    <t>NIFTY 17600 CE 16-DEC</t>
  </si>
  <si>
    <t>Loss of Rs.28.50/-</t>
  </si>
  <si>
    <t>HINDUNILVR 2360 CE DEC</t>
  </si>
  <si>
    <t>32-33</t>
  </si>
  <si>
    <t xml:space="preserve">COLPAL </t>
  </si>
  <si>
    <t>1436-1444</t>
  </si>
  <si>
    <t>1490-1530</t>
  </si>
  <si>
    <t>DECIPHER</t>
  </si>
  <si>
    <t>IFL</t>
  </si>
  <si>
    <t>UNISON</t>
  </si>
  <si>
    <t>ADROIT FINANCIAL SERVICES PVT LTD</t>
  </si>
  <si>
    <t>BEARDSELL</t>
  </si>
  <si>
    <t>Beardsell Limited</t>
  </si>
  <si>
    <t>ANUMOLU BHARAT</t>
  </si>
  <si>
    <t>Profit of Rs.27.25/-</t>
  </si>
  <si>
    <t>85-105</t>
  </si>
  <si>
    <t>Profit of Rs.19.50/-</t>
  </si>
  <si>
    <t>Profit of Rs.13/-</t>
  </si>
  <si>
    <t>TANGO COMMOSALES LLP</t>
  </si>
  <si>
    <t>PAVAN KUMAR</t>
  </si>
  <si>
    <t>KAPILRAJ</t>
  </si>
  <si>
    <t>TURBOT MARKETING PRIVATE LIMITED .</t>
  </si>
  <si>
    <t>LIBAS</t>
  </si>
  <si>
    <t>Libas Consu Products Ltd</t>
  </si>
  <si>
    <t>P S SHETH</t>
  </si>
  <si>
    <t>PREMIER</t>
  </si>
  <si>
    <t>Premier Limited</t>
  </si>
  <si>
    <t>ANAND RATHI GLOBAL FINANCE LTD</t>
  </si>
  <si>
    <t>270-274</t>
  </si>
  <si>
    <t>295-315</t>
  </si>
  <si>
    <t>51.4-51.7</t>
  </si>
  <si>
    <t>53.5-55</t>
  </si>
  <si>
    <t>HCLTECH DEC FUT</t>
  </si>
  <si>
    <t>1160-1162</t>
  </si>
  <si>
    <t>1180-1190</t>
  </si>
  <si>
    <t>Loss of Rs.100/-</t>
  </si>
  <si>
    <t>ANUPAM</t>
  </si>
  <si>
    <t>MANSUKH VALJI BORICHA</t>
  </si>
  <si>
    <t>BRIDGESE</t>
  </si>
  <si>
    <t>QNANCE RESEARCH CAPITAL LLP</t>
  </si>
  <si>
    <t>RATNESHKUMARPRAVAKER</t>
  </si>
  <si>
    <t>A &amp; S WEALTH CREATIONS PRIVATE LIMITED</t>
  </si>
  <si>
    <t>EARUM</t>
  </si>
  <si>
    <t>RAJESHBHAI BHAGATBHAI KESHWALA</t>
  </si>
  <si>
    <t>AKSHAY RAJENDRABHAI OSWAL</t>
  </si>
  <si>
    <t>RAHUL ANANTRAI MEHTA</t>
  </si>
  <si>
    <t>SHIELD FINANCE PVT LTD</t>
  </si>
  <si>
    <t>MAHACORP</t>
  </si>
  <si>
    <t>MILEFUR</t>
  </si>
  <si>
    <t>ANJALEE EXIM PRIVATE LIMITED</t>
  </si>
  <si>
    <t>NCLRESE</t>
  </si>
  <si>
    <t>PROMAX</t>
  </si>
  <si>
    <t>NOPEA CAPITAL SERVICES PRIVATE LIMITED</t>
  </si>
  <si>
    <t>COBIA DISTRIBUTORS PRIVATE LIMITED .</t>
  </si>
  <si>
    <t>STARLINK MANAGEMENT SERVICES PRIVATE LIMITED .</t>
  </si>
  <si>
    <t>SSPNFIN</t>
  </si>
  <si>
    <t>MANSI SHARE &amp; STOCK ADVISORS PRIVATE LIMITED</t>
  </si>
  <si>
    <t>YAMNINV</t>
  </si>
  <si>
    <t>SURBHI INFRAPROJECT PRIVATE LIMITED</t>
  </si>
  <si>
    <t>ASLIND</t>
  </si>
  <si>
    <t>ASL Industries Limited</t>
  </si>
  <si>
    <t>INDLMETER</t>
  </si>
  <si>
    <t>IMP Powers Ltd</t>
  </si>
  <si>
    <t>MUKUL MAHESHWARI (HUF)</t>
  </si>
  <si>
    <t>GAURAV DOSHI</t>
  </si>
  <si>
    <t>AMIT KUMAR JAIN HUF</t>
  </si>
  <si>
    <t>VAIBHAV STOCK AND DERIVATIVES BROKING PRIVATE LIMITED</t>
  </si>
  <si>
    <t>TOTAL</t>
  </si>
  <si>
    <t>Total Transport Sys Ltd</t>
  </si>
  <si>
    <t>SONAM GOYAL</t>
  </si>
  <si>
    <t>DSML</t>
  </si>
  <si>
    <t>Debock Sale Marketing Ltd</t>
  </si>
  <si>
    <t>GAL</t>
  </si>
  <si>
    <t>Gyscoal Alloys Ltd</t>
  </si>
  <si>
    <t>Profit of Rs.15/-</t>
  </si>
  <si>
    <t>91.5-92.5</t>
  </si>
  <si>
    <t>96-98</t>
  </si>
  <si>
    <t>663-668</t>
  </si>
  <si>
    <t>700-730</t>
  </si>
  <si>
    <t>NIFTY 17400 CE 16-DEC</t>
  </si>
  <si>
    <t>57-61</t>
  </si>
  <si>
    <t>ACML</t>
  </si>
  <si>
    <t>INVICTUS STOCK RESEARCH PRIVATE LIMITED</t>
  </si>
  <si>
    <t>AML</t>
  </si>
  <si>
    <t>SUSHIL KUMAR JAIN HUF</t>
  </si>
  <si>
    <t>ASHISH NAHATA</t>
  </si>
  <si>
    <t>ASIANTNE</t>
  </si>
  <si>
    <t>PUSHPA BHAJU</t>
  </si>
  <si>
    <t>BHILSPIN</t>
  </si>
  <si>
    <t>FASHION SUITINGS PVT LTD</t>
  </si>
  <si>
    <t>COMFINCAP</t>
  </si>
  <si>
    <t>PARASRAMPURIA INFRASTRUCTURE LLP .</t>
  </si>
  <si>
    <t>GVFILM</t>
  </si>
  <si>
    <t>DEEPTHI BALAGIRI</t>
  </si>
  <si>
    <t>TARUNABEN LALJIBHAI TRIVEDI</t>
  </si>
  <si>
    <t>AAMIR MEHBUBBHAI AJMERWALA</t>
  </si>
  <si>
    <t>SANJAY KUMAR SHARMA</t>
  </si>
  <si>
    <t>LALJIBHAI BHOGILAL TRIVEDI</t>
  </si>
  <si>
    <t>DB (INTL) OWN TRADING</t>
  </si>
  <si>
    <t>MADHU NEELESH KUMAR LAHOTI</t>
  </si>
  <si>
    <t>SANJAY KASHYAP</t>
  </si>
  <si>
    <t>SHAM KUMAR</t>
  </si>
  <si>
    <t>ANIL NAGPAL</t>
  </si>
  <si>
    <t>BANISH MEHTA</t>
  </si>
  <si>
    <t>MEENA KOHLI</t>
  </si>
  <si>
    <t>LELAVOIR</t>
  </si>
  <si>
    <t>KRUTI KEVIN KAPADIA</t>
  </si>
  <si>
    <t>MANGIND</t>
  </si>
  <si>
    <t>SMILE SUPPLIERS PRIVATE LIMITED</t>
  </si>
  <si>
    <t>NATHUEC</t>
  </si>
  <si>
    <t>ALANKIT ASSIGNMENTS LIMITED</t>
  </si>
  <si>
    <t>SHREE GAJRAJ FINLEASE PRIVATE LIMITED</t>
  </si>
  <si>
    <t>NATURAL</t>
  </si>
  <si>
    <t>NAVEEN GUPTA</t>
  </si>
  <si>
    <t>RIPALBEN DHARMIKKUMAR PARIKH</t>
  </si>
  <si>
    <t>ORTINLAABS</t>
  </si>
  <si>
    <t>OZONEWORLD</t>
  </si>
  <si>
    <t>KANTILAL MANISHA MARDIA</t>
  </si>
  <si>
    <t>PARESH NARANBHAI PRAJAPATI</t>
  </si>
  <si>
    <t>PRERINFRA</t>
  </si>
  <si>
    <t>RITIKA CHINTAN PARIKH</t>
  </si>
  <si>
    <t>PRISMMEDI</t>
  </si>
  <si>
    <t>NEETIKARANI</t>
  </si>
  <si>
    <t>SABOOSOD</t>
  </si>
  <si>
    <t>ARCHANA DEVI SABOO</t>
  </si>
  <si>
    <t>TURBOT TRADERS PRIVATE LIMITED</t>
  </si>
  <si>
    <t>SPOONBILL CONSULTANCY SERVICES PRIVATE LIMITED .</t>
  </si>
  <si>
    <t>TOPGAIN FINANCE PRIVATE LIMITED</t>
  </si>
  <si>
    <t>SHYMINV</t>
  </si>
  <si>
    <t>QUMIN PHARMA PRIVATE LIMITED</t>
  </si>
  <si>
    <t>SHIKHA ANKIT CHOUDHARY</t>
  </si>
  <si>
    <t>AGRAWAL NIKUNJ</t>
  </si>
  <si>
    <t>SIMPLXPAP</t>
  </si>
  <si>
    <t>ESPS FINSERVE PRIVATE LIMITED</t>
  </si>
  <si>
    <t>KAVITA AGARWAL</t>
  </si>
  <si>
    <t>JIGNESH PRAVINBHAI PETHANI</t>
  </si>
  <si>
    <t>VISAGAR</t>
  </si>
  <si>
    <t>ANANDRATHI</t>
  </si>
  <si>
    <t>Anand Rathi Wealth Ltd</t>
  </si>
  <si>
    <t>GOLDMINE STOCKS PRIVATE LIMITED</t>
  </si>
  <si>
    <t>ELIXIR WEALTH MANAGEMENT PRIVATE LIMITED</t>
  </si>
  <si>
    <t>ECHJAY INDUSTRIES PRIVATE LIMITED</t>
  </si>
  <si>
    <t>KAMNA CREDITS AND PROMOTERS PRIVATE LIMITED</t>
  </si>
  <si>
    <t>MUSIGMA SECURITIES</t>
  </si>
  <si>
    <t>MARWADI SHARES AND FINANCE LTD.</t>
  </si>
  <si>
    <t>TOWER RESEARCH CAPITAL MARKETS INDIA PRIVATE LIMITED</t>
  </si>
  <si>
    <t>AALIDHRA TEXTOOL ENGINEERS PRIVATE LIMITED</t>
  </si>
  <si>
    <t>ABHINAV COMMOSALES</t>
  </si>
  <si>
    <t>GAURI NANDAN TRADERS</t>
  </si>
  <si>
    <t>KABEELON SALES CORP</t>
  </si>
  <si>
    <t>BOMDYEING</t>
  </si>
  <si>
    <t>Bombay Dyeing &amp; Mfg Co.</t>
  </si>
  <si>
    <t>QE SECURITIES</t>
  </si>
  <si>
    <t>GRAVITON RESEARCH CAPITAL LLP</t>
  </si>
  <si>
    <t>BSE Limited</t>
  </si>
  <si>
    <t>CALSOFT</t>
  </si>
  <si>
    <t>CaliforniaSoft- Roll Sett</t>
  </si>
  <si>
    <t>AGARWAL RAHUL</t>
  </si>
  <si>
    <t>RAMESH BHANDAPPA MUNNOLI</t>
  </si>
  <si>
    <t>SUNDER SINGH</t>
  </si>
  <si>
    <t>CHINTANBEN MANSUKHBHAI NAKRANI</t>
  </si>
  <si>
    <t>MANSI SHARES &amp; STOCK ADVISORS PVT LTD</t>
  </si>
  <si>
    <t>JAIN POOJA</t>
  </si>
  <si>
    <t>DARSHAN FINANCIAL SERVICES PVT LTD</t>
  </si>
  <si>
    <t>TOUCHSTONE CAPITAL MARKET SERVICES PVT LTD</t>
  </si>
  <si>
    <t>BONANZA PORTFOLIO LTD</t>
  </si>
  <si>
    <t>PRASHANT EQUITY MANAGEMENT PRIVATE LIMITED</t>
  </si>
  <si>
    <t>DB INTERNATIONAL STOCK BROKERS LIMITED</t>
  </si>
  <si>
    <t>MATALIA STOCK BROKING TRADING A/C</t>
  </si>
  <si>
    <t>JAKHARIA</t>
  </si>
  <si>
    <t>JAKHARIA FABRIC LIMITED</t>
  </si>
  <si>
    <t>S K GROWTH FUND PVT.LTD.</t>
  </si>
  <si>
    <t>KOTYARK</t>
  </si>
  <si>
    <t>Kotyark Industries Ltd</t>
  </si>
  <si>
    <t>DHARA PARESHBHAI PRAJAPATI</t>
  </si>
  <si>
    <t>VISA CAPITAL PARTNERS</t>
  </si>
  <si>
    <t>ANISH J SARAF HUF</t>
  </si>
  <si>
    <t>MTEDUCARE</t>
  </si>
  <si>
    <t>MT Educare Ltd</t>
  </si>
  <si>
    <t>MULTIPLIER S AND S ADV PVT LTD</t>
  </si>
  <si>
    <t>ORTINLAB</t>
  </si>
  <si>
    <t>Ortin Laboratories Ltd</t>
  </si>
  <si>
    <t>RAJESH KOLEKAR HUF</t>
  </si>
  <si>
    <t>VIJIT TRADING</t>
  </si>
  <si>
    <t>PARTYCRUS</t>
  </si>
  <si>
    <t>Party Cruisers Limited</t>
  </si>
  <si>
    <t>AKSHAY RAJENDRABHAI OSWALS</t>
  </si>
  <si>
    <t>SHRENIK</t>
  </si>
  <si>
    <t>Shrenik Limited</t>
  </si>
  <si>
    <t>MOHAN BABU GUDHE</t>
  </si>
  <si>
    <t>INTEGRATED CORE STRATEGIES ASIA PTE LTD</t>
  </si>
  <si>
    <t>ASL ENTERPRISES LIMITED</t>
  </si>
  <si>
    <t>ECOTEK GENERAL TRADING L.L.C</t>
  </si>
  <si>
    <t>BRAJESH  KUMAR</t>
  </si>
  <si>
    <t>NANALAL BHANJI DUDHAIYA</t>
  </si>
  <si>
    <t>SUMANCHEPURI</t>
  </si>
  <si>
    <t>ANIL AGARWAL</t>
  </si>
  <si>
    <t>RIYAZ DASTHAGIR BARAGIR</t>
  </si>
  <si>
    <t>GOENKA BUSINESS &amp; FINANCE LIMITED</t>
  </si>
  <si>
    <t>MAHIMTURA NISHANT MITRASEN</t>
  </si>
  <si>
    <t>VECO-RE1</t>
  </si>
  <si>
    <t>VIKAS ECOTECH LIMITED</t>
  </si>
  <si>
    <t>JAYANT SHAMJI CHHEDA HUF</t>
  </si>
  <si>
    <t>WEBELSOLAR</t>
  </si>
  <si>
    <t>Websol Energy System Ltd</t>
  </si>
  <si>
    <t>INDIA MAX INVESTMENT FUND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</si>
</sst>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0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  <font>
      <i/>
      <sz val="11"/>
      <name val="Arial"/>
      <family val="2"/>
    </font>
    <font>
      <b/>
      <i/>
      <sz val="11"/>
      <color rgb="FF000000"/>
      <name val="Arial"/>
      <family val="2"/>
    </font>
    <font>
      <i/>
      <sz val="12"/>
      <color rgb="FF222222"/>
      <name val="Arial"/>
      <family val="2"/>
    </font>
    <font>
      <i/>
      <sz val="11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E5B8B7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9" tint="0.79998168889431442"/>
        <bgColor rgb="FF92D050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13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6" fillId="6" borderId="1" xfId="0" applyFont="1" applyFill="1" applyBorder="1" applyAlignment="1">
      <alignment horizontal="center" vertical="center"/>
    </xf>
    <xf numFmtId="2" fontId="36" fillId="6" borderId="1" xfId="0" applyNumberFormat="1" applyFont="1" applyFill="1" applyBorder="1" applyAlignment="1">
      <alignment horizontal="center" vertical="center"/>
    </xf>
    <xf numFmtId="10" fontId="36" fillId="6" borderId="1" xfId="0" applyNumberFormat="1" applyFont="1" applyFill="1" applyBorder="1" applyAlignment="1">
      <alignment horizontal="center" vertical="center" wrapText="1"/>
    </xf>
    <xf numFmtId="16" fontId="36" fillId="6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5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0" fontId="35" fillId="2" borderId="20" xfId="0" applyFont="1" applyFill="1" applyBorder="1" applyAlignment="1">
      <alignment horizontal="center"/>
    </xf>
    <xf numFmtId="1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65" fontId="35" fillId="11" borderId="21" xfId="0" applyNumberFormat="1" applyFont="1" applyFill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5" fillId="12" borderId="21" xfId="0" applyNumberFormat="1" applyFont="1" applyFill="1" applyBorder="1" applyAlignment="1">
      <alignment horizontal="center" vertical="center"/>
    </xf>
    <xf numFmtId="0" fontId="35" fillId="12" borderId="0" xfId="0" applyFont="1" applyFill="1" applyBorder="1"/>
    <xf numFmtId="0" fontId="35" fillId="12" borderId="0" xfId="0" applyFont="1" applyFill="1" applyBorder="1" applyAlignment="1">
      <alignment horizontal="center"/>
    </xf>
    <xf numFmtId="165" fontId="35" fillId="12" borderId="23" xfId="0" applyNumberFormat="1" applyFont="1" applyFill="1" applyBorder="1" applyAlignment="1">
      <alignment horizontal="center" vertical="center"/>
    </xf>
    <xf numFmtId="0" fontId="35" fillId="12" borderId="21" xfId="0" applyFont="1" applyFill="1" applyBorder="1" applyAlignment="1">
      <alignment horizontal="center" vertical="center"/>
    </xf>
    <xf numFmtId="0" fontId="36" fillId="12" borderId="21" xfId="0" applyFont="1" applyFill="1" applyBorder="1" applyAlignment="1">
      <alignment horizontal="center" vertical="center"/>
    </xf>
    <xf numFmtId="0" fontId="35" fillId="11" borderId="1" xfId="0" applyFont="1" applyFill="1" applyBorder="1" applyAlignment="1">
      <alignment horizontal="center" vertical="center"/>
    </xf>
    <xf numFmtId="0" fontId="35" fillId="14" borderId="1" xfId="0" applyFont="1" applyFill="1" applyBorder="1" applyAlignment="1">
      <alignment horizontal="center" vertical="center"/>
    </xf>
    <xf numFmtId="0" fontId="36" fillId="15" borderId="1" xfId="0" applyFont="1" applyFill="1" applyBorder="1" applyAlignment="1">
      <alignment horizontal="center" vertical="center"/>
    </xf>
    <xf numFmtId="2" fontId="36" fillId="15" borderId="1" xfId="0" applyNumberFormat="1" applyFont="1" applyFill="1" applyBorder="1" applyAlignment="1">
      <alignment horizontal="center" vertical="center"/>
    </xf>
    <xf numFmtId="10" fontId="36" fillId="15" borderId="1" xfId="0" applyNumberFormat="1" applyFont="1" applyFill="1" applyBorder="1" applyAlignment="1">
      <alignment horizontal="center" vertical="center" wrapText="1"/>
    </xf>
    <xf numFmtId="16" fontId="36" fillId="15" borderId="1" xfId="0" applyNumberFormat="1" applyFont="1" applyFill="1" applyBorder="1" applyAlignment="1">
      <alignment horizontal="center" vertical="center"/>
    </xf>
    <xf numFmtId="0" fontId="35" fillId="12" borderId="15" xfId="0" applyFont="1" applyFill="1" applyBorder="1"/>
    <xf numFmtId="0" fontId="35" fillId="12" borderId="15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35" fillId="12" borderId="21" xfId="0" applyFont="1" applyFill="1" applyBorder="1"/>
    <xf numFmtId="0" fontId="35" fillId="12" borderId="23" xfId="0" applyFont="1" applyFill="1" applyBorder="1" applyAlignment="1">
      <alignment horizontal="center" vertical="center"/>
    </xf>
    <xf numFmtId="0" fontId="36" fillId="12" borderId="23" xfId="0" applyFont="1" applyFill="1" applyBorder="1" applyAlignment="1">
      <alignment horizontal="center" vertical="center"/>
    </xf>
    <xf numFmtId="0" fontId="36" fillId="16" borderId="23" xfId="0" applyFont="1" applyFill="1" applyBorder="1" applyAlignment="1">
      <alignment horizontal="center" vertical="center"/>
    </xf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1" fillId="0" borderId="21" xfId="0" applyFont="1" applyBorder="1"/>
    <xf numFmtId="0" fontId="35" fillId="12" borderId="20" xfId="0" applyFont="1" applyFill="1" applyBorder="1" applyAlignment="1">
      <alignment horizontal="center" vertical="center"/>
    </xf>
    <xf numFmtId="165" fontId="35" fillId="12" borderId="1" xfId="0" applyNumberFormat="1" applyFont="1" applyFill="1" applyBorder="1" applyAlignment="1">
      <alignment horizontal="center" vertical="center"/>
    </xf>
    <xf numFmtId="15" fontId="35" fillId="12" borderId="0" xfId="0" applyNumberFormat="1" applyFont="1" applyFill="1" applyBorder="1" applyAlignment="1">
      <alignment horizontal="center" vertical="center"/>
    </xf>
    <xf numFmtId="0" fontId="36" fillId="12" borderId="1" xfId="0" applyFont="1" applyFill="1" applyBorder="1"/>
    <xf numFmtId="43" fontId="35" fillId="12" borderId="1" xfId="0" applyNumberFormat="1" applyFont="1" applyFill="1" applyBorder="1" applyAlignment="1">
      <alignment horizontal="center" vertical="top"/>
    </xf>
    <xf numFmtId="0" fontId="35" fillId="12" borderId="1" xfId="0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top"/>
    </xf>
    <xf numFmtId="0" fontId="36" fillId="16" borderId="1" xfId="0" applyFont="1" applyFill="1" applyBorder="1" applyAlignment="1">
      <alignment horizontal="center" vertical="center"/>
    </xf>
    <xf numFmtId="2" fontId="36" fillId="16" borderId="1" xfId="0" applyNumberFormat="1" applyFont="1" applyFill="1" applyBorder="1" applyAlignment="1">
      <alignment horizontal="center" vertical="center"/>
    </xf>
    <xf numFmtId="10" fontId="36" fillId="16" borderId="1" xfId="0" applyNumberFormat="1" applyFont="1" applyFill="1" applyBorder="1" applyAlignment="1">
      <alignment horizontal="center" vertical="center" wrapText="1"/>
    </xf>
    <xf numFmtId="16" fontId="36" fillId="16" borderId="1" xfId="0" applyNumberFormat="1" applyFont="1" applyFill="1" applyBorder="1" applyAlignment="1">
      <alignment horizontal="center" vertical="center"/>
    </xf>
    <xf numFmtId="0" fontId="1" fillId="0" borderId="2" xfId="0" applyFont="1" applyBorder="1"/>
    <xf numFmtId="2" fontId="1" fillId="0" borderId="2" xfId="0" applyNumberFormat="1" applyFont="1" applyBorder="1"/>
    <xf numFmtId="0" fontId="1" fillId="2" borderId="21" xfId="0" applyFont="1" applyFill="1" applyBorder="1"/>
    <xf numFmtId="2" fontId="1" fillId="0" borderId="21" xfId="0" applyNumberFormat="1" applyFont="1" applyBorder="1"/>
    <xf numFmtId="0" fontId="1" fillId="0" borderId="1" xfId="0" applyFont="1" applyFill="1" applyBorder="1" applyAlignment="1">
      <alignment horizontal="center" vertical="center"/>
    </xf>
    <xf numFmtId="165" fontId="35" fillId="0" borderId="1" xfId="0" applyNumberFormat="1" applyFont="1" applyFill="1" applyBorder="1" applyAlignment="1">
      <alignment horizontal="center" vertical="center"/>
    </xf>
    <xf numFmtId="15" fontId="1" fillId="0" borderId="1" xfId="0" applyNumberFormat="1" applyFont="1" applyFill="1" applyBorder="1" applyAlignment="1">
      <alignment horizontal="center" vertical="center"/>
    </xf>
    <xf numFmtId="0" fontId="36" fillId="0" borderId="1" xfId="0" applyFont="1" applyFill="1" applyBorder="1"/>
    <xf numFmtId="43" fontId="35" fillId="0" borderId="1" xfId="0" applyNumberFormat="1" applyFont="1" applyFill="1" applyBorder="1" applyAlignment="1">
      <alignment horizontal="center" vertical="top"/>
    </xf>
    <xf numFmtId="0" fontId="35" fillId="0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top"/>
    </xf>
    <xf numFmtId="0" fontId="36" fillId="0" borderId="1" xfId="0" applyFont="1" applyFill="1" applyBorder="1" applyAlignment="1">
      <alignment horizontal="center" vertical="center"/>
    </xf>
    <xf numFmtId="2" fontId="36" fillId="0" borderId="1" xfId="0" applyNumberFormat="1" applyFont="1" applyFill="1" applyBorder="1" applyAlignment="1">
      <alignment horizontal="center" vertical="center"/>
    </xf>
    <xf numFmtId="10" fontId="36" fillId="0" borderId="1" xfId="0" applyNumberFormat="1" applyFont="1" applyFill="1" applyBorder="1" applyAlignment="1">
      <alignment horizontal="center" vertical="center" wrapText="1"/>
    </xf>
    <xf numFmtId="16" fontId="36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0" fontId="0" fillId="0" borderId="0" xfId="0" applyFont="1" applyFill="1" applyAlignment="1"/>
    <xf numFmtId="2" fontId="36" fillId="12" borderId="21" xfId="0" applyNumberFormat="1" applyFont="1" applyFill="1" applyBorder="1" applyAlignment="1">
      <alignment horizontal="center" vertical="center"/>
    </xf>
    <xf numFmtId="166" fontId="36" fillId="12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center" vertical="center"/>
    </xf>
    <xf numFmtId="16" fontId="35" fillId="11" borderId="21" xfId="0" applyNumberFormat="1" applyFont="1" applyFill="1" applyBorder="1" applyAlignment="1">
      <alignment horizontal="center" vertical="center"/>
    </xf>
    <xf numFmtId="0" fontId="43" fillId="18" borderId="21" xfId="0" applyFont="1" applyFill="1" applyBorder="1" applyAlignment="1"/>
    <xf numFmtId="0" fontId="36" fillId="11" borderId="21" xfId="0" applyFont="1" applyFill="1" applyBorder="1" applyAlignment="1">
      <alignment horizontal="center" vertical="center"/>
    </xf>
    <xf numFmtId="0" fontId="36" fillId="6" borderId="21" xfId="0" applyFont="1" applyFill="1" applyBorder="1" applyAlignment="1">
      <alignment horizontal="center" vertical="center"/>
    </xf>
    <xf numFmtId="2" fontId="36" fillId="6" borderId="21" xfId="0" applyNumberFormat="1" applyFont="1" applyFill="1" applyBorder="1" applyAlignment="1">
      <alignment horizontal="center" vertical="center"/>
    </xf>
    <xf numFmtId="43" fontId="36" fillId="19" borderId="21" xfId="0" applyNumberFormat="1" applyFont="1" applyFill="1" applyBorder="1" applyAlignment="1">
      <alignment horizontal="center" vertical="center"/>
    </xf>
    <xf numFmtId="0" fontId="1" fillId="20" borderId="1" xfId="0" applyFont="1" applyFill="1" applyBorder="1" applyAlignment="1">
      <alignment horizontal="center" vertical="center"/>
    </xf>
    <xf numFmtId="165" fontId="35" fillId="20" borderId="1" xfId="0" applyNumberFormat="1" applyFont="1" applyFill="1" applyBorder="1" applyAlignment="1">
      <alignment horizontal="center" vertical="center"/>
    </xf>
    <xf numFmtId="15" fontId="1" fillId="20" borderId="1" xfId="0" applyNumberFormat="1" applyFont="1" applyFill="1" applyBorder="1" applyAlignment="1">
      <alignment horizontal="center" vertical="center"/>
    </xf>
    <xf numFmtId="0" fontId="36" fillId="20" borderId="1" xfId="0" applyFont="1" applyFill="1" applyBorder="1"/>
    <xf numFmtId="43" fontId="35" fillId="20" borderId="1" xfId="0" applyNumberFormat="1" applyFont="1" applyFill="1" applyBorder="1" applyAlignment="1">
      <alignment horizontal="center" vertical="top"/>
    </xf>
    <xf numFmtId="0" fontId="35" fillId="20" borderId="1" xfId="0" applyFont="1" applyFill="1" applyBorder="1" applyAlignment="1">
      <alignment horizontal="center" vertical="center"/>
    </xf>
    <xf numFmtId="0" fontId="35" fillId="20" borderId="1" xfId="0" applyFont="1" applyFill="1" applyBorder="1" applyAlignment="1">
      <alignment horizontal="center" vertical="top"/>
    </xf>
    <xf numFmtId="0" fontId="36" fillId="21" borderId="1" xfId="0" applyFont="1" applyFill="1" applyBorder="1" applyAlignment="1">
      <alignment horizontal="center" vertical="center"/>
    </xf>
    <xf numFmtId="2" fontId="36" fillId="21" borderId="1" xfId="0" applyNumberFormat="1" applyFont="1" applyFill="1" applyBorder="1" applyAlignment="1">
      <alignment horizontal="center" vertical="center"/>
    </xf>
    <xf numFmtId="10" fontId="36" fillId="21" borderId="1" xfId="0" applyNumberFormat="1" applyFont="1" applyFill="1" applyBorder="1" applyAlignment="1">
      <alignment horizontal="center" vertical="center" wrapText="1"/>
    </xf>
    <xf numFmtId="16" fontId="36" fillId="21" borderId="1" xfId="0" applyNumberFormat="1" applyFont="1" applyFill="1" applyBorder="1" applyAlignment="1">
      <alignment horizontal="center" vertical="center"/>
    </xf>
    <xf numFmtId="0" fontId="35" fillId="22" borderId="1" xfId="0" applyFont="1" applyFill="1" applyBorder="1" applyAlignment="1">
      <alignment horizontal="center" vertical="center"/>
    </xf>
    <xf numFmtId="1" fontId="1" fillId="23" borderId="1" xfId="0" applyNumberFormat="1" applyFont="1" applyFill="1" applyBorder="1" applyAlignment="1">
      <alignment horizontal="center" vertical="center" wrapText="1"/>
    </xf>
    <xf numFmtId="167" fontId="1" fillId="23" borderId="1" xfId="0" applyNumberFormat="1" applyFont="1" applyFill="1" applyBorder="1" applyAlignment="1">
      <alignment horizontal="center" vertical="center"/>
    </xf>
    <xf numFmtId="167" fontId="1" fillId="23" borderId="1" xfId="0" applyNumberFormat="1" applyFont="1" applyFill="1" applyBorder="1" applyAlignment="1">
      <alignment horizontal="left"/>
    </xf>
    <xf numFmtId="0" fontId="1" fillId="24" borderId="1" xfId="0" applyFont="1" applyFill="1" applyBorder="1" applyAlignment="1">
      <alignment horizontal="center"/>
    </xf>
    <xf numFmtId="2" fontId="1" fillId="24" borderId="1" xfId="0" applyNumberFormat="1" applyFont="1" applyFill="1" applyBorder="1" applyAlignment="1">
      <alignment horizontal="center" vertical="center"/>
    </xf>
    <xf numFmtId="2" fontId="1" fillId="24" borderId="1" xfId="0" applyNumberFormat="1" applyFont="1" applyFill="1" applyBorder="1" applyAlignment="1">
      <alignment horizontal="center"/>
    </xf>
    <xf numFmtId="43" fontId="36" fillId="12" borderId="21" xfId="0" applyNumberFormat="1" applyFont="1" applyFill="1" applyBorder="1" applyAlignment="1">
      <alignment horizontal="center" vertical="center"/>
    </xf>
    <xf numFmtId="16" fontId="37" fillId="12" borderId="21" xfId="0" applyNumberFormat="1" applyFont="1" applyFill="1" applyBorder="1" applyAlignment="1">
      <alignment horizontal="center" vertical="center"/>
    </xf>
    <xf numFmtId="0" fontId="35" fillId="12" borderId="1" xfId="0" applyFont="1" applyFill="1" applyBorder="1"/>
    <xf numFmtId="0" fontId="1" fillId="12" borderId="21" xfId="0" applyFont="1" applyFill="1" applyBorder="1"/>
    <xf numFmtId="0" fontId="1" fillId="18" borderId="1" xfId="0" applyFont="1" applyFill="1" applyBorder="1" applyAlignment="1">
      <alignment horizontal="center" vertical="center"/>
    </xf>
    <xf numFmtId="15" fontId="1" fillId="18" borderId="1" xfId="0" applyNumberFormat="1" applyFont="1" applyFill="1" applyBorder="1" applyAlignment="1">
      <alignment horizontal="center" vertical="center"/>
    </xf>
    <xf numFmtId="0" fontId="36" fillId="18" borderId="1" xfId="0" applyFont="1" applyFill="1" applyBorder="1"/>
    <xf numFmtId="43" fontId="35" fillId="18" borderId="1" xfId="0" applyNumberFormat="1" applyFont="1" applyFill="1" applyBorder="1" applyAlignment="1">
      <alignment horizontal="center" vertical="top"/>
    </xf>
    <xf numFmtId="0" fontId="35" fillId="18" borderId="1" xfId="0" applyFont="1" applyFill="1" applyBorder="1" applyAlignment="1">
      <alignment horizontal="center" vertical="center"/>
    </xf>
    <xf numFmtId="0" fontId="35" fillId="18" borderId="1" xfId="0" applyFont="1" applyFill="1" applyBorder="1" applyAlignment="1">
      <alignment horizontal="center" vertical="top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1" fillId="13" borderId="1" xfId="0" applyFont="1" applyFill="1" applyBorder="1" applyAlignment="1">
      <alignment horizontal="center" vertical="center"/>
    </xf>
    <xf numFmtId="165" fontId="35" fillId="13" borderId="1" xfId="0" applyNumberFormat="1" applyFont="1" applyFill="1" applyBorder="1" applyAlignment="1">
      <alignment horizontal="center" vertical="center"/>
    </xf>
    <xf numFmtId="15" fontId="1" fillId="13" borderId="1" xfId="0" applyNumberFormat="1" applyFont="1" applyFill="1" applyBorder="1" applyAlignment="1">
      <alignment horizontal="center" vertical="center"/>
    </xf>
    <xf numFmtId="0" fontId="36" fillId="13" borderId="1" xfId="0" applyFont="1" applyFill="1" applyBorder="1"/>
    <xf numFmtId="43" fontId="35" fillId="13" borderId="1" xfId="0" applyNumberFormat="1" applyFont="1" applyFill="1" applyBorder="1" applyAlignment="1">
      <alignment horizontal="center" vertical="top"/>
    </xf>
    <xf numFmtId="0" fontId="35" fillId="13" borderId="1" xfId="0" applyFont="1" applyFill="1" applyBorder="1" applyAlignment="1">
      <alignment horizontal="center" vertical="center"/>
    </xf>
    <xf numFmtId="0" fontId="35" fillId="13" borderId="1" xfId="0" applyFont="1" applyFill="1" applyBorder="1" applyAlignment="1">
      <alignment horizontal="center" vertical="top"/>
    </xf>
    <xf numFmtId="165" fontId="35" fillId="18" borderId="1" xfId="0" applyNumberFormat="1" applyFont="1" applyFill="1" applyBorder="1" applyAlignment="1">
      <alignment horizontal="center" vertical="center"/>
    </xf>
    <xf numFmtId="0" fontId="44" fillId="12" borderId="21" xfId="0" applyFont="1" applyFill="1" applyBorder="1" applyAlignment="1">
      <alignment horizontal="center" vertical="center"/>
    </xf>
    <xf numFmtId="16" fontId="45" fillId="16" borderId="21" xfId="0" applyNumberFormat="1" applyFont="1" applyFill="1" applyBorder="1" applyAlignment="1">
      <alignment horizontal="center" vertical="center"/>
    </xf>
    <xf numFmtId="16" fontId="44" fillId="12" borderId="21" xfId="0" applyNumberFormat="1" applyFont="1" applyFill="1" applyBorder="1" applyAlignment="1">
      <alignment horizontal="center" vertical="center"/>
    </xf>
    <xf numFmtId="0" fontId="46" fillId="13" borderId="21" xfId="0" applyFont="1" applyFill="1" applyBorder="1" applyAlignment="1"/>
    <xf numFmtId="0" fontId="47" fillId="12" borderId="21" xfId="0" applyFont="1" applyFill="1" applyBorder="1" applyAlignment="1">
      <alignment horizontal="center" vertical="center"/>
    </xf>
    <xf numFmtId="0" fontId="47" fillId="16" borderId="21" xfId="0" applyFont="1" applyFill="1" applyBorder="1" applyAlignment="1">
      <alignment horizontal="center" vertical="center"/>
    </xf>
    <xf numFmtId="2" fontId="47" fillId="16" borderId="21" xfId="0" applyNumberFormat="1" applyFont="1" applyFill="1" applyBorder="1" applyAlignment="1">
      <alignment horizontal="center" vertical="center"/>
    </xf>
    <xf numFmtId="43" fontId="47" fillId="17" borderId="21" xfId="0" applyNumberFormat="1" applyFont="1" applyFill="1" applyBorder="1" applyAlignment="1">
      <alignment horizontal="center" vertical="center"/>
    </xf>
    <xf numFmtId="16" fontId="47" fillId="16" borderId="23" xfId="0" applyNumberFormat="1" applyFont="1" applyFill="1" applyBorder="1" applyAlignment="1">
      <alignment horizontal="center" vertical="center"/>
    </xf>
    <xf numFmtId="0" fontId="48" fillId="2" borderId="0" xfId="0" applyFont="1" applyFill="1" applyBorder="1"/>
    <xf numFmtId="0" fontId="48" fillId="2" borderId="0" xfId="0" applyFont="1" applyFill="1" applyBorder="1" applyAlignment="1">
      <alignment horizontal="center"/>
    </xf>
    <xf numFmtId="0" fontId="48" fillId="12" borderId="0" xfId="0" applyFont="1" applyFill="1" applyBorder="1"/>
    <xf numFmtId="0" fontId="49" fillId="13" borderId="0" xfId="0" applyFont="1" applyFill="1" applyAlignment="1"/>
    <xf numFmtId="0" fontId="1" fillId="25" borderId="1" xfId="0" applyFont="1" applyFill="1" applyBorder="1" applyAlignment="1">
      <alignment horizontal="center" vertical="center"/>
    </xf>
    <xf numFmtId="165" fontId="35" fillId="25" borderId="1" xfId="0" applyNumberFormat="1" applyFont="1" applyFill="1" applyBorder="1" applyAlignment="1">
      <alignment horizontal="center" vertical="center"/>
    </xf>
    <xf numFmtId="15" fontId="1" fillId="25" borderId="1" xfId="0" applyNumberFormat="1" applyFont="1" applyFill="1" applyBorder="1" applyAlignment="1">
      <alignment horizontal="center" vertical="center"/>
    </xf>
    <xf numFmtId="0" fontId="36" fillId="25" borderId="1" xfId="0" applyFont="1" applyFill="1" applyBorder="1"/>
    <xf numFmtId="43" fontId="35" fillId="25" borderId="1" xfId="0" applyNumberFormat="1" applyFont="1" applyFill="1" applyBorder="1" applyAlignment="1">
      <alignment horizontal="center" vertical="top"/>
    </xf>
    <xf numFmtId="0" fontId="35" fillId="25" borderId="1" xfId="0" applyFont="1" applyFill="1" applyBorder="1" applyAlignment="1">
      <alignment horizontal="center" vertical="center"/>
    </xf>
    <xf numFmtId="0" fontId="35" fillId="25" borderId="1" xfId="0" applyFont="1" applyFill="1" applyBorder="1" applyAlignment="1">
      <alignment horizontal="center" vertical="top"/>
    </xf>
    <xf numFmtId="1" fontId="35" fillId="12" borderId="21" xfId="0" applyNumberFormat="1" applyFont="1" applyFill="1" applyBorder="1" applyAlignment="1">
      <alignment horizontal="center" vertical="center"/>
    </xf>
    <xf numFmtId="16" fontId="35" fillId="12" borderId="21" xfId="0" applyNumberFormat="1" applyFont="1" applyFill="1" applyBorder="1" applyAlignment="1">
      <alignment horizontal="center" vertical="center"/>
    </xf>
    <xf numFmtId="0" fontId="35" fillId="12" borderId="21" xfId="0" applyFont="1" applyFill="1" applyBorder="1" applyAlignment="1">
      <alignment horizontal="left"/>
    </xf>
    <xf numFmtId="0" fontId="36" fillId="16" borderId="21" xfId="0" applyFont="1" applyFill="1" applyBorder="1" applyAlignment="1">
      <alignment horizontal="center" vertical="center"/>
    </xf>
    <xf numFmtId="2" fontId="36" fillId="16" borderId="21" xfId="0" applyNumberFormat="1" applyFont="1" applyFill="1" applyBorder="1" applyAlignment="1">
      <alignment horizontal="center" vertical="center"/>
    </xf>
    <xf numFmtId="10" fontId="36" fillId="16" borderId="21" xfId="0" applyNumberFormat="1" applyFont="1" applyFill="1" applyBorder="1" applyAlignment="1">
      <alignment horizontal="center" vertical="center" wrapText="1"/>
    </xf>
    <xf numFmtId="16" fontId="36" fillId="16" borderId="21" xfId="0" applyNumberFormat="1" applyFont="1" applyFill="1" applyBorder="1" applyAlignment="1">
      <alignment horizontal="center" vertical="center"/>
    </xf>
    <xf numFmtId="1" fontId="35" fillId="12" borderId="23" xfId="0" applyNumberFormat="1" applyFont="1" applyFill="1" applyBorder="1" applyAlignment="1">
      <alignment horizontal="center" vertical="center"/>
    </xf>
    <xf numFmtId="16" fontId="35" fillId="12" borderId="23" xfId="0" applyNumberFormat="1" applyFont="1" applyFill="1" applyBorder="1" applyAlignment="1">
      <alignment horizontal="center" vertical="center"/>
    </xf>
    <xf numFmtId="0" fontId="35" fillId="12" borderId="23" xfId="0" applyFont="1" applyFill="1" applyBorder="1" applyAlignment="1">
      <alignment horizontal="left"/>
    </xf>
    <xf numFmtId="2" fontId="36" fillId="12" borderId="23" xfId="0" applyNumberFormat="1" applyFont="1" applyFill="1" applyBorder="1" applyAlignment="1">
      <alignment horizontal="center" vertical="center"/>
    </xf>
    <xf numFmtId="10" fontId="36" fillId="12" borderId="23" xfId="0" applyNumberFormat="1" applyFont="1" applyFill="1" applyBorder="1" applyAlignment="1">
      <alignment horizontal="center" vertical="center" wrapText="1"/>
    </xf>
    <xf numFmtId="0" fontId="1" fillId="12" borderId="26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42" fillId="13" borderId="0" xfId="0" applyFont="1" applyFill="1" applyBorder="1" applyAlignment="1"/>
    <xf numFmtId="0" fontId="36" fillId="6" borderId="3" xfId="0" applyFont="1" applyFill="1" applyBorder="1" applyAlignment="1">
      <alignment horizontal="center" vertical="center"/>
    </xf>
    <xf numFmtId="0" fontId="36" fillId="16" borderId="25" xfId="0" applyFont="1" applyFill="1" applyBorder="1" applyAlignment="1">
      <alignment horizontal="center" vertical="center"/>
    </xf>
    <xf numFmtId="0" fontId="36" fillId="12" borderId="24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left" vertical="center" wrapText="1"/>
    </xf>
    <xf numFmtId="16" fontId="36" fillId="6" borderId="2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35" fillId="0" borderId="0" xfId="0" applyFont="1" applyFill="1" applyBorder="1" applyAlignment="1">
      <alignment horizontal="center" vertical="center"/>
    </xf>
    <xf numFmtId="1" fontId="35" fillId="11" borderId="22" xfId="0" applyNumberFormat="1" applyFont="1" applyFill="1" applyBorder="1" applyAlignment="1">
      <alignment horizontal="center" vertical="center"/>
    </xf>
    <xf numFmtId="165" fontId="35" fillId="11" borderId="22" xfId="0" applyNumberFormat="1" applyFont="1" applyFill="1" applyBorder="1" applyAlignment="1">
      <alignment horizontal="center" vertical="center"/>
    </xf>
    <xf numFmtId="16" fontId="35" fillId="11" borderId="22" xfId="0" applyNumberFormat="1" applyFont="1" applyFill="1" applyBorder="1" applyAlignment="1">
      <alignment horizontal="center" vertical="center"/>
    </xf>
    <xf numFmtId="0" fontId="35" fillId="11" borderId="22" xfId="0" applyFont="1" applyFill="1" applyBorder="1" applyAlignment="1">
      <alignment horizontal="left"/>
    </xf>
    <xf numFmtId="0" fontId="35" fillId="11" borderId="22" xfId="0" applyFont="1" applyFill="1" applyBorder="1" applyAlignment="1">
      <alignment horizontal="center" vertical="center"/>
    </xf>
    <xf numFmtId="0" fontId="35" fillId="11" borderId="27" xfId="0" applyFont="1" applyFill="1" applyBorder="1" applyAlignment="1">
      <alignment horizontal="center" vertical="center"/>
    </xf>
    <xf numFmtId="16" fontId="35" fillId="11" borderId="28" xfId="0" applyNumberFormat="1" applyFont="1" applyFill="1" applyBorder="1" applyAlignment="1">
      <alignment horizontal="center" vertical="center"/>
    </xf>
    <xf numFmtId="0" fontId="43" fillId="18" borderId="29" xfId="0" applyFont="1" applyFill="1" applyBorder="1" applyAlignment="1"/>
    <xf numFmtId="0" fontId="35" fillId="11" borderId="30" xfId="0" applyFont="1" applyFill="1" applyBorder="1" applyAlignment="1">
      <alignment horizontal="center" vertical="center"/>
    </xf>
    <xf numFmtId="0" fontId="35" fillId="11" borderId="29" xfId="0" applyFont="1" applyFill="1" applyBorder="1" applyAlignment="1">
      <alignment horizontal="center" vertical="center"/>
    </xf>
    <xf numFmtId="0" fontId="36" fillId="11" borderId="29" xfId="0" applyFont="1" applyFill="1" applyBorder="1" applyAlignment="1">
      <alignment horizontal="center" vertical="center"/>
    </xf>
    <xf numFmtId="0" fontId="36" fillId="6" borderId="22" xfId="0" applyFont="1" applyFill="1" applyBorder="1" applyAlignment="1">
      <alignment horizontal="center" vertical="center"/>
    </xf>
    <xf numFmtId="2" fontId="36" fillId="6" borderId="22" xfId="0" applyNumberFormat="1" applyFont="1" applyFill="1" applyBorder="1" applyAlignment="1">
      <alignment horizontal="center" vertical="center"/>
    </xf>
    <xf numFmtId="43" fontId="36" fillId="19" borderId="22" xfId="0" applyNumberFormat="1" applyFont="1" applyFill="1" applyBorder="1" applyAlignment="1">
      <alignment horizontal="center" vertical="center"/>
    </xf>
    <xf numFmtId="1" fontId="35" fillId="11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left"/>
    </xf>
    <xf numFmtId="16" fontId="37" fillId="6" borderId="21" xfId="0" applyNumberFormat="1" applyFont="1" applyFill="1" applyBorder="1" applyAlignment="1">
      <alignment horizontal="center" vertical="center"/>
    </xf>
    <xf numFmtId="0" fontId="35" fillId="22" borderId="21" xfId="0" applyFont="1" applyFill="1" applyBorder="1" applyAlignment="1">
      <alignment horizontal="center" vertical="center"/>
    </xf>
    <xf numFmtId="165" fontId="35" fillId="22" borderId="21" xfId="0" applyNumberFormat="1" applyFont="1" applyFill="1" applyBorder="1" applyAlignment="1">
      <alignment horizontal="center" vertical="center"/>
    </xf>
    <xf numFmtId="16" fontId="35" fillId="22" borderId="21" xfId="0" applyNumberFormat="1" applyFont="1" applyFill="1" applyBorder="1" applyAlignment="1">
      <alignment horizontal="center" vertical="center"/>
    </xf>
    <xf numFmtId="0" fontId="43" fillId="20" borderId="21" xfId="0" applyFont="1" applyFill="1" applyBorder="1" applyAlignment="1"/>
    <xf numFmtId="0" fontId="36" fillId="22" borderId="21" xfId="0" applyFont="1" applyFill="1" applyBorder="1" applyAlignment="1">
      <alignment horizontal="center" vertical="center"/>
    </xf>
    <xf numFmtId="0" fontId="36" fillId="21" borderId="22" xfId="0" applyFont="1" applyFill="1" applyBorder="1" applyAlignment="1">
      <alignment horizontal="center" vertical="center"/>
    </xf>
    <xf numFmtId="2" fontId="36" fillId="21" borderId="22" xfId="0" applyNumberFormat="1" applyFont="1" applyFill="1" applyBorder="1" applyAlignment="1">
      <alignment horizontal="center" vertical="center"/>
    </xf>
    <xf numFmtId="43" fontId="36" fillId="26" borderId="22" xfId="0" applyNumberFormat="1" applyFont="1" applyFill="1" applyBorder="1" applyAlignment="1">
      <alignment horizontal="center" vertical="center"/>
    </xf>
    <xf numFmtId="165" fontId="29" fillId="11" borderId="21" xfId="0" applyNumberFormat="1" applyFont="1" applyFill="1" applyBorder="1" applyAlignment="1">
      <alignment horizontal="center" vertical="center"/>
    </xf>
    <xf numFmtId="165" fontId="29" fillId="11" borderId="22" xfId="0" applyNumberFormat="1" applyFont="1" applyFill="1" applyBorder="1" applyAlignment="1">
      <alignment horizontal="center" vertical="center"/>
    </xf>
    <xf numFmtId="165" fontId="29" fillId="22" borderId="22" xfId="0" applyNumberFormat="1" applyFont="1" applyFill="1" applyBorder="1" applyAlignment="1">
      <alignment horizontal="center" vertical="center"/>
    </xf>
    <xf numFmtId="2" fontId="36" fillId="11" borderId="21" xfId="0" applyNumberFormat="1" applyFont="1" applyFill="1" applyBorder="1" applyAlignment="1">
      <alignment horizontal="center" vertical="center"/>
    </xf>
    <xf numFmtId="166" fontId="36" fillId="11" borderId="21" xfId="0" applyNumberFormat="1" applyFont="1" applyFill="1" applyBorder="1" applyAlignment="1">
      <alignment horizontal="center" vertical="center"/>
    </xf>
    <xf numFmtId="43" fontId="36" fillId="6" borderId="21" xfId="0" applyNumberFormat="1" applyFont="1" applyFill="1" applyBorder="1" applyAlignment="1">
      <alignment horizontal="center" vertical="center"/>
    </xf>
    <xf numFmtId="16" fontId="36" fillId="11" borderId="21" xfId="0" applyNumberFormat="1" applyFont="1" applyFill="1" applyBorder="1" applyAlignment="1">
      <alignment horizontal="center" vertical="center"/>
    </xf>
    <xf numFmtId="165" fontId="35" fillId="18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/>
    <xf numFmtId="165" fontId="35" fillId="22" borderId="22" xfId="0" applyNumberFormat="1" applyFont="1" applyFill="1" applyBorder="1" applyAlignment="1">
      <alignment horizontal="center" vertical="center"/>
    </xf>
    <xf numFmtId="1" fontId="35" fillId="27" borderId="22" xfId="0" applyNumberFormat="1" applyFont="1" applyFill="1" applyBorder="1" applyAlignment="1">
      <alignment horizontal="center" vertical="center"/>
    </xf>
    <xf numFmtId="165" fontId="35" fillId="27" borderId="22" xfId="0" applyNumberFormat="1" applyFont="1" applyFill="1" applyBorder="1" applyAlignment="1">
      <alignment horizontal="center" vertical="center"/>
    </xf>
    <xf numFmtId="16" fontId="35" fillId="27" borderId="22" xfId="0" applyNumberFormat="1" applyFont="1" applyFill="1" applyBorder="1" applyAlignment="1">
      <alignment horizontal="center" vertical="center"/>
    </xf>
    <xf numFmtId="0" fontId="35" fillId="27" borderId="22" xfId="0" applyFont="1" applyFill="1" applyBorder="1" applyAlignment="1">
      <alignment horizontal="left"/>
    </xf>
    <xf numFmtId="0" fontId="35" fillId="27" borderId="22" xfId="0" applyFont="1" applyFill="1" applyBorder="1" applyAlignment="1">
      <alignment horizontal="center" vertical="center"/>
    </xf>
    <xf numFmtId="0" fontId="36" fillId="28" borderId="1" xfId="0" applyFont="1" applyFill="1" applyBorder="1" applyAlignment="1">
      <alignment horizontal="center" vertical="center"/>
    </xf>
    <xf numFmtId="2" fontId="36" fillId="28" borderId="1" xfId="0" applyNumberFormat="1" applyFont="1" applyFill="1" applyBorder="1" applyAlignment="1">
      <alignment horizontal="center" vertical="center"/>
    </xf>
    <xf numFmtId="10" fontId="36" fillId="28" borderId="1" xfId="0" applyNumberFormat="1" applyFont="1" applyFill="1" applyBorder="1" applyAlignment="1">
      <alignment horizontal="center" vertical="center" wrapText="1"/>
    </xf>
    <xf numFmtId="0" fontId="36" fillId="28" borderId="3" xfId="0" applyFont="1" applyFill="1" applyBorder="1" applyAlignment="1">
      <alignment horizontal="center" vertical="center"/>
    </xf>
    <xf numFmtId="16" fontId="36" fillId="28" borderId="21" xfId="0" applyNumberFormat="1" applyFont="1" applyFill="1" applyBorder="1" applyAlignment="1">
      <alignment horizontal="center" vertical="center"/>
    </xf>
    <xf numFmtId="0" fontId="43" fillId="13" borderId="21" xfId="0" applyFont="1" applyFill="1" applyBorder="1" applyAlignment="1"/>
    <xf numFmtId="2" fontId="36" fillId="16" borderId="22" xfId="0" applyNumberFormat="1" applyFont="1" applyFill="1" applyBorder="1" applyAlignment="1">
      <alignment horizontal="center" vertical="center"/>
    </xf>
    <xf numFmtId="43" fontId="36" fillId="17" borderId="21" xfId="0" applyNumberFormat="1" applyFont="1" applyFill="1" applyBorder="1" applyAlignment="1">
      <alignment horizontal="center" vertical="center"/>
    </xf>
    <xf numFmtId="1" fontId="35" fillId="12" borderId="0" xfId="0" applyNumberFormat="1" applyFont="1" applyFill="1" applyBorder="1" applyAlignment="1">
      <alignment horizontal="center" vertical="center"/>
    </xf>
    <xf numFmtId="165" fontId="35" fillId="12" borderId="0" xfId="0" applyNumberFormat="1" applyFont="1" applyFill="1" applyBorder="1" applyAlignment="1">
      <alignment horizontal="center" vertical="center"/>
    </xf>
    <xf numFmtId="16" fontId="35" fillId="12" borderId="0" xfId="0" applyNumberFormat="1" applyFont="1" applyFill="1" applyBorder="1" applyAlignment="1">
      <alignment horizontal="center" vertical="center"/>
    </xf>
    <xf numFmtId="0" fontId="35" fillId="12" borderId="0" xfId="0" applyFont="1" applyFill="1" applyBorder="1" applyAlignment="1">
      <alignment horizontal="left"/>
    </xf>
    <xf numFmtId="0" fontId="35" fillId="12" borderId="0" xfId="0" applyFont="1" applyFill="1" applyBorder="1" applyAlignment="1">
      <alignment horizontal="center" vertical="center"/>
    </xf>
    <xf numFmtId="0" fontId="36" fillId="12" borderId="0" xfId="0" applyFont="1" applyFill="1" applyBorder="1" applyAlignment="1">
      <alignment horizontal="center" vertical="center"/>
    </xf>
    <xf numFmtId="2" fontId="36" fillId="12" borderId="0" xfId="0" applyNumberFormat="1" applyFont="1" applyFill="1" applyBorder="1" applyAlignment="1">
      <alignment horizontal="center" vertical="center"/>
    </xf>
    <xf numFmtId="10" fontId="36" fillId="12" borderId="0" xfId="0" applyNumberFormat="1" applyFont="1" applyFill="1" applyBorder="1" applyAlignment="1">
      <alignment horizontal="center" vertical="center" wrapText="1"/>
    </xf>
    <xf numFmtId="16" fontId="37" fillId="12" borderId="0" xfId="0" applyNumberFormat="1" applyFont="1" applyFill="1" applyBorder="1" applyAlignment="1">
      <alignment horizontal="center" vertical="center"/>
    </xf>
    <xf numFmtId="165" fontId="35" fillId="11" borderId="1" xfId="0" applyNumberFormat="1" applyFont="1" applyFill="1" applyBorder="1" applyAlignment="1">
      <alignment horizontal="center" vertical="center"/>
    </xf>
    <xf numFmtId="15" fontId="35" fillId="11" borderId="0" xfId="0" applyNumberFormat="1" applyFont="1" applyFill="1" applyBorder="1" applyAlignment="1">
      <alignment horizontal="center" vertical="center"/>
    </xf>
    <xf numFmtId="0" fontId="36" fillId="11" borderId="1" xfId="0" applyFont="1" applyFill="1" applyBorder="1"/>
    <xf numFmtId="43" fontId="35" fillId="11" borderId="1" xfId="0" applyNumberFormat="1" applyFont="1" applyFill="1" applyBorder="1" applyAlignment="1">
      <alignment horizontal="center" vertical="top"/>
    </xf>
    <xf numFmtId="0" fontId="35" fillId="11" borderId="1" xfId="0" applyFont="1" applyFill="1" applyBorder="1" applyAlignment="1">
      <alignment horizontal="center" vertical="top"/>
    </xf>
    <xf numFmtId="1" fontId="35" fillId="11" borderId="23" xfId="0" applyNumberFormat="1" applyFont="1" applyFill="1" applyBorder="1" applyAlignment="1">
      <alignment horizontal="center" vertical="center"/>
    </xf>
    <xf numFmtId="165" fontId="35" fillId="11" borderId="23" xfId="0" applyNumberFormat="1" applyFont="1" applyFill="1" applyBorder="1" applyAlignment="1">
      <alignment horizontal="center" vertical="center"/>
    </xf>
    <xf numFmtId="16" fontId="35" fillId="11" borderId="23" xfId="0" applyNumberFormat="1" applyFont="1" applyFill="1" applyBorder="1" applyAlignment="1">
      <alignment horizontal="center" vertical="center"/>
    </xf>
    <xf numFmtId="0" fontId="35" fillId="11" borderId="23" xfId="0" applyFont="1" applyFill="1" applyBorder="1" applyAlignment="1">
      <alignment horizontal="left"/>
    </xf>
    <xf numFmtId="0" fontId="35" fillId="11" borderId="23" xfId="0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1" fillId="22" borderId="1" xfId="0" applyFont="1" applyFill="1" applyBorder="1" applyAlignment="1">
      <alignment horizontal="center" vertical="center"/>
    </xf>
    <xf numFmtId="15" fontId="1" fillId="22" borderId="1" xfId="0" applyNumberFormat="1" applyFont="1" applyFill="1" applyBorder="1" applyAlignment="1">
      <alignment horizontal="center" vertical="center"/>
    </xf>
    <xf numFmtId="0" fontId="36" fillId="22" borderId="1" xfId="0" applyFont="1" applyFill="1" applyBorder="1"/>
    <xf numFmtId="43" fontId="35" fillId="22" borderId="1" xfId="0" applyNumberFormat="1" applyFont="1" applyFill="1" applyBorder="1" applyAlignment="1">
      <alignment horizontal="center" vertical="top"/>
    </xf>
    <xf numFmtId="0" fontId="35" fillId="22" borderId="1" xfId="0" applyFont="1" applyFill="1" applyBorder="1" applyAlignment="1">
      <alignment horizontal="center" vertical="top"/>
    </xf>
    <xf numFmtId="0" fontId="35" fillId="22" borderId="21" xfId="0" applyFont="1" applyFill="1" applyBorder="1"/>
    <xf numFmtId="0" fontId="35" fillId="22" borderId="23" xfId="0" applyFont="1" applyFill="1" applyBorder="1" applyAlignment="1">
      <alignment horizontal="center" vertical="center"/>
    </xf>
    <xf numFmtId="0" fontId="36" fillId="22" borderId="23" xfId="0" applyFont="1" applyFill="1" applyBorder="1" applyAlignment="1">
      <alignment horizontal="center" vertical="center"/>
    </xf>
    <xf numFmtId="0" fontId="36" fillId="21" borderId="23" xfId="0" applyFont="1" applyFill="1" applyBorder="1" applyAlignment="1">
      <alignment horizontal="center" vertical="center"/>
    </xf>
    <xf numFmtId="2" fontId="36" fillId="22" borderId="21" xfId="0" applyNumberFormat="1" applyFont="1" applyFill="1" applyBorder="1" applyAlignment="1">
      <alignment horizontal="center" vertical="center"/>
    </xf>
    <xf numFmtId="166" fontId="36" fillId="22" borderId="21" xfId="0" applyNumberFormat="1" applyFont="1" applyFill="1" applyBorder="1" applyAlignment="1">
      <alignment horizontal="center" vertical="center"/>
    </xf>
    <xf numFmtId="43" fontId="36" fillId="21" borderId="21" xfId="0" applyNumberFormat="1" applyFont="1" applyFill="1" applyBorder="1" applyAlignment="1">
      <alignment horizontal="center" vertical="center"/>
    </xf>
    <xf numFmtId="16" fontId="36" fillId="22" borderId="21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204</xdr:row>
      <xdr:rowOff>0</xdr:rowOff>
    </xdr:from>
    <xdr:to>
      <xdr:col>11</xdr:col>
      <xdr:colOff>123825</xdr:colOff>
      <xdr:row>218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203</xdr:row>
      <xdr:rowOff>89647</xdr:rowOff>
    </xdr:from>
    <xdr:to>
      <xdr:col>4</xdr:col>
      <xdr:colOff>605118</xdr:colOff>
      <xdr:row>208</xdr:row>
      <xdr:rowOff>72813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515</xdr:row>
      <xdr:rowOff>0</xdr:rowOff>
    </xdr:from>
    <xdr:to>
      <xdr:col>12</xdr:col>
      <xdr:colOff>331694</xdr:colOff>
      <xdr:row>519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512</xdr:row>
      <xdr:rowOff>156881</xdr:rowOff>
    </xdr:from>
    <xdr:to>
      <xdr:col>5</xdr:col>
      <xdr:colOff>313764</xdr:colOff>
      <xdr:row>518</xdr:row>
      <xdr:rowOff>11204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81052146"/>
          <a:ext cx="3966882" cy="7956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2" sqref="C22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44545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7"/>
  <sheetViews>
    <sheetView zoomScale="85" zoomScaleNormal="85" workbookViewId="0">
      <pane ySplit="10" topLeftCell="A11" activePane="bottomLeft" state="frozen"/>
      <selection activeCell="B10" sqref="B10:M216"/>
      <selection pane="bottomLeft" activeCell="F27" sqref="F27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44545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503" t="s">
        <v>16</v>
      </c>
      <c r="B9" s="505" t="s">
        <v>17</v>
      </c>
      <c r="C9" s="505" t="s">
        <v>18</v>
      </c>
      <c r="D9" s="505" t="s">
        <v>19</v>
      </c>
      <c r="E9" s="26" t="s">
        <v>20</v>
      </c>
      <c r="F9" s="26" t="s">
        <v>21</v>
      </c>
      <c r="G9" s="500" t="s">
        <v>22</v>
      </c>
      <c r="H9" s="501"/>
      <c r="I9" s="502"/>
      <c r="J9" s="500" t="s">
        <v>23</v>
      </c>
      <c r="K9" s="501"/>
      <c r="L9" s="502"/>
      <c r="M9" s="26"/>
      <c r="N9" s="27"/>
      <c r="O9" s="27"/>
      <c r="P9" s="27"/>
    </row>
    <row r="10" spans="1:16" ht="59.25" customHeight="1">
      <c r="A10" s="504"/>
      <c r="B10" s="506"/>
      <c r="C10" s="506"/>
      <c r="D10" s="506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44560</v>
      </c>
      <c r="E11" s="35">
        <v>37042.5</v>
      </c>
      <c r="F11" s="35">
        <v>36963.816666666666</v>
      </c>
      <c r="G11" s="36">
        <v>36727.633333333331</v>
      </c>
      <c r="H11" s="36">
        <v>36412.766666666663</v>
      </c>
      <c r="I11" s="36">
        <v>36176.583333333328</v>
      </c>
      <c r="J11" s="36">
        <v>37278.683333333334</v>
      </c>
      <c r="K11" s="36">
        <v>37514.866666666669</v>
      </c>
      <c r="L11" s="36">
        <v>37829.733333333337</v>
      </c>
      <c r="M11" s="37">
        <v>37200</v>
      </c>
      <c r="N11" s="37">
        <v>36648.949999999997</v>
      </c>
      <c r="O11" s="38">
        <v>2409025</v>
      </c>
      <c r="P11" s="39">
        <v>1.6944219214536686E-3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44560</v>
      </c>
      <c r="E12" s="40">
        <v>17355.05</v>
      </c>
      <c r="F12" s="40">
        <v>17336.350000000002</v>
      </c>
      <c r="G12" s="41">
        <v>17248.700000000004</v>
      </c>
      <c r="H12" s="41">
        <v>17142.350000000002</v>
      </c>
      <c r="I12" s="41">
        <v>17054.700000000004</v>
      </c>
      <c r="J12" s="41">
        <v>17442.700000000004</v>
      </c>
      <c r="K12" s="41">
        <v>17530.350000000006</v>
      </c>
      <c r="L12" s="41">
        <v>17636.700000000004</v>
      </c>
      <c r="M12" s="31">
        <v>17424</v>
      </c>
      <c r="N12" s="31">
        <v>17230</v>
      </c>
      <c r="O12" s="42">
        <v>12947200</v>
      </c>
      <c r="P12" s="43">
        <v>8.5550669288202666E-2</v>
      </c>
    </row>
    <row r="13" spans="1:16" ht="12.75" customHeight="1">
      <c r="A13" s="31">
        <v>3</v>
      </c>
      <c r="B13" s="32" t="s">
        <v>35</v>
      </c>
      <c r="C13" s="33" t="s">
        <v>838</v>
      </c>
      <c r="D13" s="34">
        <v>44558</v>
      </c>
      <c r="E13" s="40">
        <v>18002.95</v>
      </c>
      <c r="F13" s="40">
        <v>17946.399999999998</v>
      </c>
      <c r="G13" s="41">
        <v>17856.599999999995</v>
      </c>
      <c r="H13" s="41">
        <v>17710.249999999996</v>
      </c>
      <c r="I13" s="41">
        <v>17620.449999999993</v>
      </c>
      <c r="J13" s="41">
        <v>18092.749999999996</v>
      </c>
      <c r="K13" s="41">
        <v>18182.55</v>
      </c>
      <c r="L13" s="41">
        <v>18328.899999999998</v>
      </c>
      <c r="M13" s="31">
        <v>18036.2</v>
      </c>
      <c r="N13" s="31">
        <v>17800.05</v>
      </c>
      <c r="O13" s="42">
        <v>600</v>
      </c>
      <c r="P13" s="43">
        <v>0.25</v>
      </c>
    </row>
    <row r="14" spans="1:16" ht="12.75" customHeight="1">
      <c r="A14" s="31">
        <v>4</v>
      </c>
      <c r="B14" s="32" t="s">
        <v>38</v>
      </c>
      <c r="C14" s="33" t="s">
        <v>39</v>
      </c>
      <c r="D14" s="34">
        <v>44560</v>
      </c>
      <c r="E14" s="40">
        <v>992.35</v>
      </c>
      <c r="F14" s="40">
        <v>999.03333333333342</v>
      </c>
      <c r="G14" s="41">
        <v>981.61666666666679</v>
      </c>
      <c r="H14" s="41">
        <v>970.88333333333333</v>
      </c>
      <c r="I14" s="41">
        <v>953.4666666666667</v>
      </c>
      <c r="J14" s="41">
        <v>1009.7666666666669</v>
      </c>
      <c r="K14" s="41">
        <v>1027.1833333333336</v>
      </c>
      <c r="L14" s="41">
        <v>1037.916666666667</v>
      </c>
      <c r="M14" s="31">
        <v>1016.45</v>
      </c>
      <c r="N14" s="31">
        <v>988.3</v>
      </c>
      <c r="O14" s="42">
        <v>2538100</v>
      </c>
      <c r="P14" s="43">
        <v>1.3413816230717639E-3</v>
      </c>
    </row>
    <row r="15" spans="1:16" ht="12.75" customHeight="1">
      <c r="A15" s="31">
        <v>5</v>
      </c>
      <c r="B15" s="32" t="s">
        <v>47</v>
      </c>
      <c r="C15" s="33" t="s">
        <v>239</v>
      </c>
      <c r="D15" s="34">
        <v>44560</v>
      </c>
      <c r="E15" s="40">
        <v>18351.5</v>
      </c>
      <c r="F15" s="40">
        <v>18351.483333333334</v>
      </c>
      <c r="G15" s="41">
        <v>18155.016666666666</v>
      </c>
      <c r="H15" s="41">
        <v>17958.533333333333</v>
      </c>
      <c r="I15" s="41">
        <v>17762.066666666666</v>
      </c>
      <c r="J15" s="41">
        <v>18547.966666666667</v>
      </c>
      <c r="K15" s="41">
        <v>18744.433333333334</v>
      </c>
      <c r="L15" s="41">
        <v>18940.916666666668</v>
      </c>
      <c r="M15" s="31">
        <v>18547.95</v>
      </c>
      <c r="N15" s="31">
        <v>18155</v>
      </c>
      <c r="O15" s="42">
        <v>35525</v>
      </c>
      <c r="P15" s="43">
        <v>3.5714285714285712E-2</v>
      </c>
    </row>
    <row r="16" spans="1:16" ht="12.75" customHeight="1">
      <c r="A16" s="31">
        <v>6</v>
      </c>
      <c r="B16" s="32" t="s">
        <v>40</v>
      </c>
      <c r="C16" s="33" t="s">
        <v>41</v>
      </c>
      <c r="D16" s="34">
        <v>44560</v>
      </c>
      <c r="E16" s="40">
        <v>284.7</v>
      </c>
      <c r="F16" s="40">
        <v>280.58333333333331</v>
      </c>
      <c r="G16" s="41">
        <v>269.61666666666662</v>
      </c>
      <c r="H16" s="41">
        <v>254.5333333333333</v>
      </c>
      <c r="I16" s="41">
        <v>243.56666666666661</v>
      </c>
      <c r="J16" s="41">
        <v>295.66666666666663</v>
      </c>
      <c r="K16" s="41">
        <v>306.63333333333333</v>
      </c>
      <c r="L16" s="41">
        <v>321.71666666666664</v>
      </c>
      <c r="M16" s="31">
        <v>291.55</v>
      </c>
      <c r="N16" s="31">
        <v>265.5</v>
      </c>
      <c r="O16" s="42">
        <v>10358400</v>
      </c>
      <c r="P16" s="43">
        <v>7.6175040518638576E-2</v>
      </c>
    </row>
    <row r="17" spans="1:16" ht="12.75" customHeight="1">
      <c r="A17" s="31">
        <v>7</v>
      </c>
      <c r="B17" s="32" t="s">
        <v>42</v>
      </c>
      <c r="C17" s="33" t="s">
        <v>43</v>
      </c>
      <c r="D17" s="34">
        <v>44560</v>
      </c>
      <c r="E17" s="40">
        <v>2323.9499999999998</v>
      </c>
      <c r="F17" s="40">
        <v>2311.9</v>
      </c>
      <c r="G17" s="41">
        <v>2293.8000000000002</v>
      </c>
      <c r="H17" s="41">
        <v>2263.65</v>
      </c>
      <c r="I17" s="41">
        <v>2245.5500000000002</v>
      </c>
      <c r="J17" s="41">
        <v>2342.0500000000002</v>
      </c>
      <c r="K17" s="41">
        <v>2360.1499999999996</v>
      </c>
      <c r="L17" s="41">
        <v>2390.3000000000002</v>
      </c>
      <c r="M17" s="31">
        <v>2330</v>
      </c>
      <c r="N17" s="31">
        <v>2281.75</v>
      </c>
      <c r="O17" s="42">
        <v>2036250</v>
      </c>
      <c r="P17" s="43">
        <v>-1.7846376462076451E-2</v>
      </c>
    </row>
    <row r="18" spans="1:16" ht="12.75" customHeight="1">
      <c r="A18" s="31">
        <v>8</v>
      </c>
      <c r="B18" s="32" t="s">
        <v>44</v>
      </c>
      <c r="C18" s="33" t="s">
        <v>45</v>
      </c>
      <c r="D18" s="34">
        <v>44560</v>
      </c>
      <c r="E18" s="40">
        <v>1723.8</v>
      </c>
      <c r="F18" s="40">
        <v>1715.0666666666668</v>
      </c>
      <c r="G18" s="41">
        <v>1696.1333333333337</v>
      </c>
      <c r="H18" s="41">
        <v>1668.4666666666669</v>
      </c>
      <c r="I18" s="41">
        <v>1649.5333333333338</v>
      </c>
      <c r="J18" s="41">
        <v>1742.7333333333336</v>
      </c>
      <c r="K18" s="41">
        <v>1761.6666666666665</v>
      </c>
      <c r="L18" s="41">
        <v>1789.3333333333335</v>
      </c>
      <c r="M18" s="31">
        <v>1734</v>
      </c>
      <c r="N18" s="31">
        <v>1687.4</v>
      </c>
      <c r="O18" s="42">
        <v>20860500</v>
      </c>
      <c r="P18" s="43">
        <v>-1.1252633595096725E-3</v>
      </c>
    </row>
    <row r="19" spans="1:16" ht="12.75" customHeight="1">
      <c r="A19" s="31">
        <v>9</v>
      </c>
      <c r="B19" s="32" t="s">
        <v>44</v>
      </c>
      <c r="C19" s="33" t="s">
        <v>46</v>
      </c>
      <c r="D19" s="34">
        <v>44560</v>
      </c>
      <c r="E19" s="40">
        <v>765.85</v>
      </c>
      <c r="F19" s="40">
        <v>762.18333333333339</v>
      </c>
      <c r="G19" s="41">
        <v>756.61666666666679</v>
      </c>
      <c r="H19" s="41">
        <v>747.38333333333344</v>
      </c>
      <c r="I19" s="41">
        <v>741.81666666666683</v>
      </c>
      <c r="J19" s="41">
        <v>771.41666666666674</v>
      </c>
      <c r="K19" s="41">
        <v>776.98333333333335</v>
      </c>
      <c r="L19" s="41">
        <v>786.2166666666667</v>
      </c>
      <c r="M19" s="31">
        <v>767.75</v>
      </c>
      <c r="N19" s="31">
        <v>752.95</v>
      </c>
      <c r="O19" s="42">
        <v>89577500</v>
      </c>
      <c r="P19" s="43">
        <v>-1.4213254556602196E-3</v>
      </c>
    </row>
    <row r="20" spans="1:16" ht="12.75" customHeight="1">
      <c r="A20" s="31">
        <v>10</v>
      </c>
      <c r="B20" s="32" t="s">
        <v>47</v>
      </c>
      <c r="C20" s="33" t="s">
        <v>48</v>
      </c>
      <c r="D20" s="34">
        <v>44560</v>
      </c>
      <c r="E20" s="40">
        <v>3475.9</v>
      </c>
      <c r="F20" s="40">
        <v>3469.1833333333329</v>
      </c>
      <c r="G20" s="41">
        <v>3446.3666666666659</v>
      </c>
      <c r="H20" s="41">
        <v>3416.833333333333</v>
      </c>
      <c r="I20" s="41">
        <v>3394.016666666666</v>
      </c>
      <c r="J20" s="41">
        <v>3498.7166666666658</v>
      </c>
      <c r="K20" s="41">
        <v>3521.5333333333324</v>
      </c>
      <c r="L20" s="41">
        <v>3551.0666666666657</v>
      </c>
      <c r="M20" s="31">
        <v>3492</v>
      </c>
      <c r="N20" s="31">
        <v>3439.65</v>
      </c>
      <c r="O20" s="42">
        <v>421600</v>
      </c>
      <c r="P20" s="43">
        <v>-2.1809744779582366E-2</v>
      </c>
    </row>
    <row r="21" spans="1:16" ht="12.75" customHeight="1">
      <c r="A21" s="31">
        <v>11</v>
      </c>
      <c r="B21" s="32" t="s">
        <v>49</v>
      </c>
      <c r="C21" s="33" t="s">
        <v>50</v>
      </c>
      <c r="D21" s="34">
        <v>44560</v>
      </c>
      <c r="E21" s="40">
        <v>641.6</v>
      </c>
      <c r="F21" s="40">
        <v>639.73333333333335</v>
      </c>
      <c r="G21" s="41">
        <v>636.91666666666674</v>
      </c>
      <c r="H21" s="41">
        <v>632.23333333333335</v>
      </c>
      <c r="I21" s="41">
        <v>629.41666666666674</v>
      </c>
      <c r="J21" s="41">
        <v>644.41666666666674</v>
      </c>
      <c r="K21" s="41">
        <v>647.23333333333335</v>
      </c>
      <c r="L21" s="41">
        <v>651.91666666666674</v>
      </c>
      <c r="M21" s="31">
        <v>642.54999999999995</v>
      </c>
      <c r="N21" s="31">
        <v>635.04999999999995</v>
      </c>
      <c r="O21" s="42">
        <v>9823000</v>
      </c>
      <c r="P21" s="43">
        <v>-4.5601945683015812E-3</v>
      </c>
    </row>
    <row r="22" spans="1:16" ht="12.75" customHeight="1">
      <c r="A22" s="31">
        <v>12</v>
      </c>
      <c r="B22" s="32" t="s">
        <v>42</v>
      </c>
      <c r="C22" s="33" t="s">
        <v>51</v>
      </c>
      <c r="D22" s="34">
        <v>44560</v>
      </c>
      <c r="E22" s="40">
        <v>379.65</v>
      </c>
      <c r="F22" s="40">
        <v>378.86666666666662</v>
      </c>
      <c r="G22" s="41">
        <v>375.88333333333321</v>
      </c>
      <c r="H22" s="41">
        <v>372.11666666666662</v>
      </c>
      <c r="I22" s="41">
        <v>369.13333333333321</v>
      </c>
      <c r="J22" s="41">
        <v>382.63333333333321</v>
      </c>
      <c r="K22" s="41">
        <v>385.61666666666667</v>
      </c>
      <c r="L22" s="41">
        <v>389.38333333333321</v>
      </c>
      <c r="M22" s="31">
        <v>381.85</v>
      </c>
      <c r="N22" s="31">
        <v>375.1</v>
      </c>
      <c r="O22" s="42">
        <v>13573500</v>
      </c>
      <c r="P22" s="43">
        <v>1.7541886877319241E-2</v>
      </c>
    </row>
    <row r="23" spans="1:16" ht="12.75" customHeight="1">
      <c r="A23" s="31">
        <v>13</v>
      </c>
      <c r="B23" s="32" t="s">
        <v>47</v>
      </c>
      <c r="C23" s="33" t="s">
        <v>52</v>
      </c>
      <c r="D23" s="34">
        <v>44560</v>
      </c>
      <c r="E23" s="40">
        <v>801.2</v>
      </c>
      <c r="F23" s="40">
        <v>803.36666666666679</v>
      </c>
      <c r="G23" s="41">
        <v>789.53333333333353</v>
      </c>
      <c r="H23" s="41">
        <v>777.86666666666679</v>
      </c>
      <c r="I23" s="41">
        <v>764.03333333333353</v>
      </c>
      <c r="J23" s="41">
        <v>815.03333333333353</v>
      </c>
      <c r="K23" s="41">
        <v>828.86666666666679</v>
      </c>
      <c r="L23" s="41">
        <v>840.53333333333353</v>
      </c>
      <c r="M23" s="31">
        <v>817.2</v>
      </c>
      <c r="N23" s="31">
        <v>791.7</v>
      </c>
      <c r="O23" s="42">
        <v>1617000</v>
      </c>
      <c r="P23" s="43">
        <v>1.9518542615484711E-3</v>
      </c>
    </row>
    <row r="24" spans="1:16" ht="12.75" customHeight="1">
      <c r="A24" s="31">
        <v>14</v>
      </c>
      <c r="B24" s="32" t="s">
        <v>44</v>
      </c>
      <c r="C24" s="33" t="s">
        <v>53</v>
      </c>
      <c r="D24" s="34">
        <v>44560</v>
      </c>
      <c r="E24" s="40">
        <v>5223.3</v>
      </c>
      <c r="F24" s="40">
        <v>5190.666666666667</v>
      </c>
      <c r="G24" s="41">
        <v>5110.9833333333336</v>
      </c>
      <c r="H24" s="41">
        <v>4998.666666666667</v>
      </c>
      <c r="I24" s="41">
        <v>4918.9833333333336</v>
      </c>
      <c r="J24" s="41">
        <v>5302.9833333333336</v>
      </c>
      <c r="K24" s="41">
        <v>5382.6666666666661</v>
      </c>
      <c r="L24" s="41">
        <v>5494.9833333333336</v>
      </c>
      <c r="M24" s="31">
        <v>5270.35</v>
      </c>
      <c r="N24" s="31">
        <v>5078.3500000000004</v>
      </c>
      <c r="O24" s="42">
        <v>2371500</v>
      </c>
      <c r="P24" s="43">
        <v>3.7401574803149609E-2</v>
      </c>
    </row>
    <row r="25" spans="1:16" ht="12.75" customHeight="1">
      <c r="A25" s="31">
        <v>15</v>
      </c>
      <c r="B25" s="32" t="s">
        <v>49</v>
      </c>
      <c r="C25" s="33" t="s">
        <v>54</v>
      </c>
      <c r="D25" s="34">
        <v>44560</v>
      </c>
      <c r="E25" s="40">
        <v>217.9</v>
      </c>
      <c r="F25" s="40">
        <v>217.5333333333333</v>
      </c>
      <c r="G25" s="41">
        <v>215.56666666666661</v>
      </c>
      <c r="H25" s="41">
        <v>213.23333333333329</v>
      </c>
      <c r="I25" s="41">
        <v>211.26666666666659</v>
      </c>
      <c r="J25" s="41">
        <v>219.86666666666662</v>
      </c>
      <c r="K25" s="41">
        <v>221.83333333333331</v>
      </c>
      <c r="L25" s="41">
        <v>224.16666666666663</v>
      </c>
      <c r="M25" s="31">
        <v>219.5</v>
      </c>
      <c r="N25" s="31">
        <v>215.2</v>
      </c>
      <c r="O25" s="42">
        <v>11017500</v>
      </c>
      <c r="P25" s="43">
        <v>-7.6559333483449676E-3</v>
      </c>
    </row>
    <row r="26" spans="1:16" ht="12.75" customHeight="1">
      <c r="A26" s="31">
        <v>16</v>
      </c>
      <c r="B26" s="278" t="s">
        <v>49</v>
      </c>
      <c r="C26" s="33" t="s">
        <v>55</v>
      </c>
      <c r="D26" s="34">
        <v>44560</v>
      </c>
      <c r="E26" s="40">
        <v>126.6</v>
      </c>
      <c r="F26" s="40">
        <v>126.53333333333335</v>
      </c>
      <c r="G26" s="41">
        <v>125.06666666666669</v>
      </c>
      <c r="H26" s="41">
        <v>123.53333333333335</v>
      </c>
      <c r="I26" s="41">
        <v>122.06666666666669</v>
      </c>
      <c r="J26" s="41">
        <v>128.06666666666669</v>
      </c>
      <c r="K26" s="41">
        <v>129.53333333333336</v>
      </c>
      <c r="L26" s="41">
        <v>131.06666666666669</v>
      </c>
      <c r="M26" s="31">
        <v>128</v>
      </c>
      <c r="N26" s="31">
        <v>125</v>
      </c>
      <c r="O26" s="42">
        <v>43740000</v>
      </c>
      <c r="P26" s="43">
        <v>-2.0950846091861403E-2</v>
      </c>
    </row>
    <row r="27" spans="1:16" ht="12.75" customHeight="1">
      <c r="A27" s="31">
        <v>17</v>
      </c>
      <c r="B27" s="279" t="s">
        <v>56</v>
      </c>
      <c r="C27" s="33" t="s">
        <v>57</v>
      </c>
      <c r="D27" s="34">
        <v>44560</v>
      </c>
      <c r="E27" s="40">
        <v>3303.25</v>
      </c>
      <c r="F27" s="40">
        <v>3291.0166666666664</v>
      </c>
      <c r="G27" s="41">
        <v>3272.2333333333327</v>
      </c>
      <c r="H27" s="41">
        <v>3241.2166666666662</v>
      </c>
      <c r="I27" s="41">
        <v>3222.4333333333325</v>
      </c>
      <c r="J27" s="41">
        <v>3322.0333333333328</v>
      </c>
      <c r="K27" s="41">
        <v>3340.8166666666666</v>
      </c>
      <c r="L27" s="41">
        <v>3371.833333333333</v>
      </c>
      <c r="M27" s="31">
        <v>3309.8</v>
      </c>
      <c r="N27" s="31">
        <v>3260</v>
      </c>
      <c r="O27" s="42">
        <v>4025400</v>
      </c>
      <c r="P27" s="43">
        <v>-5.6321327997628573E-3</v>
      </c>
    </row>
    <row r="28" spans="1:16" ht="12.75" customHeight="1">
      <c r="A28" s="31">
        <v>18</v>
      </c>
      <c r="B28" s="32" t="s">
        <v>44</v>
      </c>
      <c r="C28" s="33" t="s">
        <v>307</v>
      </c>
      <c r="D28" s="34">
        <v>44560</v>
      </c>
      <c r="E28" s="40">
        <v>2255.5</v>
      </c>
      <c r="F28" s="40">
        <v>2241.7666666666664</v>
      </c>
      <c r="G28" s="41">
        <v>2214.583333333333</v>
      </c>
      <c r="H28" s="41">
        <v>2173.6666666666665</v>
      </c>
      <c r="I28" s="41">
        <v>2146.4833333333331</v>
      </c>
      <c r="J28" s="41">
        <v>2282.6833333333329</v>
      </c>
      <c r="K28" s="41">
        <v>2309.8666666666663</v>
      </c>
      <c r="L28" s="41">
        <v>2350.7833333333328</v>
      </c>
      <c r="M28" s="31">
        <v>2268.9499999999998</v>
      </c>
      <c r="N28" s="31">
        <v>2200.85</v>
      </c>
      <c r="O28" s="42">
        <v>609675</v>
      </c>
      <c r="P28" s="43">
        <v>-1.7722640673460344E-2</v>
      </c>
    </row>
    <row r="29" spans="1:16" ht="12.75" customHeight="1">
      <c r="A29" s="31">
        <v>19</v>
      </c>
      <c r="B29" s="32" t="s">
        <v>44</v>
      </c>
      <c r="C29" s="33" t="s">
        <v>308</v>
      </c>
      <c r="D29" s="34">
        <v>44560</v>
      </c>
      <c r="E29" s="40">
        <v>8838.2000000000007</v>
      </c>
      <c r="F29" s="40">
        <v>8849.2666666666682</v>
      </c>
      <c r="G29" s="41">
        <v>8793.5833333333358</v>
      </c>
      <c r="H29" s="41">
        <v>8748.9666666666672</v>
      </c>
      <c r="I29" s="41">
        <v>8693.2833333333347</v>
      </c>
      <c r="J29" s="41">
        <v>8893.8833333333369</v>
      </c>
      <c r="K29" s="41">
        <v>8949.5666666666675</v>
      </c>
      <c r="L29" s="41">
        <v>8994.1833333333379</v>
      </c>
      <c r="M29" s="31">
        <v>8904.9500000000007</v>
      </c>
      <c r="N29" s="31">
        <v>8804.65</v>
      </c>
      <c r="O29" s="42">
        <v>43575</v>
      </c>
      <c r="P29" s="43">
        <v>-2.1885521885521887E-2</v>
      </c>
    </row>
    <row r="30" spans="1:16" ht="12.75" customHeight="1">
      <c r="A30" s="31">
        <v>20</v>
      </c>
      <c r="B30" s="32" t="s">
        <v>58</v>
      </c>
      <c r="C30" s="33" t="s">
        <v>59</v>
      </c>
      <c r="D30" s="34">
        <v>44560</v>
      </c>
      <c r="E30" s="40">
        <v>1171.5</v>
      </c>
      <c r="F30" s="40">
        <v>1170.3333333333333</v>
      </c>
      <c r="G30" s="41">
        <v>1152.6666666666665</v>
      </c>
      <c r="H30" s="41">
        <v>1133.8333333333333</v>
      </c>
      <c r="I30" s="41">
        <v>1116.1666666666665</v>
      </c>
      <c r="J30" s="41">
        <v>1189.1666666666665</v>
      </c>
      <c r="K30" s="41">
        <v>1206.833333333333</v>
      </c>
      <c r="L30" s="41">
        <v>1225.6666666666665</v>
      </c>
      <c r="M30" s="31">
        <v>1188</v>
      </c>
      <c r="N30" s="31">
        <v>1151.5</v>
      </c>
      <c r="O30" s="42">
        <v>3384000</v>
      </c>
      <c r="P30" s="43">
        <v>-2.0124511365281598E-2</v>
      </c>
    </row>
    <row r="31" spans="1:16" ht="12.75" customHeight="1">
      <c r="A31" s="31">
        <v>21</v>
      </c>
      <c r="B31" s="32" t="s">
        <v>47</v>
      </c>
      <c r="C31" s="33" t="s">
        <v>60</v>
      </c>
      <c r="D31" s="34">
        <v>44560</v>
      </c>
      <c r="E31" s="40">
        <v>712.25</v>
      </c>
      <c r="F31" s="40">
        <v>708.30000000000007</v>
      </c>
      <c r="G31" s="41">
        <v>697.95000000000016</v>
      </c>
      <c r="H31" s="41">
        <v>683.65000000000009</v>
      </c>
      <c r="I31" s="41">
        <v>673.30000000000018</v>
      </c>
      <c r="J31" s="41">
        <v>722.60000000000014</v>
      </c>
      <c r="K31" s="41">
        <v>732.95</v>
      </c>
      <c r="L31" s="41">
        <v>747.25000000000011</v>
      </c>
      <c r="M31" s="31">
        <v>718.65</v>
      </c>
      <c r="N31" s="31">
        <v>694</v>
      </c>
      <c r="O31" s="42">
        <v>15562950</v>
      </c>
      <c r="P31" s="43">
        <v>1.7252761618406432E-2</v>
      </c>
    </row>
    <row r="32" spans="1:16" ht="12.75" customHeight="1">
      <c r="A32" s="31">
        <v>22</v>
      </c>
      <c r="B32" s="32" t="s">
        <v>58</v>
      </c>
      <c r="C32" s="33" t="s">
        <v>61</v>
      </c>
      <c r="D32" s="34">
        <v>44560</v>
      </c>
      <c r="E32" s="40">
        <v>713</v>
      </c>
      <c r="F32" s="40">
        <v>709.61666666666667</v>
      </c>
      <c r="G32" s="41">
        <v>703.48333333333335</v>
      </c>
      <c r="H32" s="41">
        <v>693.9666666666667</v>
      </c>
      <c r="I32" s="41">
        <v>687.83333333333337</v>
      </c>
      <c r="J32" s="41">
        <v>719.13333333333333</v>
      </c>
      <c r="K32" s="41">
        <v>725.26666666666677</v>
      </c>
      <c r="L32" s="41">
        <v>734.7833333333333</v>
      </c>
      <c r="M32" s="31">
        <v>715.75</v>
      </c>
      <c r="N32" s="31">
        <v>700.1</v>
      </c>
      <c r="O32" s="42">
        <v>58891200</v>
      </c>
      <c r="P32" s="43">
        <v>2.4716576447758147E-3</v>
      </c>
    </row>
    <row r="33" spans="1:16" ht="12.75" customHeight="1">
      <c r="A33" s="31">
        <v>23</v>
      </c>
      <c r="B33" s="32" t="s">
        <v>49</v>
      </c>
      <c r="C33" s="33" t="s">
        <v>62</v>
      </c>
      <c r="D33" s="34">
        <v>44560</v>
      </c>
      <c r="E33" s="40">
        <v>3298.25</v>
      </c>
      <c r="F33" s="40">
        <v>3297.0499999999997</v>
      </c>
      <c r="G33" s="41">
        <v>3282.6499999999996</v>
      </c>
      <c r="H33" s="41">
        <v>3267.0499999999997</v>
      </c>
      <c r="I33" s="41">
        <v>3252.6499999999996</v>
      </c>
      <c r="J33" s="41">
        <v>3312.6499999999996</v>
      </c>
      <c r="K33" s="41">
        <v>3327.05</v>
      </c>
      <c r="L33" s="41">
        <v>3342.6499999999996</v>
      </c>
      <c r="M33" s="31">
        <v>3311.45</v>
      </c>
      <c r="N33" s="31">
        <v>3281.45</v>
      </c>
      <c r="O33" s="42">
        <v>3374250</v>
      </c>
      <c r="P33" s="43">
        <v>-1.7750166407810074E-3</v>
      </c>
    </row>
    <row r="34" spans="1:16" ht="12.75" customHeight="1">
      <c r="A34" s="31">
        <v>24</v>
      </c>
      <c r="B34" s="32" t="s">
        <v>63</v>
      </c>
      <c r="C34" s="33" t="s">
        <v>64</v>
      </c>
      <c r="D34" s="34">
        <v>44560</v>
      </c>
      <c r="E34" s="40">
        <v>17210.400000000001</v>
      </c>
      <c r="F34" s="40">
        <v>17149.7</v>
      </c>
      <c r="G34" s="41">
        <v>16971.150000000001</v>
      </c>
      <c r="H34" s="41">
        <v>16731.900000000001</v>
      </c>
      <c r="I34" s="41">
        <v>16553.350000000002</v>
      </c>
      <c r="J34" s="41">
        <v>17388.95</v>
      </c>
      <c r="K34" s="41">
        <v>17567.499999999996</v>
      </c>
      <c r="L34" s="41">
        <v>17806.75</v>
      </c>
      <c r="M34" s="31">
        <v>17328.25</v>
      </c>
      <c r="N34" s="31">
        <v>16910.45</v>
      </c>
      <c r="O34" s="42">
        <v>671150</v>
      </c>
      <c r="P34" s="43">
        <v>3.4727307766428982E-2</v>
      </c>
    </row>
    <row r="35" spans="1:16" ht="12.75" customHeight="1">
      <c r="A35" s="31">
        <v>25</v>
      </c>
      <c r="B35" s="32" t="s">
        <v>63</v>
      </c>
      <c r="C35" s="33" t="s">
        <v>65</v>
      </c>
      <c r="D35" s="34">
        <v>44560</v>
      </c>
      <c r="E35" s="40">
        <v>7100.1</v>
      </c>
      <c r="F35" s="40">
        <v>7119</v>
      </c>
      <c r="G35" s="41">
        <v>7039.45</v>
      </c>
      <c r="H35" s="41">
        <v>6978.8</v>
      </c>
      <c r="I35" s="41">
        <v>6899.25</v>
      </c>
      <c r="J35" s="41">
        <v>7179.65</v>
      </c>
      <c r="K35" s="41">
        <v>7259.1999999999989</v>
      </c>
      <c r="L35" s="41">
        <v>7319.8499999999995</v>
      </c>
      <c r="M35" s="31">
        <v>7198.55</v>
      </c>
      <c r="N35" s="31">
        <v>7058.35</v>
      </c>
      <c r="O35" s="42">
        <v>4196000</v>
      </c>
      <c r="P35" s="43">
        <v>5.3212851405622492E-2</v>
      </c>
    </row>
    <row r="36" spans="1:16" ht="12.75" customHeight="1">
      <c r="A36" s="31">
        <v>26</v>
      </c>
      <c r="B36" s="32" t="s">
        <v>49</v>
      </c>
      <c r="C36" s="33" t="s">
        <v>66</v>
      </c>
      <c r="D36" s="34">
        <v>44560</v>
      </c>
      <c r="E36" s="40">
        <v>2256.4499999999998</v>
      </c>
      <c r="F36" s="40">
        <v>2242.5333333333333</v>
      </c>
      <c r="G36" s="41">
        <v>2221.1666666666665</v>
      </c>
      <c r="H36" s="41">
        <v>2185.8833333333332</v>
      </c>
      <c r="I36" s="41">
        <v>2164.5166666666664</v>
      </c>
      <c r="J36" s="41">
        <v>2277.8166666666666</v>
      </c>
      <c r="K36" s="41">
        <v>2299.1833333333334</v>
      </c>
      <c r="L36" s="41">
        <v>2334.4666666666667</v>
      </c>
      <c r="M36" s="31">
        <v>2263.9</v>
      </c>
      <c r="N36" s="31">
        <v>2207.25</v>
      </c>
      <c r="O36" s="42">
        <v>1656000</v>
      </c>
      <c r="P36" s="43">
        <v>-1.1579324340456011E-2</v>
      </c>
    </row>
    <row r="37" spans="1:16" ht="12.75" customHeight="1">
      <c r="A37" s="31">
        <v>27</v>
      </c>
      <c r="B37" s="32" t="s">
        <v>58</v>
      </c>
      <c r="C37" s="33" t="s">
        <v>67</v>
      </c>
      <c r="D37" s="34">
        <v>44560</v>
      </c>
      <c r="E37" s="40">
        <v>280.95</v>
      </c>
      <c r="F37" s="40">
        <v>279.98333333333329</v>
      </c>
      <c r="G37" s="41">
        <v>278.06666666666661</v>
      </c>
      <c r="H37" s="41">
        <v>275.18333333333334</v>
      </c>
      <c r="I37" s="41">
        <v>273.26666666666665</v>
      </c>
      <c r="J37" s="41">
        <v>282.86666666666656</v>
      </c>
      <c r="K37" s="41">
        <v>284.78333333333319</v>
      </c>
      <c r="L37" s="41">
        <v>287.66666666666652</v>
      </c>
      <c r="M37" s="31">
        <v>281.89999999999998</v>
      </c>
      <c r="N37" s="31">
        <v>277.10000000000002</v>
      </c>
      <c r="O37" s="42">
        <v>24075000</v>
      </c>
      <c r="P37" s="43">
        <v>1.5411478894624962E-2</v>
      </c>
    </row>
    <row r="38" spans="1:16" ht="12.75" customHeight="1">
      <c r="A38" s="31">
        <v>28</v>
      </c>
      <c r="B38" s="32" t="s">
        <v>58</v>
      </c>
      <c r="C38" s="33" t="s">
        <v>68</v>
      </c>
      <c r="D38" s="34">
        <v>44560</v>
      </c>
      <c r="E38" s="40">
        <v>92.8</v>
      </c>
      <c r="F38" s="40">
        <v>92.483333333333334</v>
      </c>
      <c r="G38" s="41">
        <v>91.566666666666663</v>
      </c>
      <c r="H38" s="41">
        <v>90.333333333333329</v>
      </c>
      <c r="I38" s="41">
        <v>89.416666666666657</v>
      </c>
      <c r="J38" s="41">
        <v>93.716666666666669</v>
      </c>
      <c r="K38" s="41">
        <v>94.633333333333326</v>
      </c>
      <c r="L38" s="41">
        <v>95.866666666666674</v>
      </c>
      <c r="M38" s="31">
        <v>93.4</v>
      </c>
      <c r="N38" s="31">
        <v>91.25</v>
      </c>
      <c r="O38" s="42">
        <v>148859100</v>
      </c>
      <c r="P38" s="43">
        <v>-1.2802607076350093E-2</v>
      </c>
    </row>
    <row r="39" spans="1:16" ht="12.75" customHeight="1">
      <c r="A39" s="31">
        <v>29</v>
      </c>
      <c r="B39" s="32" t="s">
        <v>56</v>
      </c>
      <c r="C39" s="33" t="s">
        <v>69</v>
      </c>
      <c r="D39" s="34">
        <v>44560</v>
      </c>
      <c r="E39" s="40">
        <v>1965.05</v>
      </c>
      <c r="F39" s="40">
        <v>1974.6000000000001</v>
      </c>
      <c r="G39" s="41">
        <v>1941.7500000000002</v>
      </c>
      <c r="H39" s="41">
        <v>1918.45</v>
      </c>
      <c r="I39" s="41">
        <v>1885.6000000000001</v>
      </c>
      <c r="J39" s="41">
        <v>1997.9000000000003</v>
      </c>
      <c r="K39" s="41">
        <v>2030.7500000000002</v>
      </c>
      <c r="L39" s="41">
        <v>2054.0500000000002</v>
      </c>
      <c r="M39" s="31">
        <v>2007.45</v>
      </c>
      <c r="N39" s="31">
        <v>1951.3</v>
      </c>
      <c r="O39" s="42">
        <v>1471800</v>
      </c>
      <c r="P39" s="43">
        <v>-5.9071729957805907E-2</v>
      </c>
    </row>
    <row r="40" spans="1:16" ht="12.75" customHeight="1">
      <c r="A40" s="31">
        <v>30</v>
      </c>
      <c r="B40" s="32" t="s">
        <v>70</v>
      </c>
      <c r="C40" s="33" t="s">
        <v>71</v>
      </c>
      <c r="D40" s="34">
        <v>44560</v>
      </c>
      <c r="E40" s="40">
        <v>210.3</v>
      </c>
      <c r="F40" s="40">
        <v>211.03333333333333</v>
      </c>
      <c r="G40" s="41">
        <v>208.56666666666666</v>
      </c>
      <c r="H40" s="41">
        <v>206.83333333333334</v>
      </c>
      <c r="I40" s="41">
        <v>204.36666666666667</v>
      </c>
      <c r="J40" s="41">
        <v>212.76666666666665</v>
      </c>
      <c r="K40" s="41">
        <v>215.23333333333329</v>
      </c>
      <c r="L40" s="41">
        <v>216.96666666666664</v>
      </c>
      <c r="M40" s="31">
        <v>213.5</v>
      </c>
      <c r="N40" s="31">
        <v>209.3</v>
      </c>
      <c r="O40" s="42">
        <v>23035600</v>
      </c>
      <c r="P40" s="43">
        <v>3.4762456546929316E-3</v>
      </c>
    </row>
    <row r="41" spans="1:16" ht="12.75" customHeight="1">
      <c r="A41" s="31">
        <v>31</v>
      </c>
      <c r="B41" s="32" t="s">
        <v>56</v>
      </c>
      <c r="C41" s="33" t="s">
        <v>72</v>
      </c>
      <c r="D41" s="34">
        <v>44560</v>
      </c>
      <c r="E41" s="40">
        <v>759.2</v>
      </c>
      <c r="F41" s="40">
        <v>756.86666666666667</v>
      </c>
      <c r="G41" s="41">
        <v>751.93333333333339</v>
      </c>
      <c r="H41" s="41">
        <v>744.66666666666674</v>
      </c>
      <c r="I41" s="41">
        <v>739.73333333333346</v>
      </c>
      <c r="J41" s="41">
        <v>764.13333333333333</v>
      </c>
      <c r="K41" s="41">
        <v>769.06666666666649</v>
      </c>
      <c r="L41" s="41">
        <v>776.33333333333326</v>
      </c>
      <c r="M41" s="31">
        <v>761.8</v>
      </c>
      <c r="N41" s="31">
        <v>749.6</v>
      </c>
      <c r="O41" s="42">
        <v>4739900</v>
      </c>
      <c r="P41" s="43">
        <v>-8.0570902394106816E-3</v>
      </c>
    </row>
    <row r="42" spans="1:16" ht="12.75" customHeight="1">
      <c r="A42" s="31">
        <v>32</v>
      </c>
      <c r="B42" s="32" t="s">
        <v>49</v>
      </c>
      <c r="C42" s="33" t="s">
        <v>73</v>
      </c>
      <c r="D42" s="34">
        <v>44560</v>
      </c>
      <c r="E42" s="40">
        <v>737.2</v>
      </c>
      <c r="F42" s="40">
        <v>734.38333333333333</v>
      </c>
      <c r="G42" s="41">
        <v>727.7166666666667</v>
      </c>
      <c r="H42" s="41">
        <v>718.23333333333335</v>
      </c>
      <c r="I42" s="41">
        <v>711.56666666666672</v>
      </c>
      <c r="J42" s="41">
        <v>743.86666666666667</v>
      </c>
      <c r="K42" s="41">
        <v>750.53333333333342</v>
      </c>
      <c r="L42" s="41">
        <v>760.01666666666665</v>
      </c>
      <c r="M42" s="31">
        <v>741.05</v>
      </c>
      <c r="N42" s="31">
        <v>724.9</v>
      </c>
      <c r="O42" s="42">
        <v>8317500</v>
      </c>
      <c r="P42" s="43">
        <v>-1.4309839125411075E-2</v>
      </c>
    </row>
    <row r="43" spans="1:16" ht="12.75" customHeight="1">
      <c r="A43" s="31">
        <v>33</v>
      </c>
      <c r="B43" s="32" t="s">
        <v>74</v>
      </c>
      <c r="C43" s="33" t="s">
        <v>75</v>
      </c>
      <c r="D43" s="34">
        <v>44560</v>
      </c>
      <c r="E43" s="40">
        <v>694.85</v>
      </c>
      <c r="F43" s="40">
        <v>698.5</v>
      </c>
      <c r="G43" s="41">
        <v>687.6</v>
      </c>
      <c r="H43" s="41">
        <v>680.35</v>
      </c>
      <c r="I43" s="41">
        <v>669.45</v>
      </c>
      <c r="J43" s="41">
        <v>705.75</v>
      </c>
      <c r="K43" s="41">
        <v>716.65000000000009</v>
      </c>
      <c r="L43" s="41">
        <v>723.9</v>
      </c>
      <c r="M43" s="31">
        <v>709.4</v>
      </c>
      <c r="N43" s="31">
        <v>691.25</v>
      </c>
      <c r="O43" s="42">
        <v>75617614</v>
      </c>
      <c r="P43" s="43">
        <v>4.029210651188378E-2</v>
      </c>
    </row>
    <row r="44" spans="1:16" ht="12.75" customHeight="1">
      <c r="A44" s="31">
        <v>34</v>
      </c>
      <c r="B44" s="32" t="s">
        <v>70</v>
      </c>
      <c r="C44" s="33" t="s">
        <v>76</v>
      </c>
      <c r="D44" s="34">
        <v>44560</v>
      </c>
      <c r="E44" s="40">
        <v>65.099999999999994</v>
      </c>
      <c r="F44" s="40">
        <v>64.86666666666666</v>
      </c>
      <c r="G44" s="41">
        <v>63.883333333333326</v>
      </c>
      <c r="H44" s="41">
        <v>62.666666666666664</v>
      </c>
      <c r="I44" s="41">
        <v>61.68333333333333</v>
      </c>
      <c r="J44" s="41">
        <v>66.083333333333314</v>
      </c>
      <c r="K44" s="41">
        <v>67.066666666666634</v>
      </c>
      <c r="L44" s="41">
        <v>68.283333333333317</v>
      </c>
      <c r="M44" s="31">
        <v>65.849999999999994</v>
      </c>
      <c r="N44" s="31">
        <v>63.65</v>
      </c>
      <c r="O44" s="42">
        <v>120592500</v>
      </c>
      <c r="P44" s="43">
        <v>1.5203747900645275E-2</v>
      </c>
    </row>
    <row r="45" spans="1:16" ht="12.75" customHeight="1">
      <c r="A45" s="31">
        <v>35</v>
      </c>
      <c r="B45" s="32" t="s">
        <v>47</v>
      </c>
      <c r="C45" s="33" t="s">
        <v>77</v>
      </c>
      <c r="D45" s="34">
        <v>44560</v>
      </c>
      <c r="E45" s="40">
        <v>379.6</v>
      </c>
      <c r="F45" s="40">
        <v>379.8</v>
      </c>
      <c r="G45" s="41">
        <v>374.75</v>
      </c>
      <c r="H45" s="41">
        <v>369.9</v>
      </c>
      <c r="I45" s="41">
        <v>364.84999999999997</v>
      </c>
      <c r="J45" s="41">
        <v>384.65000000000003</v>
      </c>
      <c r="K45" s="41">
        <v>389.7000000000001</v>
      </c>
      <c r="L45" s="41">
        <v>394.55000000000007</v>
      </c>
      <c r="M45" s="31">
        <v>384.85</v>
      </c>
      <c r="N45" s="31">
        <v>374.95</v>
      </c>
      <c r="O45" s="42">
        <v>21226700</v>
      </c>
      <c r="P45" s="43">
        <v>1.4287284316957907E-2</v>
      </c>
    </row>
    <row r="46" spans="1:16" ht="12.75" customHeight="1">
      <c r="A46" s="31">
        <v>36</v>
      </c>
      <c r="B46" s="32" t="s">
        <v>49</v>
      </c>
      <c r="C46" s="33" t="s">
        <v>78</v>
      </c>
      <c r="D46" s="34">
        <v>44560</v>
      </c>
      <c r="E46" s="40">
        <v>16836.95</v>
      </c>
      <c r="F46" s="40">
        <v>16743.7</v>
      </c>
      <c r="G46" s="41">
        <v>16603.25</v>
      </c>
      <c r="H46" s="41">
        <v>16369.55</v>
      </c>
      <c r="I46" s="41">
        <v>16229.099999999999</v>
      </c>
      <c r="J46" s="41">
        <v>16977.400000000001</v>
      </c>
      <c r="K46" s="41">
        <v>17117.850000000006</v>
      </c>
      <c r="L46" s="41">
        <v>17351.550000000003</v>
      </c>
      <c r="M46" s="31">
        <v>16884.150000000001</v>
      </c>
      <c r="N46" s="31">
        <v>16510</v>
      </c>
      <c r="O46" s="42">
        <v>166850</v>
      </c>
      <c r="P46" s="43">
        <v>1.7688319609637085E-2</v>
      </c>
    </row>
    <row r="47" spans="1:16" ht="12.75" customHeight="1">
      <c r="A47" s="31">
        <v>37</v>
      </c>
      <c r="B47" s="32" t="s">
        <v>79</v>
      </c>
      <c r="C47" s="33" t="s">
        <v>80</v>
      </c>
      <c r="D47" s="34">
        <v>44560</v>
      </c>
      <c r="E47" s="40">
        <v>392.45</v>
      </c>
      <c r="F47" s="40">
        <v>391.91666666666669</v>
      </c>
      <c r="G47" s="41">
        <v>390.48333333333335</v>
      </c>
      <c r="H47" s="41">
        <v>388.51666666666665</v>
      </c>
      <c r="I47" s="41">
        <v>387.08333333333331</v>
      </c>
      <c r="J47" s="41">
        <v>393.88333333333338</v>
      </c>
      <c r="K47" s="41">
        <v>395.31666666666666</v>
      </c>
      <c r="L47" s="41">
        <v>397.28333333333342</v>
      </c>
      <c r="M47" s="31">
        <v>393.35</v>
      </c>
      <c r="N47" s="31">
        <v>389.95</v>
      </c>
      <c r="O47" s="42">
        <v>29188800</v>
      </c>
      <c r="P47" s="43">
        <v>8.3950003109259375E-3</v>
      </c>
    </row>
    <row r="48" spans="1:16" ht="12.75" customHeight="1">
      <c r="A48" s="31">
        <v>38</v>
      </c>
      <c r="B48" s="32" t="s">
        <v>56</v>
      </c>
      <c r="C48" s="33" t="s">
        <v>81</v>
      </c>
      <c r="D48" s="34">
        <v>44560</v>
      </c>
      <c r="E48" s="40">
        <v>3590.3</v>
      </c>
      <c r="F48" s="40">
        <v>3583.7999999999997</v>
      </c>
      <c r="G48" s="41">
        <v>3567.8499999999995</v>
      </c>
      <c r="H48" s="41">
        <v>3545.3999999999996</v>
      </c>
      <c r="I48" s="41">
        <v>3529.4499999999994</v>
      </c>
      <c r="J48" s="41">
        <v>3606.2499999999995</v>
      </c>
      <c r="K48" s="41">
        <v>3622.1999999999994</v>
      </c>
      <c r="L48" s="41">
        <v>3644.6499999999996</v>
      </c>
      <c r="M48" s="31">
        <v>3599.75</v>
      </c>
      <c r="N48" s="31">
        <v>3561.35</v>
      </c>
      <c r="O48" s="42">
        <v>1401400</v>
      </c>
      <c r="P48" s="43">
        <v>-9.6113074204946993E-3</v>
      </c>
    </row>
    <row r="49" spans="1:16" ht="12.75" customHeight="1">
      <c r="A49" s="31">
        <v>39</v>
      </c>
      <c r="B49" s="32" t="s">
        <v>87</v>
      </c>
      <c r="C49" s="33" t="s">
        <v>322</v>
      </c>
      <c r="D49" s="34">
        <v>44560</v>
      </c>
      <c r="E49" s="40">
        <v>507.2</v>
      </c>
      <c r="F49" s="40">
        <v>509.0333333333333</v>
      </c>
      <c r="G49" s="41">
        <v>500.41666666666663</v>
      </c>
      <c r="H49" s="41">
        <v>493.63333333333333</v>
      </c>
      <c r="I49" s="41">
        <v>485.01666666666665</v>
      </c>
      <c r="J49" s="41">
        <v>515.81666666666661</v>
      </c>
      <c r="K49" s="41">
        <v>524.43333333333339</v>
      </c>
      <c r="L49" s="41">
        <v>531.21666666666658</v>
      </c>
      <c r="M49" s="31">
        <v>517.65</v>
      </c>
      <c r="N49" s="31">
        <v>502.25</v>
      </c>
      <c r="O49" s="42">
        <v>5310500</v>
      </c>
      <c r="P49" s="43">
        <v>5.6622353520433284E-3</v>
      </c>
    </row>
    <row r="50" spans="1:16" ht="12.75" customHeight="1">
      <c r="A50" s="31">
        <v>40</v>
      </c>
      <c r="B50" s="32" t="s">
        <v>47</v>
      </c>
      <c r="C50" s="33" t="s">
        <v>82</v>
      </c>
      <c r="D50" s="34">
        <v>44560</v>
      </c>
      <c r="E50" s="40">
        <v>469.35</v>
      </c>
      <c r="F50" s="40">
        <v>468.55</v>
      </c>
      <c r="G50" s="41">
        <v>461.35</v>
      </c>
      <c r="H50" s="41">
        <v>453.35</v>
      </c>
      <c r="I50" s="41">
        <v>446.15000000000003</v>
      </c>
      <c r="J50" s="41">
        <v>476.55</v>
      </c>
      <c r="K50" s="41">
        <v>483.74999999999994</v>
      </c>
      <c r="L50" s="41">
        <v>491.75</v>
      </c>
      <c r="M50" s="31">
        <v>475.75</v>
      </c>
      <c r="N50" s="31">
        <v>460.55</v>
      </c>
      <c r="O50" s="42">
        <v>19072900</v>
      </c>
      <c r="P50" s="43">
        <v>-1.4972646127267492E-3</v>
      </c>
    </row>
    <row r="51" spans="1:16" ht="12.75" customHeight="1">
      <c r="A51" s="31">
        <v>41</v>
      </c>
      <c r="B51" s="32" t="s">
        <v>58</v>
      </c>
      <c r="C51" s="33" t="s">
        <v>83</v>
      </c>
      <c r="D51" s="34">
        <v>44560</v>
      </c>
      <c r="E51" s="40">
        <v>216.75</v>
      </c>
      <c r="F51" s="40">
        <v>215.81666666666669</v>
      </c>
      <c r="G51" s="41">
        <v>213.48333333333338</v>
      </c>
      <c r="H51" s="41">
        <v>210.2166666666667</v>
      </c>
      <c r="I51" s="41">
        <v>207.88333333333338</v>
      </c>
      <c r="J51" s="41">
        <v>219.08333333333337</v>
      </c>
      <c r="K51" s="41">
        <v>221.41666666666669</v>
      </c>
      <c r="L51" s="41">
        <v>224.68333333333337</v>
      </c>
      <c r="M51" s="31">
        <v>218.15</v>
      </c>
      <c r="N51" s="31">
        <v>212.55</v>
      </c>
      <c r="O51" s="42">
        <v>53865000</v>
      </c>
      <c r="P51" s="43">
        <v>6.254413396549985E-3</v>
      </c>
    </row>
    <row r="52" spans="1:16" ht="12.75" customHeight="1">
      <c r="A52" s="31">
        <v>42</v>
      </c>
      <c r="B52" s="32" t="s">
        <v>63</v>
      </c>
      <c r="C52" s="33" t="s">
        <v>330</v>
      </c>
      <c r="D52" s="34">
        <v>44560</v>
      </c>
      <c r="E52" s="40">
        <v>599.6</v>
      </c>
      <c r="F52" s="40">
        <v>595.85</v>
      </c>
      <c r="G52" s="41">
        <v>590.35</v>
      </c>
      <c r="H52" s="41">
        <v>581.1</v>
      </c>
      <c r="I52" s="41">
        <v>575.6</v>
      </c>
      <c r="J52" s="41">
        <v>605.1</v>
      </c>
      <c r="K52" s="41">
        <v>610.6</v>
      </c>
      <c r="L52" s="41">
        <v>619.85</v>
      </c>
      <c r="M52" s="31">
        <v>601.35</v>
      </c>
      <c r="N52" s="31">
        <v>586.6</v>
      </c>
      <c r="O52" s="42">
        <v>4562025</v>
      </c>
      <c r="P52" s="43">
        <v>-2.6019983347210656E-2</v>
      </c>
    </row>
    <row r="53" spans="1:16" ht="12.75" customHeight="1">
      <c r="A53" s="31">
        <v>43</v>
      </c>
      <c r="B53" s="32" t="s">
        <v>44</v>
      </c>
      <c r="C53" s="33" t="s">
        <v>341</v>
      </c>
      <c r="D53" s="34">
        <v>44560</v>
      </c>
      <c r="E53" s="40">
        <v>401.8</v>
      </c>
      <c r="F53" s="40">
        <v>399.75</v>
      </c>
      <c r="G53" s="41">
        <v>395.65</v>
      </c>
      <c r="H53" s="41">
        <v>389.5</v>
      </c>
      <c r="I53" s="41">
        <v>385.4</v>
      </c>
      <c r="J53" s="41">
        <v>405.9</v>
      </c>
      <c r="K53" s="41">
        <v>410</v>
      </c>
      <c r="L53" s="41">
        <v>416.15</v>
      </c>
      <c r="M53" s="31">
        <v>403.85</v>
      </c>
      <c r="N53" s="31">
        <v>393.6</v>
      </c>
      <c r="O53" s="42">
        <v>2707500</v>
      </c>
      <c r="P53" s="43">
        <v>2.7777777777777779E-3</v>
      </c>
    </row>
    <row r="54" spans="1:16" ht="12.75" customHeight="1">
      <c r="A54" s="31">
        <v>44</v>
      </c>
      <c r="B54" s="32" t="s">
        <v>63</v>
      </c>
      <c r="C54" s="33" t="s">
        <v>84</v>
      </c>
      <c r="D54" s="34">
        <v>44560</v>
      </c>
      <c r="E54" s="40">
        <v>557.35</v>
      </c>
      <c r="F54" s="40">
        <v>564.16666666666663</v>
      </c>
      <c r="G54" s="41">
        <v>548.18333333333328</v>
      </c>
      <c r="H54" s="41">
        <v>539.01666666666665</v>
      </c>
      <c r="I54" s="41">
        <v>523.0333333333333</v>
      </c>
      <c r="J54" s="41">
        <v>573.33333333333326</v>
      </c>
      <c r="K54" s="41">
        <v>589.31666666666661</v>
      </c>
      <c r="L54" s="41">
        <v>598.48333333333323</v>
      </c>
      <c r="M54" s="31">
        <v>580.15</v>
      </c>
      <c r="N54" s="31">
        <v>555</v>
      </c>
      <c r="O54" s="42">
        <v>8428750</v>
      </c>
      <c r="P54" s="43">
        <v>-7.3605181804799061E-3</v>
      </c>
    </row>
    <row r="55" spans="1:16" ht="12.75" customHeight="1">
      <c r="A55" s="31">
        <v>45</v>
      </c>
      <c r="B55" s="32" t="s">
        <v>47</v>
      </c>
      <c r="C55" s="33" t="s">
        <v>85</v>
      </c>
      <c r="D55" s="34">
        <v>44560</v>
      </c>
      <c r="E55" s="40">
        <v>898.8</v>
      </c>
      <c r="F55" s="40">
        <v>900.7833333333333</v>
      </c>
      <c r="G55" s="41">
        <v>891.91666666666663</v>
      </c>
      <c r="H55" s="41">
        <v>885.0333333333333</v>
      </c>
      <c r="I55" s="41">
        <v>876.16666666666663</v>
      </c>
      <c r="J55" s="41">
        <v>907.66666666666663</v>
      </c>
      <c r="K55" s="41">
        <v>916.53333333333342</v>
      </c>
      <c r="L55" s="41">
        <v>923.41666666666663</v>
      </c>
      <c r="M55" s="31">
        <v>909.65</v>
      </c>
      <c r="N55" s="31">
        <v>893.9</v>
      </c>
      <c r="O55" s="42">
        <v>12075700</v>
      </c>
      <c r="P55" s="43">
        <v>3.0165243429078406E-2</v>
      </c>
    </row>
    <row r="56" spans="1:16" ht="12.75" customHeight="1">
      <c r="A56" s="31">
        <v>46</v>
      </c>
      <c r="B56" s="32" t="s">
        <v>44</v>
      </c>
      <c r="C56" s="33" t="s">
        <v>86</v>
      </c>
      <c r="D56" s="34">
        <v>44560</v>
      </c>
      <c r="E56" s="40">
        <v>149.35</v>
      </c>
      <c r="F56" s="40">
        <v>149.04999999999998</v>
      </c>
      <c r="G56" s="41">
        <v>147.74999999999997</v>
      </c>
      <c r="H56" s="41">
        <v>146.14999999999998</v>
      </c>
      <c r="I56" s="41">
        <v>144.84999999999997</v>
      </c>
      <c r="J56" s="41">
        <v>150.64999999999998</v>
      </c>
      <c r="K56" s="41">
        <v>151.94999999999999</v>
      </c>
      <c r="L56" s="41">
        <v>153.54999999999998</v>
      </c>
      <c r="M56" s="31">
        <v>150.35</v>
      </c>
      <c r="N56" s="31">
        <v>147.44999999999999</v>
      </c>
      <c r="O56" s="42">
        <v>55540800</v>
      </c>
      <c r="P56" s="43">
        <v>1.9112207151664611E-2</v>
      </c>
    </row>
    <row r="57" spans="1:16" ht="12.75" customHeight="1">
      <c r="A57" s="31">
        <v>47</v>
      </c>
      <c r="B57" s="32" t="s">
        <v>87</v>
      </c>
      <c r="C57" s="33" t="s">
        <v>88</v>
      </c>
      <c r="D57" s="34">
        <v>44560</v>
      </c>
      <c r="E57" s="40">
        <v>5459.5</v>
      </c>
      <c r="F57" s="40">
        <v>5437.95</v>
      </c>
      <c r="G57" s="41">
        <v>5367.3499999999995</v>
      </c>
      <c r="H57" s="41">
        <v>5275.2</v>
      </c>
      <c r="I57" s="41">
        <v>5204.5999999999995</v>
      </c>
      <c r="J57" s="41">
        <v>5530.0999999999995</v>
      </c>
      <c r="K57" s="41">
        <v>5600.7</v>
      </c>
      <c r="L57" s="41">
        <v>5692.8499999999995</v>
      </c>
      <c r="M57" s="31">
        <v>5508.55</v>
      </c>
      <c r="N57" s="31">
        <v>5345.8</v>
      </c>
      <c r="O57" s="42">
        <v>978300</v>
      </c>
      <c r="P57" s="43">
        <v>-2.2286628023186088E-2</v>
      </c>
    </row>
    <row r="58" spans="1:16" ht="12.75" customHeight="1">
      <c r="A58" s="31">
        <v>48</v>
      </c>
      <c r="B58" s="32" t="s">
        <v>56</v>
      </c>
      <c r="C58" s="33" t="s">
        <v>89</v>
      </c>
      <c r="D58" s="34">
        <v>44560</v>
      </c>
      <c r="E58" s="40">
        <v>1461.65</v>
      </c>
      <c r="F58" s="40">
        <v>1453.05</v>
      </c>
      <c r="G58" s="41">
        <v>1441.1</v>
      </c>
      <c r="H58" s="41">
        <v>1420.55</v>
      </c>
      <c r="I58" s="41">
        <v>1408.6</v>
      </c>
      <c r="J58" s="41">
        <v>1473.6</v>
      </c>
      <c r="K58" s="41">
        <v>1485.5500000000002</v>
      </c>
      <c r="L58" s="41">
        <v>1506.1</v>
      </c>
      <c r="M58" s="31">
        <v>1465</v>
      </c>
      <c r="N58" s="31">
        <v>1432.5</v>
      </c>
      <c r="O58" s="42">
        <v>3908450</v>
      </c>
      <c r="P58" s="43">
        <v>-1.019322815103705E-2</v>
      </c>
    </row>
    <row r="59" spans="1:16" ht="12.75" customHeight="1">
      <c r="A59" s="31">
        <v>49</v>
      </c>
      <c r="B59" s="32" t="s">
        <v>44</v>
      </c>
      <c r="C59" s="33" t="s">
        <v>90</v>
      </c>
      <c r="D59" s="34">
        <v>44560</v>
      </c>
      <c r="E59" s="40">
        <v>645</v>
      </c>
      <c r="F59" s="40">
        <v>646.06666666666661</v>
      </c>
      <c r="G59" s="41">
        <v>640.03333333333319</v>
      </c>
      <c r="H59" s="41">
        <v>635.06666666666661</v>
      </c>
      <c r="I59" s="41">
        <v>629.03333333333319</v>
      </c>
      <c r="J59" s="41">
        <v>651.03333333333319</v>
      </c>
      <c r="K59" s="41">
        <v>657.06666666666649</v>
      </c>
      <c r="L59" s="41">
        <v>662.03333333333319</v>
      </c>
      <c r="M59" s="31">
        <v>652.1</v>
      </c>
      <c r="N59" s="31">
        <v>641.1</v>
      </c>
      <c r="O59" s="42">
        <v>6289656</v>
      </c>
      <c r="P59" s="43">
        <v>6.2812020230398205E-3</v>
      </c>
    </row>
    <row r="60" spans="1:16" ht="12.75" customHeight="1">
      <c r="A60" s="31">
        <v>50</v>
      </c>
      <c r="B60" s="32" t="s">
        <v>44</v>
      </c>
      <c r="C60" s="33" t="s">
        <v>91</v>
      </c>
      <c r="D60" s="34">
        <v>44560</v>
      </c>
      <c r="E60" s="40">
        <v>750.65</v>
      </c>
      <c r="F60" s="40">
        <v>754.28333333333342</v>
      </c>
      <c r="G60" s="41">
        <v>743.56666666666683</v>
      </c>
      <c r="H60" s="41">
        <v>736.48333333333346</v>
      </c>
      <c r="I60" s="41">
        <v>725.76666666666688</v>
      </c>
      <c r="J60" s="41">
        <v>761.36666666666679</v>
      </c>
      <c r="K60" s="41">
        <v>772.08333333333326</v>
      </c>
      <c r="L60" s="41">
        <v>779.16666666666674</v>
      </c>
      <c r="M60" s="31">
        <v>765</v>
      </c>
      <c r="N60" s="31">
        <v>747.2</v>
      </c>
      <c r="O60" s="42">
        <v>1481250</v>
      </c>
      <c r="P60" s="43">
        <v>2.0232458028411535E-2</v>
      </c>
    </row>
    <row r="61" spans="1:16" ht="12.75" customHeight="1">
      <c r="A61" s="31">
        <v>51</v>
      </c>
      <c r="B61" s="32" t="s">
        <v>70</v>
      </c>
      <c r="C61" s="33" t="s">
        <v>251</v>
      </c>
      <c r="D61" s="34">
        <v>44560</v>
      </c>
      <c r="E61" s="40">
        <v>417.2</v>
      </c>
      <c r="F61" s="40">
        <v>414.86666666666662</v>
      </c>
      <c r="G61" s="41">
        <v>403.73333333333323</v>
      </c>
      <c r="H61" s="41">
        <v>390.26666666666659</v>
      </c>
      <c r="I61" s="41">
        <v>379.13333333333321</v>
      </c>
      <c r="J61" s="41">
        <v>428.33333333333326</v>
      </c>
      <c r="K61" s="41">
        <v>439.46666666666658</v>
      </c>
      <c r="L61" s="41">
        <v>452.93333333333328</v>
      </c>
      <c r="M61" s="31">
        <v>426</v>
      </c>
      <c r="N61" s="31">
        <v>401.4</v>
      </c>
      <c r="O61" s="42">
        <v>2726900</v>
      </c>
      <c r="P61" s="43">
        <v>3.9848993288590602E-2</v>
      </c>
    </row>
    <row r="62" spans="1:16" ht="12.75" customHeight="1">
      <c r="A62" s="31">
        <v>52</v>
      </c>
      <c r="B62" s="32" t="s">
        <v>58</v>
      </c>
      <c r="C62" s="33" t="s">
        <v>92</v>
      </c>
      <c r="D62" s="34">
        <v>44560</v>
      </c>
      <c r="E62" s="40">
        <v>148.5</v>
      </c>
      <c r="F62" s="40">
        <v>148.21666666666667</v>
      </c>
      <c r="G62" s="41">
        <v>147.38333333333333</v>
      </c>
      <c r="H62" s="41">
        <v>146.26666666666665</v>
      </c>
      <c r="I62" s="41">
        <v>145.43333333333331</v>
      </c>
      <c r="J62" s="41">
        <v>149.33333333333334</v>
      </c>
      <c r="K62" s="41">
        <v>150.16666666666666</v>
      </c>
      <c r="L62" s="41">
        <v>151.28333333333336</v>
      </c>
      <c r="M62" s="31">
        <v>149.05000000000001</v>
      </c>
      <c r="N62" s="31">
        <v>147.1</v>
      </c>
      <c r="O62" s="42">
        <v>10089700</v>
      </c>
      <c r="P62" s="43">
        <v>1.4978673748591662E-2</v>
      </c>
    </row>
    <row r="63" spans="1:16" ht="12.75" customHeight="1">
      <c r="A63" s="31">
        <v>53</v>
      </c>
      <c r="B63" s="32" t="s">
        <v>70</v>
      </c>
      <c r="C63" s="33" t="s">
        <v>93</v>
      </c>
      <c r="D63" s="34">
        <v>44560</v>
      </c>
      <c r="E63" s="40">
        <v>968.7</v>
      </c>
      <c r="F63" s="40">
        <v>974.31666666666672</v>
      </c>
      <c r="G63" s="41">
        <v>958.28333333333342</v>
      </c>
      <c r="H63" s="41">
        <v>947.86666666666667</v>
      </c>
      <c r="I63" s="41">
        <v>931.83333333333337</v>
      </c>
      <c r="J63" s="41">
        <v>984.73333333333346</v>
      </c>
      <c r="K63" s="41">
        <v>1000.7666666666668</v>
      </c>
      <c r="L63" s="41">
        <v>1011.1833333333335</v>
      </c>
      <c r="M63" s="31">
        <v>990.35</v>
      </c>
      <c r="N63" s="31">
        <v>963.9</v>
      </c>
      <c r="O63" s="42">
        <v>1545000</v>
      </c>
      <c r="P63" s="43">
        <v>-3.5941594908274054E-2</v>
      </c>
    </row>
    <row r="64" spans="1:16" ht="12.75" customHeight="1">
      <c r="A64" s="31">
        <v>54</v>
      </c>
      <c r="B64" s="32" t="s">
        <v>56</v>
      </c>
      <c r="C64" s="33" t="s">
        <v>94</v>
      </c>
      <c r="D64" s="34">
        <v>44560</v>
      </c>
      <c r="E64" s="40">
        <v>580.45000000000005</v>
      </c>
      <c r="F64" s="40">
        <v>578.35</v>
      </c>
      <c r="G64" s="41">
        <v>575.6</v>
      </c>
      <c r="H64" s="41">
        <v>570.75</v>
      </c>
      <c r="I64" s="41">
        <v>568</v>
      </c>
      <c r="J64" s="41">
        <v>583.20000000000005</v>
      </c>
      <c r="K64" s="41">
        <v>585.95000000000005</v>
      </c>
      <c r="L64" s="41">
        <v>590.80000000000007</v>
      </c>
      <c r="M64" s="31">
        <v>581.1</v>
      </c>
      <c r="N64" s="31">
        <v>573.5</v>
      </c>
      <c r="O64" s="42">
        <v>10935000</v>
      </c>
      <c r="P64" s="43">
        <v>-2.9832538538316512E-2</v>
      </c>
    </row>
    <row r="65" spans="1:16" ht="12.75" customHeight="1">
      <c r="A65" s="31">
        <v>55</v>
      </c>
      <c r="B65" s="32" t="s">
        <v>42</v>
      </c>
      <c r="C65" s="33" t="s">
        <v>252</v>
      </c>
      <c r="D65" s="34">
        <v>44560</v>
      </c>
      <c r="E65" s="40">
        <v>1919.15</v>
      </c>
      <c r="F65" s="40">
        <v>1907.2333333333336</v>
      </c>
      <c r="G65" s="41">
        <v>1885.5166666666671</v>
      </c>
      <c r="H65" s="41">
        <v>1851.8833333333334</v>
      </c>
      <c r="I65" s="41">
        <v>1830.166666666667</v>
      </c>
      <c r="J65" s="41">
        <v>1940.8666666666672</v>
      </c>
      <c r="K65" s="41">
        <v>1962.5833333333335</v>
      </c>
      <c r="L65" s="41">
        <v>1996.2166666666674</v>
      </c>
      <c r="M65" s="31">
        <v>1928.95</v>
      </c>
      <c r="N65" s="31">
        <v>1873.6</v>
      </c>
      <c r="O65" s="42">
        <v>523500</v>
      </c>
      <c r="P65" s="43">
        <v>-6.6012488849241754E-2</v>
      </c>
    </row>
    <row r="66" spans="1:16" ht="12.75" customHeight="1">
      <c r="A66" s="31">
        <v>56</v>
      </c>
      <c r="B66" s="32" t="s">
        <v>38</v>
      </c>
      <c r="C66" s="33" t="s">
        <v>95</v>
      </c>
      <c r="D66" s="34">
        <v>44560</v>
      </c>
      <c r="E66" s="40">
        <v>2337</v>
      </c>
      <c r="F66" s="40">
        <v>2334.7000000000003</v>
      </c>
      <c r="G66" s="41">
        <v>2301.3000000000006</v>
      </c>
      <c r="H66" s="41">
        <v>2265.6000000000004</v>
      </c>
      <c r="I66" s="41">
        <v>2232.2000000000007</v>
      </c>
      <c r="J66" s="41">
        <v>2370.4000000000005</v>
      </c>
      <c r="K66" s="41">
        <v>2403.8000000000002</v>
      </c>
      <c r="L66" s="41">
        <v>2439.5000000000005</v>
      </c>
      <c r="M66" s="31">
        <v>2368.1</v>
      </c>
      <c r="N66" s="31">
        <v>2299</v>
      </c>
      <c r="O66" s="42">
        <v>2563250</v>
      </c>
      <c r="P66" s="43">
        <v>3.9165769117791051E-3</v>
      </c>
    </row>
    <row r="67" spans="1:16" ht="12.75" customHeight="1">
      <c r="A67" s="31">
        <v>57</v>
      </c>
      <c r="B67" s="32" t="s">
        <v>44</v>
      </c>
      <c r="C67" s="33" t="s">
        <v>349</v>
      </c>
      <c r="D67" s="34">
        <v>44560</v>
      </c>
      <c r="E67" s="40">
        <v>296.05</v>
      </c>
      <c r="F67" s="40">
        <v>296.85000000000002</v>
      </c>
      <c r="G67" s="41">
        <v>291.55000000000007</v>
      </c>
      <c r="H67" s="41">
        <v>287.05000000000007</v>
      </c>
      <c r="I67" s="41">
        <v>281.75000000000011</v>
      </c>
      <c r="J67" s="41">
        <v>301.35000000000002</v>
      </c>
      <c r="K67" s="41">
        <v>306.64999999999998</v>
      </c>
      <c r="L67" s="41">
        <v>311.14999999999998</v>
      </c>
      <c r="M67" s="31">
        <v>302.14999999999998</v>
      </c>
      <c r="N67" s="31">
        <v>292.35000000000002</v>
      </c>
      <c r="O67" s="42">
        <v>16261000</v>
      </c>
      <c r="P67" s="43">
        <v>9.7115109968580401E-3</v>
      </c>
    </row>
    <row r="68" spans="1:16" ht="12.75" customHeight="1">
      <c r="A68" s="31">
        <v>58</v>
      </c>
      <c r="B68" s="32" t="s">
        <v>47</v>
      </c>
      <c r="C68" s="33" t="s">
        <v>96</v>
      </c>
      <c r="D68" s="34">
        <v>44560</v>
      </c>
      <c r="E68" s="40">
        <v>4662.6000000000004</v>
      </c>
      <c r="F68" s="40">
        <v>4619.4833333333336</v>
      </c>
      <c r="G68" s="41">
        <v>4570.9666666666672</v>
      </c>
      <c r="H68" s="41">
        <v>4479.3333333333339</v>
      </c>
      <c r="I68" s="41">
        <v>4430.8166666666675</v>
      </c>
      <c r="J68" s="41">
        <v>4711.1166666666668</v>
      </c>
      <c r="K68" s="41">
        <v>4759.6333333333332</v>
      </c>
      <c r="L68" s="41">
        <v>4851.2666666666664</v>
      </c>
      <c r="M68" s="31">
        <v>4668</v>
      </c>
      <c r="N68" s="31">
        <v>4527.8500000000004</v>
      </c>
      <c r="O68" s="42">
        <v>2636000</v>
      </c>
      <c r="P68" s="43">
        <v>-1.8964536317087047E-4</v>
      </c>
    </row>
    <row r="69" spans="1:16" ht="12.75" customHeight="1">
      <c r="A69" s="31">
        <v>59</v>
      </c>
      <c r="B69" s="32" t="s">
        <v>44</v>
      </c>
      <c r="C69" s="33" t="s">
        <v>254</v>
      </c>
      <c r="D69" s="34">
        <v>44560</v>
      </c>
      <c r="E69" s="40">
        <v>5560.6</v>
      </c>
      <c r="F69" s="40">
        <v>5578.3166666666666</v>
      </c>
      <c r="G69" s="41">
        <v>5473.2833333333328</v>
      </c>
      <c r="H69" s="41">
        <v>5385.9666666666662</v>
      </c>
      <c r="I69" s="41">
        <v>5280.9333333333325</v>
      </c>
      <c r="J69" s="41">
        <v>5665.6333333333332</v>
      </c>
      <c r="K69" s="41">
        <v>5770.6666666666679</v>
      </c>
      <c r="L69" s="41">
        <v>5857.9833333333336</v>
      </c>
      <c r="M69" s="31">
        <v>5683.35</v>
      </c>
      <c r="N69" s="31">
        <v>5491</v>
      </c>
      <c r="O69" s="42">
        <v>432750</v>
      </c>
      <c r="P69" s="43">
        <v>1.4654161781946073E-2</v>
      </c>
    </row>
    <row r="70" spans="1:16" ht="12.75" customHeight="1">
      <c r="A70" s="31">
        <v>60</v>
      </c>
      <c r="B70" s="32" t="s">
        <v>97</v>
      </c>
      <c r="C70" s="33" t="s">
        <v>98</v>
      </c>
      <c r="D70" s="34">
        <v>44560</v>
      </c>
      <c r="E70" s="40">
        <v>417.55</v>
      </c>
      <c r="F70" s="40">
        <v>414.8</v>
      </c>
      <c r="G70" s="41">
        <v>409.75</v>
      </c>
      <c r="H70" s="41">
        <v>401.95</v>
      </c>
      <c r="I70" s="41">
        <v>396.9</v>
      </c>
      <c r="J70" s="41">
        <v>422.6</v>
      </c>
      <c r="K70" s="41">
        <v>427.65000000000009</v>
      </c>
      <c r="L70" s="41">
        <v>435.45000000000005</v>
      </c>
      <c r="M70" s="31">
        <v>419.85</v>
      </c>
      <c r="N70" s="31">
        <v>407</v>
      </c>
      <c r="O70" s="42">
        <v>29498700</v>
      </c>
      <c r="P70" s="43">
        <v>-1.8016038668570801E-2</v>
      </c>
    </row>
    <row r="71" spans="1:16" ht="12.75" customHeight="1">
      <c r="A71" s="31">
        <v>61</v>
      </c>
      <c r="B71" s="32" t="s">
        <v>47</v>
      </c>
      <c r="C71" s="33" t="s">
        <v>99</v>
      </c>
      <c r="D71" s="34">
        <v>44560</v>
      </c>
      <c r="E71" s="40">
        <v>4657.6499999999996</v>
      </c>
      <c r="F71" s="40">
        <v>4645.4333333333334</v>
      </c>
      <c r="G71" s="41">
        <v>4615.6166666666668</v>
      </c>
      <c r="H71" s="41">
        <v>4573.583333333333</v>
      </c>
      <c r="I71" s="41">
        <v>4543.7666666666664</v>
      </c>
      <c r="J71" s="41">
        <v>4687.4666666666672</v>
      </c>
      <c r="K71" s="41">
        <v>4717.2833333333347</v>
      </c>
      <c r="L71" s="41">
        <v>4759.3166666666675</v>
      </c>
      <c r="M71" s="31">
        <v>4675.25</v>
      </c>
      <c r="N71" s="31">
        <v>4603.3999999999996</v>
      </c>
      <c r="O71" s="42">
        <v>2827250</v>
      </c>
      <c r="P71" s="43">
        <v>-1.2357538972097288E-2</v>
      </c>
    </row>
    <row r="72" spans="1:16" ht="12.75" customHeight="1">
      <c r="A72" s="31">
        <v>62</v>
      </c>
      <c r="B72" s="32" t="s">
        <v>49</v>
      </c>
      <c r="C72" s="33" t="s">
        <v>100</v>
      </c>
      <c r="D72" s="34">
        <v>44560</v>
      </c>
      <c r="E72" s="40">
        <v>2495.15</v>
      </c>
      <c r="F72" s="40">
        <v>2485.5166666666669</v>
      </c>
      <c r="G72" s="41">
        <v>2470.4833333333336</v>
      </c>
      <c r="H72" s="41">
        <v>2445.8166666666666</v>
      </c>
      <c r="I72" s="41">
        <v>2430.7833333333333</v>
      </c>
      <c r="J72" s="41">
        <v>2510.1833333333338</v>
      </c>
      <c r="K72" s="41">
        <v>2525.2166666666676</v>
      </c>
      <c r="L72" s="41">
        <v>2549.8833333333341</v>
      </c>
      <c r="M72" s="31">
        <v>2500.5500000000002</v>
      </c>
      <c r="N72" s="31">
        <v>2460.85</v>
      </c>
      <c r="O72" s="42">
        <v>3360700</v>
      </c>
      <c r="P72" s="43">
        <v>-7.6477883422902022E-3</v>
      </c>
    </row>
    <row r="73" spans="1:16" ht="12.75" customHeight="1">
      <c r="A73" s="31">
        <v>63</v>
      </c>
      <c r="B73" s="32" t="s">
        <v>49</v>
      </c>
      <c r="C73" s="33" t="s">
        <v>101</v>
      </c>
      <c r="D73" s="34">
        <v>44560</v>
      </c>
      <c r="E73" s="40">
        <v>1860.25</v>
      </c>
      <c r="F73" s="40">
        <v>1859.5833333333333</v>
      </c>
      <c r="G73" s="41">
        <v>1850.7166666666665</v>
      </c>
      <c r="H73" s="41">
        <v>1841.1833333333332</v>
      </c>
      <c r="I73" s="41">
        <v>1832.3166666666664</v>
      </c>
      <c r="J73" s="41">
        <v>1869.1166666666666</v>
      </c>
      <c r="K73" s="41">
        <v>1877.9833333333333</v>
      </c>
      <c r="L73" s="41">
        <v>1887.5166666666667</v>
      </c>
      <c r="M73" s="31">
        <v>1868.45</v>
      </c>
      <c r="N73" s="31">
        <v>1850.05</v>
      </c>
      <c r="O73" s="42">
        <v>6982250</v>
      </c>
      <c r="P73" s="43">
        <v>-8.899992192989304E-3</v>
      </c>
    </row>
    <row r="74" spans="1:16" ht="12.75" customHeight="1">
      <c r="A74" s="31">
        <v>64</v>
      </c>
      <c r="B74" s="32" t="s">
        <v>49</v>
      </c>
      <c r="C74" s="33" t="s">
        <v>102</v>
      </c>
      <c r="D74" s="34">
        <v>44560</v>
      </c>
      <c r="E74" s="40">
        <v>168.45</v>
      </c>
      <c r="F74" s="40">
        <v>168.03333333333333</v>
      </c>
      <c r="G74" s="41">
        <v>167.06666666666666</v>
      </c>
      <c r="H74" s="41">
        <v>165.68333333333334</v>
      </c>
      <c r="I74" s="41">
        <v>164.71666666666667</v>
      </c>
      <c r="J74" s="41">
        <v>169.41666666666666</v>
      </c>
      <c r="K74" s="41">
        <v>170.3833333333333</v>
      </c>
      <c r="L74" s="41">
        <v>171.76666666666665</v>
      </c>
      <c r="M74" s="31">
        <v>169</v>
      </c>
      <c r="N74" s="31">
        <v>166.65</v>
      </c>
      <c r="O74" s="42">
        <v>25790400</v>
      </c>
      <c r="P74" s="43">
        <v>-1.3939224979091162E-3</v>
      </c>
    </row>
    <row r="75" spans="1:16" ht="12.75" customHeight="1">
      <c r="A75" s="31">
        <v>65</v>
      </c>
      <c r="B75" s="32" t="s">
        <v>58</v>
      </c>
      <c r="C75" s="44" t="s">
        <v>103</v>
      </c>
      <c r="D75" s="34">
        <v>44560</v>
      </c>
      <c r="E75" s="40">
        <v>91.5</v>
      </c>
      <c r="F75" s="40">
        <v>91.083333333333329</v>
      </c>
      <c r="G75" s="41">
        <v>90.466666666666654</v>
      </c>
      <c r="H75" s="41">
        <v>89.433333333333323</v>
      </c>
      <c r="I75" s="41">
        <v>88.816666666666649</v>
      </c>
      <c r="J75" s="41">
        <v>92.11666666666666</v>
      </c>
      <c r="K75" s="41">
        <v>92.733333333333334</v>
      </c>
      <c r="L75" s="41">
        <v>93.766666666666666</v>
      </c>
      <c r="M75" s="31">
        <v>91.7</v>
      </c>
      <c r="N75" s="31">
        <v>90.05</v>
      </c>
      <c r="O75" s="42">
        <v>99220000</v>
      </c>
      <c r="P75" s="43">
        <v>6.1859851941993716E-3</v>
      </c>
    </row>
    <row r="76" spans="1:16" ht="12.75" customHeight="1">
      <c r="A76" s="31">
        <v>66</v>
      </c>
      <c r="B76" s="32" t="s">
        <v>87</v>
      </c>
      <c r="C76" s="33" t="s">
        <v>364</v>
      </c>
      <c r="D76" s="34">
        <v>44560</v>
      </c>
      <c r="E76" s="40">
        <v>172.95</v>
      </c>
      <c r="F76" s="40">
        <v>172.68333333333331</v>
      </c>
      <c r="G76" s="41">
        <v>170.61666666666662</v>
      </c>
      <c r="H76" s="41">
        <v>168.2833333333333</v>
      </c>
      <c r="I76" s="41">
        <v>166.21666666666661</v>
      </c>
      <c r="J76" s="41">
        <v>175.01666666666662</v>
      </c>
      <c r="K76" s="41">
        <v>177.08333333333329</v>
      </c>
      <c r="L76" s="41">
        <v>179.41666666666663</v>
      </c>
      <c r="M76" s="31">
        <v>174.75</v>
      </c>
      <c r="N76" s="31">
        <v>170.35</v>
      </c>
      <c r="O76" s="42">
        <v>8660600</v>
      </c>
      <c r="P76" s="43">
        <v>-1.7983490566037735E-2</v>
      </c>
    </row>
    <row r="77" spans="1:16" ht="12.75" customHeight="1">
      <c r="A77" s="31">
        <v>67</v>
      </c>
      <c r="B77" s="32" t="s">
        <v>79</v>
      </c>
      <c r="C77" s="33" t="s">
        <v>104</v>
      </c>
      <c r="D77" s="34">
        <v>44560</v>
      </c>
      <c r="E77" s="40">
        <v>135</v>
      </c>
      <c r="F77" s="40">
        <v>134.13333333333333</v>
      </c>
      <c r="G77" s="41">
        <v>132.81666666666666</v>
      </c>
      <c r="H77" s="41">
        <v>130.63333333333333</v>
      </c>
      <c r="I77" s="41">
        <v>129.31666666666666</v>
      </c>
      <c r="J77" s="41">
        <v>136.31666666666666</v>
      </c>
      <c r="K77" s="41">
        <v>137.63333333333333</v>
      </c>
      <c r="L77" s="41">
        <v>139.81666666666666</v>
      </c>
      <c r="M77" s="31">
        <v>135.44999999999999</v>
      </c>
      <c r="N77" s="31">
        <v>131.94999999999999</v>
      </c>
      <c r="O77" s="42">
        <v>52618600</v>
      </c>
      <c r="P77" s="43">
        <v>5.3621595211921336E-2</v>
      </c>
    </row>
    <row r="78" spans="1:16" ht="12.75" customHeight="1">
      <c r="A78" s="31">
        <v>68</v>
      </c>
      <c r="B78" s="32" t="s">
        <v>47</v>
      </c>
      <c r="C78" s="33" t="s">
        <v>105</v>
      </c>
      <c r="D78" s="34">
        <v>44560</v>
      </c>
      <c r="E78" s="40">
        <v>521.1</v>
      </c>
      <c r="F78" s="40">
        <v>525.56666666666672</v>
      </c>
      <c r="G78" s="41">
        <v>511.48333333333346</v>
      </c>
      <c r="H78" s="41">
        <v>501.86666666666679</v>
      </c>
      <c r="I78" s="41">
        <v>487.78333333333353</v>
      </c>
      <c r="J78" s="41">
        <v>535.18333333333339</v>
      </c>
      <c r="K78" s="41">
        <v>549.26666666666665</v>
      </c>
      <c r="L78" s="41">
        <v>558.88333333333333</v>
      </c>
      <c r="M78" s="31">
        <v>539.65</v>
      </c>
      <c r="N78" s="31">
        <v>515.95000000000005</v>
      </c>
      <c r="O78" s="42">
        <v>9968200</v>
      </c>
      <c r="P78" s="43">
        <v>-2.7611596870685687E-3</v>
      </c>
    </row>
    <row r="79" spans="1:16" ht="12.75" customHeight="1">
      <c r="A79" s="31">
        <v>69</v>
      </c>
      <c r="B79" s="32" t="s">
        <v>106</v>
      </c>
      <c r="C79" s="33" t="s">
        <v>107</v>
      </c>
      <c r="D79" s="34">
        <v>44560</v>
      </c>
      <c r="E79" s="40">
        <v>43.4</v>
      </c>
      <c r="F79" s="40">
        <v>42.949999999999996</v>
      </c>
      <c r="G79" s="41">
        <v>42.349999999999994</v>
      </c>
      <c r="H79" s="41">
        <v>41.3</v>
      </c>
      <c r="I79" s="41">
        <v>40.699999999999996</v>
      </c>
      <c r="J79" s="41">
        <v>43.999999999999993</v>
      </c>
      <c r="K79" s="41">
        <v>44.6</v>
      </c>
      <c r="L79" s="41">
        <v>45.649999999999991</v>
      </c>
      <c r="M79" s="31">
        <v>43.55</v>
      </c>
      <c r="N79" s="31">
        <v>41.9</v>
      </c>
      <c r="O79" s="42">
        <v>143730000</v>
      </c>
      <c r="P79" s="43">
        <v>1.3324873096446701E-2</v>
      </c>
    </row>
    <row r="80" spans="1:16" ht="12.75" customHeight="1">
      <c r="A80" s="31">
        <v>70</v>
      </c>
      <c r="B80" s="32" t="s">
        <v>56</v>
      </c>
      <c r="C80" s="33" t="s">
        <v>108</v>
      </c>
      <c r="D80" s="34">
        <v>44560</v>
      </c>
      <c r="E80" s="40">
        <v>933.1</v>
      </c>
      <c r="F80" s="40">
        <v>929.78333333333342</v>
      </c>
      <c r="G80" s="41">
        <v>923.11666666666679</v>
      </c>
      <c r="H80" s="41">
        <v>913.13333333333333</v>
      </c>
      <c r="I80" s="41">
        <v>906.4666666666667</v>
      </c>
      <c r="J80" s="41">
        <v>939.76666666666688</v>
      </c>
      <c r="K80" s="41">
        <v>946.43333333333362</v>
      </c>
      <c r="L80" s="41">
        <v>956.41666666666697</v>
      </c>
      <c r="M80" s="31">
        <v>936.45</v>
      </c>
      <c r="N80" s="31">
        <v>919.8</v>
      </c>
      <c r="O80" s="42">
        <v>5790500</v>
      </c>
      <c r="P80" s="43">
        <v>-7.7964359150102811E-3</v>
      </c>
    </row>
    <row r="81" spans="1:16" ht="12.75" customHeight="1">
      <c r="A81" s="31">
        <v>71</v>
      </c>
      <c r="B81" s="32" t="s">
        <v>97</v>
      </c>
      <c r="C81" s="33" t="s">
        <v>109</v>
      </c>
      <c r="D81" s="34">
        <v>44560</v>
      </c>
      <c r="E81" s="40">
        <v>2088.6999999999998</v>
      </c>
      <c r="F81" s="40">
        <v>2068.1833333333329</v>
      </c>
      <c r="G81" s="41">
        <v>2042.3666666666659</v>
      </c>
      <c r="H81" s="41">
        <v>1996.0333333333328</v>
      </c>
      <c r="I81" s="41">
        <v>1970.2166666666658</v>
      </c>
      <c r="J81" s="41">
        <v>2114.516666666666</v>
      </c>
      <c r="K81" s="41">
        <v>2140.3333333333326</v>
      </c>
      <c r="L81" s="41">
        <v>2186.6666666666661</v>
      </c>
      <c r="M81" s="31">
        <v>2094</v>
      </c>
      <c r="N81" s="31">
        <v>2021.85</v>
      </c>
      <c r="O81" s="42">
        <v>3220750</v>
      </c>
      <c r="P81" s="43">
        <v>-2.065421484336397E-2</v>
      </c>
    </row>
    <row r="82" spans="1:16" ht="12.75" customHeight="1">
      <c r="A82" s="31">
        <v>72</v>
      </c>
      <c r="B82" s="32" t="s">
        <v>47</v>
      </c>
      <c r="C82" s="33" t="s">
        <v>110</v>
      </c>
      <c r="D82" s="34">
        <v>44560</v>
      </c>
      <c r="E82" s="40">
        <v>342.4</v>
      </c>
      <c r="F82" s="40">
        <v>342.91666666666669</v>
      </c>
      <c r="G82" s="41">
        <v>336.93333333333339</v>
      </c>
      <c r="H82" s="41">
        <v>331.4666666666667</v>
      </c>
      <c r="I82" s="41">
        <v>325.48333333333341</v>
      </c>
      <c r="J82" s="41">
        <v>348.38333333333338</v>
      </c>
      <c r="K82" s="41">
        <v>354.36666666666662</v>
      </c>
      <c r="L82" s="41">
        <v>359.83333333333337</v>
      </c>
      <c r="M82" s="31">
        <v>348.9</v>
      </c>
      <c r="N82" s="31">
        <v>337.45</v>
      </c>
      <c r="O82" s="42">
        <v>14024400</v>
      </c>
      <c r="P82" s="43">
        <v>-2.4369204226870823E-2</v>
      </c>
    </row>
    <row r="83" spans="1:16" ht="12.75" customHeight="1">
      <c r="A83" s="31">
        <v>73</v>
      </c>
      <c r="B83" s="32" t="s">
        <v>42</v>
      </c>
      <c r="C83" s="280" t="s">
        <v>111</v>
      </c>
      <c r="D83" s="34">
        <v>44560</v>
      </c>
      <c r="E83" s="40">
        <v>1725.3</v>
      </c>
      <c r="F83" s="40">
        <v>1729.4333333333334</v>
      </c>
      <c r="G83" s="41">
        <v>1710.9166666666667</v>
      </c>
      <c r="H83" s="41">
        <v>1696.5333333333333</v>
      </c>
      <c r="I83" s="41">
        <v>1678.0166666666667</v>
      </c>
      <c r="J83" s="41">
        <v>1743.8166666666668</v>
      </c>
      <c r="K83" s="41">
        <v>1762.3333333333333</v>
      </c>
      <c r="L83" s="41">
        <v>1776.7166666666669</v>
      </c>
      <c r="M83" s="31">
        <v>1747.95</v>
      </c>
      <c r="N83" s="31">
        <v>1715.05</v>
      </c>
      <c r="O83" s="42">
        <v>11278875</v>
      </c>
      <c r="P83" s="43">
        <v>1.8564617526686637E-3</v>
      </c>
    </row>
    <row r="84" spans="1:16" ht="12.75" customHeight="1">
      <c r="A84" s="31">
        <v>74</v>
      </c>
      <c r="B84" s="32" t="s">
        <v>79</v>
      </c>
      <c r="C84" s="33" t="s">
        <v>261</v>
      </c>
      <c r="D84" s="34">
        <v>44560</v>
      </c>
      <c r="E84" s="40">
        <v>320.05</v>
      </c>
      <c r="F84" s="40">
        <v>320.68333333333334</v>
      </c>
      <c r="G84" s="41">
        <v>314.16666666666669</v>
      </c>
      <c r="H84" s="41">
        <v>308.28333333333336</v>
      </c>
      <c r="I84" s="41">
        <v>301.76666666666671</v>
      </c>
      <c r="J84" s="41">
        <v>326.56666666666666</v>
      </c>
      <c r="K84" s="41">
        <v>333.08333333333331</v>
      </c>
      <c r="L84" s="41">
        <v>338.96666666666664</v>
      </c>
      <c r="M84" s="31">
        <v>327.2</v>
      </c>
      <c r="N84" s="31">
        <v>314.8</v>
      </c>
      <c r="O84" s="42">
        <v>1677900</v>
      </c>
      <c r="P84" s="43">
        <v>0.16528925619834711</v>
      </c>
    </row>
    <row r="85" spans="1:16" ht="12.75" customHeight="1">
      <c r="A85" s="31">
        <v>75</v>
      </c>
      <c r="B85" s="32" t="s">
        <v>79</v>
      </c>
      <c r="C85" s="33" t="s">
        <v>112</v>
      </c>
      <c r="D85" s="34">
        <v>44560</v>
      </c>
      <c r="E85" s="40">
        <v>668.15</v>
      </c>
      <c r="F85" s="40">
        <v>665.9</v>
      </c>
      <c r="G85" s="41">
        <v>661.59999999999991</v>
      </c>
      <c r="H85" s="41">
        <v>655.04999999999995</v>
      </c>
      <c r="I85" s="41">
        <v>650.74999999999989</v>
      </c>
      <c r="J85" s="41">
        <v>672.44999999999993</v>
      </c>
      <c r="K85" s="41">
        <v>676.74999999999989</v>
      </c>
      <c r="L85" s="41">
        <v>683.3</v>
      </c>
      <c r="M85" s="31">
        <v>670.2</v>
      </c>
      <c r="N85" s="31">
        <v>659.35</v>
      </c>
      <c r="O85" s="42">
        <v>2357500</v>
      </c>
      <c r="P85" s="43">
        <v>2.6581605528973951E-3</v>
      </c>
    </row>
    <row r="86" spans="1:16" ht="12.75" customHeight="1">
      <c r="A86" s="31">
        <v>76</v>
      </c>
      <c r="B86" s="32" t="s">
        <v>44</v>
      </c>
      <c r="C86" s="33" t="s">
        <v>262</v>
      </c>
      <c r="D86" s="34">
        <v>44560</v>
      </c>
      <c r="E86" s="40">
        <v>1293.5999999999999</v>
      </c>
      <c r="F86" s="40">
        <v>1297.4666666666667</v>
      </c>
      <c r="G86" s="41">
        <v>1281.7833333333333</v>
      </c>
      <c r="H86" s="41">
        <v>1269.9666666666667</v>
      </c>
      <c r="I86" s="41">
        <v>1254.2833333333333</v>
      </c>
      <c r="J86" s="41">
        <v>1309.2833333333333</v>
      </c>
      <c r="K86" s="41">
        <v>1324.9666666666667</v>
      </c>
      <c r="L86" s="41">
        <v>1336.7833333333333</v>
      </c>
      <c r="M86" s="31">
        <v>1313.15</v>
      </c>
      <c r="N86" s="31">
        <v>1285.6500000000001</v>
      </c>
      <c r="O86" s="42">
        <v>2959725</v>
      </c>
      <c r="P86" s="43">
        <v>1.9136408243375858E-2</v>
      </c>
    </row>
    <row r="87" spans="1:16" ht="12.75" customHeight="1">
      <c r="A87" s="31">
        <v>77</v>
      </c>
      <c r="B87" s="32" t="s">
        <v>70</v>
      </c>
      <c r="C87" s="33" t="s">
        <v>113</v>
      </c>
      <c r="D87" s="34">
        <v>44560</v>
      </c>
      <c r="E87" s="40">
        <v>1358.6</v>
      </c>
      <c r="F87" s="40">
        <v>1359.1499999999999</v>
      </c>
      <c r="G87" s="41">
        <v>1344.4499999999998</v>
      </c>
      <c r="H87" s="41">
        <v>1330.3</v>
      </c>
      <c r="I87" s="41">
        <v>1315.6</v>
      </c>
      <c r="J87" s="41">
        <v>1373.2999999999997</v>
      </c>
      <c r="K87" s="41">
        <v>1388</v>
      </c>
      <c r="L87" s="41">
        <v>1402.1499999999996</v>
      </c>
      <c r="M87" s="31">
        <v>1373.85</v>
      </c>
      <c r="N87" s="31">
        <v>1345</v>
      </c>
      <c r="O87" s="42">
        <v>4055000</v>
      </c>
      <c r="P87" s="43">
        <v>-5.7619222753463283E-3</v>
      </c>
    </row>
    <row r="88" spans="1:16" ht="12.75" customHeight="1">
      <c r="A88" s="31">
        <v>78</v>
      </c>
      <c r="B88" s="32" t="s">
        <v>87</v>
      </c>
      <c r="C88" s="33" t="s">
        <v>114</v>
      </c>
      <c r="D88" s="34">
        <v>44560</v>
      </c>
      <c r="E88" s="40">
        <v>1164.75</v>
      </c>
      <c r="F88" s="40">
        <v>1161.75</v>
      </c>
      <c r="G88" s="41">
        <v>1153.55</v>
      </c>
      <c r="H88" s="41">
        <v>1142.3499999999999</v>
      </c>
      <c r="I88" s="41">
        <v>1134.1499999999999</v>
      </c>
      <c r="J88" s="41">
        <v>1172.95</v>
      </c>
      <c r="K88" s="41">
        <v>1181.1499999999999</v>
      </c>
      <c r="L88" s="41">
        <v>1192.3500000000001</v>
      </c>
      <c r="M88" s="31">
        <v>1169.95</v>
      </c>
      <c r="N88" s="31">
        <v>1150.55</v>
      </c>
      <c r="O88" s="42">
        <v>22790600</v>
      </c>
      <c r="P88" s="43">
        <v>3.6993649423515628E-3</v>
      </c>
    </row>
    <row r="89" spans="1:16" ht="12.75" customHeight="1">
      <c r="A89" s="31">
        <v>79</v>
      </c>
      <c r="B89" s="32" t="s">
        <v>63</v>
      </c>
      <c r="C89" s="33" t="s">
        <v>115</v>
      </c>
      <c r="D89" s="34">
        <v>44560</v>
      </c>
      <c r="E89" s="40">
        <v>2757.8</v>
      </c>
      <c r="F89" s="40">
        <v>2753.2166666666667</v>
      </c>
      <c r="G89" s="41">
        <v>2736.7333333333336</v>
      </c>
      <c r="H89" s="41">
        <v>2715.666666666667</v>
      </c>
      <c r="I89" s="41">
        <v>2699.1833333333338</v>
      </c>
      <c r="J89" s="41">
        <v>2774.2833333333333</v>
      </c>
      <c r="K89" s="41">
        <v>2790.766666666666</v>
      </c>
      <c r="L89" s="41">
        <v>2811.833333333333</v>
      </c>
      <c r="M89" s="31">
        <v>2769.7</v>
      </c>
      <c r="N89" s="31">
        <v>2732.15</v>
      </c>
      <c r="O89" s="42">
        <v>12885300</v>
      </c>
      <c r="P89" s="43">
        <v>5.0308873081242982E-3</v>
      </c>
    </row>
    <row r="90" spans="1:16" ht="12.75" customHeight="1">
      <c r="A90" s="31">
        <v>80</v>
      </c>
      <c r="B90" s="32" t="s">
        <v>63</v>
      </c>
      <c r="C90" s="33" t="s">
        <v>116</v>
      </c>
      <c r="D90" s="34">
        <v>44560</v>
      </c>
      <c r="E90" s="40">
        <v>2498.9</v>
      </c>
      <c r="F90" s="40">
        <v>2501.85</v>
      </c>
      <c r="G90" s="41">
        <v>2480.2999999999997</v>
      </c>
      <c r="H90" s="41">
        <v>2461.6999999999998</v>
      </c>
      <c r="I90" s="41">
        <v>2440.1499999999996</v>
      </c>
      <c r="J90" s="41">
        <v>2520.4499999999998</v>
      </c>
      <c r="K90" s="41">
        <v>2542</v>
      </c>
      <c r="L90" s="41">
        <v>2560.6</v>
      </c>
      <c r="M90" s="31">
        <v>2523.4</v>
      </c>
      <c r="N90" s="31">
        <v>2483.25</v>
      </c>
      <c r="O90" s="42">
        <v>3424200</v>
      </c>
      <c r="P90" s="43">
        <v>1.2280701754385965E-3</v>
      </c>
    </row>
    <row r="91" spans="1:16" ht="12.75" customHeight="1">
      <c r="A91" s="31">
        <v>81</v>
      </c>
      <c r="B91" s="32" t="s">
        <v>58</v>
      </c>
      <c r="C91" s="33" t="s">
        <v>117</v>
      </c>
      <c r="D91" s="34">
        <v>44560</v>
      </c>
      <c r="E91" s="40">
        <v>1509.8</v>
      </c>
      <c r="F91" s="40">
        <v>1510.9833333333333</v>
      </c>
      <c r="G91" s="41">
        <v>1502.0166666666667</v>
      </c>
      <c r="H91" s="41">
        <v>1494.2333333333333</v>
      </c>
      <c r="I91" s="41">
        <v>1485.2666666666667</v>
      </c>
      <c r="J91" s="41">
        <v>1518.7666666666667</v>
      </c>
      <c r="K91" s="41">
        <v>1527.7333333333333</v>
      </c>
      <c r="L91" s="41">
        <v>1535.5166666666667</v>
      </c>
      <c r="M91" s="31">
        <v>1519.95</v>
      </c>
      <c r="N91" s="31">
        <v>1503.2</v>
      </c>
      <c r="O91" s="42">
        <v>36327500</v>
      </c>
      <c r="P91" s="43">
        <v>2.6433977217983184E-2</v>
      </c>
    </row>
    <row r="92" spans="1:16" ht="12.75" customHeight="1">
      <c r="A92" s="31">
        <v>82</v>
      </c>
      <c r="B92" s="32" t="s">
        <v>63</v>
      </c>
      <c r="C92" s="33" t="s">
        <v>118</v>
      </c>
      <c r="D92" s="34">
        <v>44560</v>
      </c>
      <c r="E92" s="40">
        <v>671.8</v>
      </c>
      <c r="F92" s="40">
        <v>673.38333333333333</v>
      </c>
      <c r="G92" s="41">
        <v>665.91666666666663</v>
      </c>
      <c r="H92" s="41">
        <v>660.0333333333333</v>
      </c>
      <c r="I92" s="41">
        <v>652.56666666666661</v>
      </c>
      <c r="J92" s="41">
        <v>679.26666666666665</v>
      </c>
      <c r="K92" s="41">
        <v>686.73333333333335</v>
      </c>
      <c r="L92" s="41">
        <v>692.61666666666667</v>
      </c>
      <c r="M92" s="31">
        <v>680.85</v>
      </c>
      <c r="N92" s="31">
        <v>667.5</v>
      </c>
      <c r="O92" s="42">
        <v>21178300</v>
      </c>
      <c r="P92" s="43">
        <v>2.7593936806148592E-2</v>
      </c>
    </row>
    <row r="93" spans="1:16" ht="12.75" customHeight="1">
      <c r="A93" s="31">
        <v>83</v>
      </c>
      <c r="B93" s="32" t="s">
        <v>49</v>
      </c>
      <c r="C93" s="33" t="s">
        <v>119</v>
      </c>
      <c r="D93" s="34">
        <v>44560</v>
      </c>
      <c r="E93" s="40">
        <v>2488.8000000000002</v>
      </c>
      <c r="F93" s="40">
        <v>2484.8333333333335</v>
      </c>
      <c r="G93" s="41">
        <v>2474.9666666666672</v>
      </c>
      <c r="H93" s="41">
        <v>2461.1333333333337</v>
      </c>
      <c r="I93" s="41">
        <v>2451.2666666666673</v>
      </c>
      <c r="J93" s="41">
        <v>2498.666666666667</v>
      </c>
      <c r="K93" s="41">
        <v>2508.5333333333328</v>
      </c>
      <c r="L93" s="41">
        <v>2522.3666666666668</v>
      </c>
      <c r="M93" s="31">
        <v>2494.6999999999998</v>
      </c>
      <c r="N93" s="31">
        <v>2471</v>
      </c>
      <c r="O93" s="42">
        <v>5139300</v>
      </c>
      <c r="P93" s="43">
        <v>9.1305372290292185E-3</v>
      </c>
    </row>
    <row r="94" spans="1:16" ht="12.75" customHeight="1">
      <c r="A94" s="31">
        <v>84</v>
      </c>
      <c r="B94" s="32" t="s">
        <v>120</v>
      </c>
      <c r="C94" s="33" t="s">
        <v>121</v>
      </c>
      <c r="D94" s="34">
        <v>44560</v>
      </c>
      <c r="E94" s="40">
        <v>462.35</v>
      </c>
      <c r="F94" s="40">
        <v>461.48333333333335</v>
      </c>
      <c r="G94" s="41">
        <v>457.7166666666667</v>
      </c>
      <c r="H94" s="41">
        <v>453.08333333333337</v>
      </c>
      <c r="I94" s="41">
        <v>449.31666666666672</v>
      </c>
      <c r="J94" s="41">
        <v>466.11666666666667</v>
      </c>
      <c r="K94" s="41">
        <v>469.88333333333333</v>
      </c>
      <c r="L94" s="41">
        <v>474.51666666666665</v>
      </c>
      <c r="M94" s="31">
        <v>465.25</v>
      </c>
      <c r="N94" s="31">
        <v>456.85</v>
      </c>
      <c r="O94" s="42">
        <v>28944375</v>
      </c>
      <c r="P94" s="43">
        <v>-4.038064010264452E-2</v>
      </c>
    </row>
    <row r="95" spans="1:16" ht="12.75" customHeight="1">
      <c r="A95" s="31">
        <v>85</v>
      </c>
      <c r="B95" s="32" t="s">
        <v>79</v>
      </c>
      <c r="C95" s="33" t="s">
        <v>122</v>
      </c>
      <c r="D95" s="34">
        <v>44560</v>
      </c>
      <c r="E95" s="40">
        <v>302.35000000000002</v>
      </c>
      <c r="F95" s="40">
        <v>301.63333333333338</v>
      </c>
      <c r="G95" s="41">
        <v>298.76666666666677</v>
      </c>
      <c r="H95" s="41">
        <v>295.18333333333339</v>
      </c>
      <c r="I95" s="41">
        <v>292.31666666666678</v>
      </c>
      <c r="J95" s="41">
        <v>305.21666666666675</v>
      </c>
      <c r="K95" s="41">
        <v>308.08333333333343</v>
      </c>
      <c r="L95" s="41">
        <v>311.66666666666674</v>
      </c>
      <c r="M95" s="31">
        <v>304.5</v>
      </c>
      <c r="N95" s="31">
        <v>298.05</v>
      </c>
      <c r="O95" s="42">
        <v>11618100</v>
      </c>
      <c r="P95" s="43">
        <v>-4.2714126807563958E-2</v>
      </c>
    </row>
    <row r="96" spans="1:16" ht="12.75" customHeight="1">
      <c r="A96" s="31">
        <v>86</v>
      </c>
      <c r="B96" s="32" t="s">
        <v>56</v>
      </c>
      <c r="C96" s="33" t="s">
        <v>123</v>
      </c>
      <c r="D96" s="34">
        <v>44560</v>
      </c>
      <c r="E96" s="40">
        <v>2322.6999999999998</v>
      </c>
      <c r="F96" s="40">
        <v>2319.6333333333332</v>
      </c>
      <c r="G96" s="41">
        <v>2312.2666666666664</v>
      </c>
      <c r="H96" s="41">
        <v>2301.833333333333</v>
      </c>
      <c r="I96" s="41">
        <v>2294.4666666666662</v>
      </c>
      <c r="J96" s="41">
        <v>2330.0666666666666</v>
      </c>
      <c r="K96" s="41">
        <v>2337.4333333333334</v>
      </c>
      <c r="L96" s="41">
        <v>2347.8666666666668</v>
      </c>
      <c r="M96" s="31">
        <v>2327</v>
      </c>
      <c r="N96" s="31">
        <v>2309.1999999999998</v>
      </c>
      <c r="O96" s="42">
        <v>11782200</v>
      </c>
      <c r="P96" s="43">
        <v>-7.5054964494200302E-3</v>
      </c>
    </row>
    <row r="97" spans="1:16" ht="12.75" customHeight="1">
      <c r="A97" s="31">
        <v>87</v>
      </c>
      <c r="B97" s="32" t="s">
        <v>63</v>
      </c>
      <c r="C97" s="33" t="s">
        <v>124</v>
      </c>
      <c r="D97" s="34">
        <v>44560</v>
      </c>
      <c r="E97" s="40">
        <v>265</v>
      </c>
      <c r="F97" s="40">
        <v>263.68333333333334</v>
      </c>
      <c r="G97" s="41">
        <v>257.86666666666667</v>
      </c>
      <c r="H97" s="41">
        <v>250.73333333333335</v>
      </c>
      <c r="I97" s="41">
        <v>244.91666666666669</v>
      </c>
      <c r="J97" s="41">
        <v>270.81666666666666</v>
      </c>
      <c r="K97" s="41">
        <v>276.63333333333338</v>
      </c>
      <c r="L97" s="41">
        <v>283.76666666666665</v>
      </c>
      <c r="M97" s="31">
        <v>269.5</v>
      </c>
      <c r="N97" s="31">
        <v>256.55</v>
      </c>
      <c r="O97" s="42">
        <v>34295300</v>
      </c>
      <c r="P97" s="43">
        <v>-1.8018817681519618E-2</v>
      </c>
    </row>
    <row r="98" spans="1:16" ht="12.75" customHeight="1">
      <c r="A98" s="31">
        <v>88</v>
      </c>
      <c r="B98" s="32" t="s">
        <v>58</v>
      </c>
      <c r="C98" s="33" t="s">
        <v>125</v>
      </c>
      <c r="D98" s="34">
        <v>44560</v>
      </c>
      <c r="E98" s="40">
        <v>759.9</v>
      </c>
      <c r="F98" s="40">
        <v>757.79999999999984</v>
      </c>
      <c r="G98" s="41">
        <v>749.89999999999964</v>
      </c>
      <c r="H98" s="41">
        <v>739.89999999999975</v>
      </c>
      <c r="I98" s="41">
        <v>731.99999999999955</v>
      </c>
      <c r="J98" s="41">
        <v>767.79999999999973</v>
      </c>
      <c r="K98" s="41">
        <v>775.7</v>
      </c>
      <c r="L98" s="41">
        <v>785.69999999999982</v>
      </c>
      <c r="M98" s="31">
        <v>765.7</v>
      </c>
      <c r="N98" s="31">
        <v>747.8</v>
      </c>
      <c r="O98" s="42">
        <v>98605375</v>
      </c>
      <c r="P98" s="43">
        <v>-1.2067944178870077E-2</v>
      </c>
    </row>
    <row r="99" spans="1:16" ht="12.75" customHeight="1">
      <c r="A99" s="31">
        <v>89</v>
      </c>
      <c r="B99" s="32" t="s">
        <v>63</v>
      </c>
      <c r="C99" s="33" t="s">
        <v>126</v>
      </c>
      <c r="D99" s="34">
        <v>44560</v>
      </c>
      <c r="E99" s="40">
        <v>1437.75</v>
      </c>
      <c r="F99" s="40">
        <v>1430.0833333333333</v>
      </c>
      <c r="G99" s="41">
        <v>1420.1666666666665</v>
      </c>
      <c r="H99" s="41">
        <v>1402.5833333333333</v>
      </c>
      <c r="I99" s="41">
        <v>1392.6666666666665</v>
      </c>
      <c r="J99" s="41">
        <v>1447.6666666666665</v>
      </c>
      <c r="K99" s="41">
        <v>1457.583333333333</v>
      </c>
      <c r="L99" s="41">
        <v>1475.1666666666665</v>
      </c>
      <c r="M99" s="31">
        <v>1440</v>
      </c>
      <c r="N99" s="31">
        <v>1412.5</v>
      </c>
      <c r="O99" s="42">
        <v>3144575</v>
      </c>
      <c r="P99" s="43">
        <v>-1.2281404351888934E-2</v>
      </c>
    </row>
    <row r="100" spans="1:16" ht="12.75" customHeight="1">
      <c r="A100" s="31">
        <v>90</v>
      </c>
      <c r="B100" s="32" t="s">
        <v>63</v>
      </c>
      <c r="C100" s="33" t="s">
        <v>127</v>
      </c>
      <c r="D100" s="34">
        <v>44560</v>
      </c>
      <c r="E100" s="40">
        <v>577.85</v>
      </c>
      <c r="F100" s="40">
        <v>574.23333333333335</v>
      </c>
      <c r="G100" s="41">
        <v>569.66666666666674</v>
      </c>
      <c r="H100" s="41">
        <v>561.48333333333335</v>
      </c>
      <c r="I100" s="41">
        <v>556.91666666666674</v>
      </c>
      <c r="J100" s="41">
        <v>582.41666666666674</v>
      </c>
      <c r="K100" s="41">
        <v>586.98333333333335</v>
      </c>
      <c r="L100" s="41">
        <v>595.16666666666674</v>
      </c>
      <c r="M100" s="31">
        <v>578.79999999999995</v>
      </c>
      <c r="N100" s="31">
        <v>566.04999999999995</v>
      </c>
      <c r="O100" s="42">
        <v>5901750</v>
      </c>
      <c r="P100" s="43">
        <v>1.4700193423597678E-2</v>
      </c>
    </row>
    <row r="101" spans="1:16" ht="12.75" customHeight="1">
      <c r="A101" s="31">
        <v>91</v>
      </c>
      <c r="B101" s="32" t="s">
        <v>74</v>
      </c>
      <c r="C101" s="33" t="s">
        <v>128</v>
      </c>
      <c r="D101" s="34">
        <v>44560</v>
      </c>
      <c r="E101" s="40">
        <v>15.4</v>
      </c>
      <c r="F101" s="40">
        <v>15.5</v>
      </c>
      <c r="G101" s="41">
        <v>15</v>
      </c>
      <c r="H101" s="41">
        <v>14.6</v>
      </c>
      <c r="I101" s="41">
        <v>14.1</v>
      </c>
      <c r="J101" s="41">
        <v>15.9</v>
      </c>
      <c r="K101" s="41">
        <v>16.399999999999999</v>
      </c>
      <c r="L101" s="41">
        <v>16.8</v>
      </c>
      <c r="M101" s="31">
        <v>16</v>
      </c>
      <c r="N101" s="31">
        <v>15.1</v>
      </c>
      <c r="O101" s="42">
        <v>802060000</v>
      </c>
      <c r="P101" s="43">
        <v>-1.9510525415026528E-2</v>
      </c>
    </row>
    <row r="102" spans="1:16" ht="12.75" customHeight="1">
      <c r="A102" s="31">
        <v>92</v>
      </c>
      <c r="B102" s="32" t="s">
        <v>58</v>
      </c>
      <c r="C102" s="33" t="s">
        <v>129</v>
      </c>
      <c r="D102" s="34">
        <v>44560</v>
      </c>
      <c r="E102" s="40">
        <v>51.1</v>
      </c>
      <c r="F102" s="40">
        <v>50.933333333333337</v>
      </c>
      <c r="G102" s="41">
        <v>50.366666666666674</v>
      </c>
      <c r="H102" s="41">
        <v>49.63333333333334</v>
      </c>
      <c r="I102" s="41">
        <v>49.066666666666677</v>
      </c>
      <c r="J102" s="41">
        <v>51.666666666666671</v>
      </c>
      <c r="K102" s="41">
        <v>52.233333333333334</v>
      </c>
      <c r="L102" s="41">
        <v>52.966666666666669</v>
      </c>
      <c r="M102" s="31">
        <v>51.5</v>
      </c>
      <c r="N102" s="31">
        <v>50.2</v>
      </c>
      <c r="O102" s="42">
        <v>155672000</v>
      </c>
      <c r="P102" s="43">
        <v>9.8571220058059385E-3</v>
      </c>
    </row>
    <row r="103" spans="1:16" ht="12.75" customHeight="1">
      <c r="A103" s="31">
        <v>93</v>
      </c>
      <c r="B103" s="32" t="s">
        <v>44</v>
      </c>
      <c r="C103" s="33" t="s">
        <v>407</v>
      </c>
      <c r="D103" s="34">
        <v>44560</v>
      </c>
      <c r="E103" s="40">
        <v>280.39999999999998</v>
      </c>
      <c r="F103" s="40">
        <v>281.68333333333334</v>
      </c>
      <c r="G103" s="41">
        <v>276.76666666666665</v>
      </c>
      <c r="H103" s="41">
        <v>273.13333333333333</v>
      </c>
      <c r="I103" s="41">
        <v>268.21666666666664</v>
      </c>
      <c r="J103" s="41">
        <v>285.31666666666666</v>
      </c>
      <c r="K103" s="41">
        <v>290.23333333333329</v>
      </c>
      <c r="L103" s="41">
        <v>293.86666666666667</v>
      </c>
      <c r="M103" s="31">
        <v>286.60000000000002</v>
      </c>
      <c r="N103" s="31">
        <v>278.05</v>
      </c>
      <c r="O103" s="42">
        <v>33221250</v>
      </c>
      <c r="P103" s="43">
        <v>0.13098429720413635</v>
      </c>
    </row>
    <row r="104" spans="1:16" ht="12.75" customHeight="1">
      <c r="A104" s="31">
        <v>94</v>
      </c>
      <c r="B104" s="32" t="s">
        <v>79</v>
      </c>
      <c r="C104" s="33" t="s">
        <v>130</v>
      </c>
      <c r="D104" s="34">
        <v>44560</v>
      </c>
      <c r="E104" s="40">
        <v>512.15</v>
      </c>
      <c r="F104" s="40">
        <v>507.46666666666664</v>
      </c>
      <c r="G104" s="41">
        <v>501.48333333333323</v>
      </c>
      <c r="H104" s="41">
        <v>490.81666666666661</v>
      </c>
      <c r="I104" s="41">
        <v>484.8333333333332</v>
      </c>
      <c r="J104" s="41">
        <v>518.13333333333321</v>
      </c>
      <c r="K104" s="41">
        <v>524.11666666666679</v>
      </c>
      <c r="L104" s="41">
        <v>534.7833333333333</v>
      </c>
      <c r="M104" s="31">
        <v>513.45000000000005</v>
      </c>
      <c r="N104" s="31">
        <v>496.8</v>
      </c>
      <c r="O104" s="42">
        <v>10342750</v>
      </c>
      <c r="P104" s="43">
        <v>1.7312558263417232E-3</v>
      </c>
    </row>
    <row r="105" spans="1:16" ht="12.75" customHeight="1">
      <c r="A105" s="31">
        <v>95</v>
      </c>
      <c r="B105" s="32" t="s">
        <v>106</v>
      </c>
      <c r="C105" s="33" t="s">
        <v>131</v>
      </c>
      <c r="D105" s="34">
        <v>44560</v>
      </c>
      <c r="E105" s="40">
        <v>199.15</v>
      </c>
      <c r="F105" s="40">
        <v>200.1</v>
      </c>
      <c r="G105" s="41">
        <v>196.7</v>
      </c>
      <c r="H105" s="41">
        <v>194.25</v>
      </c>
      <c r="I105" s="41">
        <v>190.85</v>
      </c>
      <c r="J105" s="41">
        <v>202.54999999999998</v>
      </c>
      <c r="K105" s="41">
        <v>205.95000000000002</v>
      </c>
      <c r="L105" s="41">
        <v>208.39999999999998</v>
      </c>
      <c r="M105" s="31">
        <v>203.5</v>
      </c>
      <c r="N105" s="31">
        <v>197.65</v>
      </c>
      <c r="O105" s="42">
        <v>13767306</v>
      </c>
      <c r="P105" s="43">
        <v>0.05</v>
      </c>
    </row>
    <row r="106" spans="1:16" ht="12.75" customHeight="1">
      <c r="A106" s="31">
        <v>96</v>
      </c>
      <c r="B106" s="32" t="s">
        <v>42</v>
      </c>
      <c r="C106" s="33" t="s">
        <v>404</v>
      </c>
      <c r="D106" s="34">
        <v>44560</v>
      </c>
      <c r="E106" s="40">
        <v>195.05</v>
      </c>
      <c r="F106" s="40">
        <v>193.83333333333334</v>
      </c>
      <c r="G106" s="41">
        <v>192.16666666666669</v>
      </c>
      <c r="H106" s="41">
        <v>189.28333333333333</v>
      </c>
      <c r="I106" s="41">
        <v>187.61666666666667</v>
      </c>
      <c r="J106" s="41">
        <v>196.7166666666667</v>
      </c>
      <c r="K106" s="41">
        <v>198.38333333333338</v>
      </c>
      <c r="L106" s="41">
        <v>201.26666666666671</v>
      </c>
      <c r="M106" s="31">
        <v>195.5</v>
      </c>
      <c r="N106" s="31">
        <v>190.95</v>
      </c>
      <c r="O106" s="42">
        <v>11727600</v>
      </c>
      <c r="P106" s="43">
        <v>6.9721115537848604E-3</v>
      </c>
    </row>
    <row r="107" spans="1:16" ht="12.75" customHeight="1">
      <c r="A107" s="31">
        <v>97</v>
      </c>
      <c r="B107" s="32" t="s">
        <v>44</v>
      </c>
      <c r="C107" s="33" t="s">
        <v>265</v>
      </c>
      <c r="D107" s="34">
        <v>44560</v>
      </c>
      <c r="E107" s="40">
        <v>7148.5</v>
      </c>
      <c r="F107" s="40">
        <v>7163.5999999999995</v>
      </c>
      <c r="G107" s="41">
        <v>7100.3999999999987</v>
      </c>
      <c r="H107" s="41">
        <v>7052.2999999999993</v>
      </c>
      <c r="I107" s="41">
        <v>6989.0999999999985</v>
      </c>
      <c r="J107" s="41">
        <v>7211.6999999999989</v>
      </c>
      <c r="K107" s="41">
        <v>7274.9</v>
      </c>
      <c r="L107" s="41">
        <v>7322.9999999999991</v>
      </c>
      <c r="M107" s="31">
        <v>7226.8</v>
      </c>
      <c r="N107" s="31">
        <v>7115.5</v>
      </c>
      <c r="O107" s="42">
        <v>221700</v>
      </c>
      <c r="P107" s="43">
        <v>1.3369900582790539E-2</v>
      </c>
    </row>
    <row r="108" spans="1:16" ht="12.75" customHeight="1">
      <c r="A108" s="31">
        <v>98</v>
      </c>
      <c r="B108" s="32" t="s">
        <v>44</v>
      </c>
      <c r="C108" s="33" t="s">
        <v>132</v>
      </c>
      <c r="D108" s="34">
        <v>44560</v>
      </c>
      <c r="E108" s="40">
        <v>1984.7</v>
      </c>
      <c r="F108" s="40">
        <v>1992.9666666666665</v>
      </c>
      <c r="G108" s="41">
        <v>1956.383333333333</v>
      </c>
      <c r="H108" s="41">
        <v>1928.0666666666666</v>
      </c>
      <c r="I108" s="41">
        <v>1891.4833333333331</v>
      </c>
      <c r="J108" s="41">
        <v>2021.2833333333328</v>
      </c>
      <c r="K108" s="41">
        <v>2057.8666666666663</v>
      </c>
      <c r="L108" s="41">
        <v>2086.1833333333325</v>
      </c>
      <c r="M108" s="31">
        <v>2029.55</v>
      </c>
      <c r="N108" s="31">
        <v>1964.65</v>
      </c>
      <c r="O108" s="42">
        <v>3483750</v>
      </c>
      <c r="P108" s="43">
        <v>4.8312662244014998E-3</v>
      </c>
    </row>
    <row r="109" spans="1:16" ht="12.75" customHeight="1">
      <c r="A109" s="31">
        <v>99</v>
      </c>
      <c r="B109" s="32" t="s">
        <v>58</v>
      </c>
      <c r="C109" s="33" t="s">
        <v>133</v>
      </c>
      <c r="D109" s="34">
        <v>44560</v>
      </c>
      <c r="E109" s="40">
        <v>949.15</v>
      </c>
      <c r="F109" s="40">
        <v>942.23333333333323</v>
      </c>
      <c r="G109" s="41">
        <v>933.26666666666642</v>
      </c>
      <c r="H109" s="41">
        <v>917.38333333333321</v>
      </c>
      <c r="I109" s="41">
        <v>908.4166666666664</v>
      </c>
      <c r="J109" s="41">
        <v>958.11666666666645</v>
      </c>
      <c r="K109" s="41">
        <v>967.08333333333337</v>
      </c>
      <c r="L109" s="41">
        <v>982.96666666666647</v>
      </c>
      <c r="M109" s="31">
        <v>951.2</v>
      </c>
      <c r="N109" s="31">
        <v>926.35</v>
      </c>
      <c r="O109" s="42">
        <v>27311400</v>
      </c>
      <c r="P109" s="43">
        <v>4.9342649932112457E-3</v>
      </c>
    </row>
    <row r="110" spans="1:16" ht="12.75" customHeight="1">
      <c r="A110" s="31">
        <v>100</v>
      </c>
      <c r="B110" s="32" t="s">
        <v>74</v>
      </c>
      <c r="C110" s="33" t="s">
        <v>134</v>
      </c>
      <c r="D110" s="34">
        <v>44560</v>
      </c>
      <c r="E110" s="40">
        <v>267</v>
      </c>
      <c r="F110" s="40">
        <v>268.15000000000003</v>
      </c>
      <c r="G110" s="41">
        <v>264.85000000000008</v>
      </c>
      <c r="H110" s="41">
        <v>262.70000000000005</v>
      </c>
      <c r="I110" s="41">
        <v>259.40000000000009</v>
      </c>
      <c r="J110" s="41">
        <v>270.30000000000007</v>
      </c>
      <c r="K110" s="41">
        <v>273.60000000000002</v>
      </c>
      <c r="L110" s="41">
        <v>275.75000000000006</v>
      </c>
      <c r="M110" s="31">
        <v>271.45</v>
      </c>
      <c r="N110" s="31">
        <v>266</v>
      </c>
      <c r="O110" s="42">
        <v>17998400</v>
      </c>
      <c r="P110" s="43">
        <v>-3.134418324291742E-2</v>
      </c>
    </row>
    <row r="111" spans="1:16" ht="12.75" customHeight="1">
      <c r="A111" s="31">
        <v>101</v>
      </c>
      <c r="B111" s="32" t="s">
        <v>87</v>
      </c>
      <c r="C111" s="33" t="s">
        <v>135</v>
      </c>
      <c r="D111" s="34">
        <v>44560</v>
      </c>
      <c r="E111" s="40">
        <v>1757.6</v>
      </c>
      <c r="F111" s="40">
        <v>1747.0166666666667</v>
      </c>
      <c r="G111" s="41">
        <v>1729.3333333333333</v>
      </c>
      <c r="H111" s="41">
        <v>1701.0666666666666</v>
      </c>
      <c r="I111" s="41">
        <v>1683.3833333333332</v>
      </c>
      <c r="J111" s="41">
        <v>1775.2833333333333</v>
      </c>
      <c r="K111" s="41">
        <v>1792.9666666666667</v>
      </c>
      <c r="L111" s="41">
        <v>1821.2333333333333</v>
      </c>
      <c r="M111" s="31">
        <v>1764.7</v>
      </c>
      <c r="N111" s="31">
        <v>1718.75</v>
      </c>
      <c r="O111" s="42">
        <v>35145600</v>
      </c>
      <c r="P111" s="43">
        <v>1.4513168566184317E-4</v>
      </c>
    </row>
    <row r="112" spans="1:16" ht="12.75" customHeight="1">
      <c r="A112" s="31">
        <v>102</v>
      </c>
      <c r="B112" s="32" t="s">
        <v>79</v>
      </c>
      <c r="C112" s="33" t="s">
        <v>136</v>
      </c>
      <c r="D112" s="34">
        <v>44560</v>
      </c>
      <c r="E112" s="40">
        <v>118.3</v>
      </c>
      <c r="F112" s="40">
        <v>118.51666666666665</v>
      </c>
      <c r="G112" s="41">
        <v>117.6333333333333</v>
      </c>
      <c r="H112" s="41">
        <v>116.96666666666664</v>
      </c>
      <c r="I112" s="41">
        <v>116.08333333333329</v>
      </c>
      <c r="J112" s="41">
        <v>119.18333333333331</v>
      </c>
      <c r="K112" s="41">
        <v>120.06666666666666</v>
      </c>
      <c r="L112" s="41">
        <v>120.73333333333332</v>
      </c>
      <c r="M112" s="31">
        <v>119.4</v>
      </c>
      <c r="N112" s="31">
        <v>117.85</v>
      </c>
      <c r="O112" s="42">
        <v>46644000</v>
      </c>
      <c r="P112" s="43">
        <v>1.0419600112644326E-2</v>
      </c>
    </row>
    <row r="113" spans="1:16" ht="12.75" customHeight="1">
      <c r="A113" s="31">
        <v>103</v>
      </c>
      <c r="B113" s="32" t="s">
        <v>47</v>
      </c>
      <c r="C113" s="33" t="s">
        <v>266</v>
      </c>
      <c r="D113" s="34">
        <v>44560</v>
      </c>
      <c r="E113" s="40">
        <v>2037.3</v>
      </c>
      <c r="F113" s="40">
        <v>2036.7166666666665</v>
      </c>
      <c r="G113" s="41">
        <v>2027.583333333333</v>
      </c>
      <c r="H113" s="41">
        <v>2017.8666666666666</v>
      </c>
      <c r="I113" s="41">
        <v>2008.7333333333331</v>
      </c>
      <c r="J113" s="41">
        <v>2046.4333333333329</v>
      </c>
      <c r="K113" s="41">
        <v>2055.5666666666666</v>
      </c>
      <c r="L113" s="41">
        <v>2065.2833333333328</v>
      </c>
      <c r="M113" s="31">
        <v>2045.85</v>
      </c>
      <c r="N113" s="31">
        <v>2027</v>
      </c>
      <c r="O113" s="42">
        <v>2822850</v>
      </c>
      <c r="P113" s="43">
        <v>-2.175438596491228E-2</v>
      </c>
    </row>
    <row r="114" spans="1:16" ht="12.75" customHeight="1">
      <c r="A114" s="31">
        <v>104</v>
      </c>
      <c r="B114" s="32" t="s">
        <v>44</v>
      </c>
      <c r="C114" s="33" t="s">
        <v>137</v>
      </c>
      <c r="D114" s="34">
        <v>44560</v>
      </c>
      <c r="E114" s="40">
        <v>858.05</v>
      </c>
      <c r="F114" s="40">
        <v>855.75</v>
      </c>
      <c r="G114" s="41">
        <v>847.75</v>
      </c>
      <c r="H114" s="41">
        <v>837.45</v>
      </c>
      <c r="I114" s="41">
        <v>829.45</v>
      </c>
      <c r="J114" s="41">
        <v>866.05</v>
      </c>
      <c r="K114" s="41">
        <v>874.05</v>
      </c>
      <c r="L114" s="41">
        <v>884.34999999999991</v>
      </c>
      <c r="M114" s="31">
        <v>863.75</v>
      </c>
      <c r="N114" s="31">
        <v>845.45</v>
      </c>
      <c r="O114" s="42">
        <v>10746125</v>
      </c>
      <c r="P114" s="43">
        <v>2.9309993893751274E-2</v>
      </c>
    </row>
    <row r="115" spans="1:16" ht="12.75" customHeight="1">
      <c r="A115" s="31">
        <v>105</v>
      </c>
      <c r="B115" s="32" t="s">
        <v>56</v>
      </c>
      <c r="C115" s="33" t="s">
        <v>138</v>
      </c>
      <c r="D115" s="34">
        <v>44560</v>
      </c>
      <c r="E115" s="40">
        <v>229.2</v>
      </c>
      <c r="F115" s="40">
        <v>231.66666666666666</v>
      </c>
      <c r="G115" s="41">
        <v>225.83333333333331</v>
      </c>
      <c r="H115" s="41">
        <v>222.46666666666667</v>
      </c>
      <c r="I115" s="41">
        <v>216.63333333333333</v>
      </c>
      <c r="J115" s="41">
        <v>235.0333333333333</v>
      </c>
      <c r="K115" s="41">
        <v>240.86666666666662</v>
      </c>
      <c r="L115" s="41">
        <v>244.23333333333329</v>
      </c>
      <c r="M115" s="31">
        <v>237.5</v>
      </c>
      <c r="N115" s="31">
        <v>228.3</v>
      </c>
      <c r="O115" s="42">
        <v>254476800</v>
      </c>
      <c r="P115" s="43">
        <v>1.4440249005000511E-2</v>
      </c>
    </row>
    <row r="116" spans="1:16" ht="12.75" customHeight="1">
      <c r="A116" s="31">
        <v>106</v>
      </c>
      <c r="B116" s="32" t="s">
        <v>120</v>
      </c>
      <c r="C116" s="33" t="s">
        <v>139</v>
      </c>
      <c r="D116" s="34">
        <v>44560</v>
      </c>
      <c r="E116" s="40">
        <v>400.8</v>
      </c>
      <c r="F116" s="40">
        <v>398.08333333333331</v>
      </c>
      <c r="G116" s="41">
        <v>393.51666666666665</v>
      </c>
      <c r="H116" s="41">
        <v>386.23333333333335</v>
      </c>
      <c r="I116" s="41">
        <v>381.66666666666669</v>
      </c>
      <c r="J116" s="41">
        <v>405.36666666666662</v>
      </c>
      <c r="K116" s="41">
        <v>409.93333333333334</v>
      </c>
      <c r="L116" s="41">
        <v>417.21666666666658</v>
      </c>
      <c r="M116" s="31">
        <v>402.65</v>
      </c>
      <c r="N116" s="31">
        <v>390.8</v>
      </c>
      <c r="O116" s="42">
        <v>35540000</v>
      </c>
      <c r="P116" s="43">
        <v>-3.1739545021114292E-2</v>
      </c>
    </row>
    <row r="117" spans="1:16" ht="12.75" customHeight="1">
      <c r="A117" s="31">
        <v>107</v>
      </c>
      <c r="B117" s="32" t="s">
        <v>42</v>
      </c>
      <c r="C117" s="33" t="s">
        <v>416</v>
      </c>
      <c r="D117" s="34">
        <v>44560</v>
      </c>
      <c r="E117" s="40">
        <v>3483.25</v>
      </c>
      <c r="F117" s="40">
        <v>3473.9166666666665</v>
      </c>
      <c r="G117" s="41">
        <v>3401.333333333333</v>
      </c>
      <c r="H117" s="41">
        <v>3319.4166666666665</v>
      </c>
      <c r="I117" s="41">
        <v>3246.833333333333</v>
      </c>
      <c r="J117" s="41">
        <v>3555.833333333333</v>
      </c>
      <c r="K117" s="41">
        <v>3628.4166666666661</v>
      </c>
      <c r="L117" s="41">
        <v>3710.333333333333</v>
      </c>
      <c r="M117" s="31">
        <v>3546.5</v>
      </c>
      <c r="N117" s="31">
        <v>3392</v>
      </c>
      <c r="O117" s="42">
        <v>181475</v>
      </c>
      <c r="P117" s="43">
        <v>2.5717111770524232E-2</v>
      </c>
    </row>
    <row r="118" spans="1:16" ht="12.75" customHeight="1">
      <c r="A118" s="31">
        <v>108</v>
      </c>
      <c r="B118" s="32" t="s">
        <v>120</v>
      </c>
      <c r="C118" s="33" t="s">
        <v>140</v>
      </c>
      <c r="D118" s="34">
        <v>44560</v>
      </c>
      <c r="E118" s="40">
        <v>671.85</v>
      </c>
      <c r="F118" s="40">
        <v>670.98333333333335</v>
      </c>
      <c r="G118" s="41">
        <v>663.36666666666667</v>
      </c>
      <c r="H118" s="41">
        <v>654.88333333333333</v>
      </c>
      <c r="I118" s="41">
        <v>647.26666666666665</v>
      </c>
      <c r="J118" s="41">
        <v>679.4666666666667</v>
      </c>
      <c r="K118" s="41">
        <v>687.08333333333348</v>
      </c>
      <c r="L118" s="41">
        <v>695.56666666666672</v>
      </c>
      <c r="M118" s="31">
        <v>678.6</v>
      </c>
      <c r="N118" s="31">
        <v>662.5</v>
      </c>
      <c r="O118" s="42">
        <v>43699500</v>
      </c>
      <c r="P118" s="43">
        <v>-1.7870687824266512E-2</v>
      </c>
    </row>
    <row r="119" spans="1:16" ht="12.75" customHeight="1">
      <c r="A119" s="31">
        <v>109</v>
      </c>
      <c r="B119" s="32" t="s">
        <v>44</v>
      </c>
      <c r="C119" s="33" t="s">
        <v>141</v>
      </c>
      <c r="D119" s="34">
        <v>44560</v>
      </c>
      <c r="E119" s="40">
        <v>3768.45</v>
      </c>
      <c r="F119" s="40">
        <v>3741.5333333333333</v>
      </c>
      <c r="G119" s="41">
        <v>3708.4166666666665</v>
      </c>
      <c r="H119" s="41">
        <v>3648.3833333333332</v>
      </c>
      <c r="I119" s="41">
        <v>3615.2666666666664</v>
      </c>
      <c r="J119" s="41">
        <v>3801.5666666666666</v>
      </c>
      <c r="K119" s="41">
        <v>3834.6833333333334</v>
      </c>
      <c r="L119" s="41">
        <v>3894.7166666666667</v>
      </c>
      <c r="M119" s="31">
        <v>3774.65</v>
      </c>
      <c r="N119" s="31">
        <v>3681.5</v>
      </c>
      <c r="O119" s="42">
        <v>1702500</v>
      </c>
      <c r="P119" s="43">
        <v>1.46864444118079E-4</v>
      </c>
    </row>
    <row r="120" spans="1:16" ht="12.75" customHeight="1">
      <c r="A120" s="31">
        <v>110</v>
      </c>
      <c r="B120" s="32" t="s">
        <v>58</v>
      </c>
      <c r="C120" s="33" t="s">
        <v>142</v>
      </c>
      <c r="D120" s="34">
        <v>44560</v>
      </c>
      <c r="E120" s="40">
        <v>1850.05</v>
      </c>
      <c r="F120" s="40">
        <v>1852.2166666666665</v>
      </c>
      <c r="G120" s="41">
        <v>1823.7833333333328</v>
      </c>
      <c r="H120" s="41">
        <v>1797.5166666666664</v>
      </c>
      <c r="I120" s="41">
        <v>1769.0833333333328</v>
      </c>
      <c r="J120" s="41">
        <v>1878.4833333333329</v>
      </c>
      <c r="K120" s="41">
        <v>1906.9166666666667</v>
      </c>
      <c r="L120" s="41">
        <v>1933.1833333333329</v>
      </c>
      <c r="M120" s="31">
        <v>1880.65</v>
      </c>
      <c r="N120" s="31">
        <v>1825.95</v>
      </c>
      <c r="O120" s="42">
        <v>21643600</v>
      </c>
      <c r="P120" s="43">
        <v>0.24893823285015235</v>
      </c>
    </row>
    <row r="121" spans="1:16" ht="12.75" customHeight="1">
      <c r="A121" s="31">
        <v>111</v>
      </c>
      <c r="B121" s="32" t="s">
        <v>63</v>
      </c>
      <c r="C121" s="33" t="s">
        <v>143</v>
      </c>
      <c r="D121" s="34">
        <v>44560</v>
      </c>
      <c r="E121" s="40">
        <v>81.45</v>
      </c>
      <c r="F121" s="40">
        <v>80.683333333333337</v>
      </c>
      <c r="G121" s="41">
        <v>79.716666666666669</v>
      </c>
      <c r="H121" s="41">
        <v>77.983333333333334</v>
      </c>
      <c r="I121" s="41">
        <v>77.016666666666666</v>
      </c>
      <c r="J121" s="41">
        <v>82.416666666666671</v>
      </c>
      <c r="K121" s="41">
        <v>83.38333333333334</v>
      </c>
      <c r="L121" s="41">
        <v>85.116666666666674</v>
      </c>
      <c r="M121" s="31">
        <v>81.650000000000006</v>
      </c>
      <c r="N121" s="31">
        <v>78.95</v>
      </c>
      <c r="O121" s="42">
        <v>70749472</v>
      </c>
      <c r="P121" s="43">
        <v>6.4732742412033306E-2</v>
      </c>
    </row>
    <row r="122" spans="1:16" ht="12.75" customHeight="1">
      <c r="A122" s="31">
        <v>112</v>
      </c>
      <c r="B122" s="32" t="s">
        <v>44</v>
      </c>
      <c r="C122" s="33" t="s">
        <v>144</v>
      </c>
      <c r="D122" s="34">
        <v>44560</v>
      </c>
      <c r="E122" s="40">
        <v>3497.1</v>
      </c>
      <c r="F122" s="40">
        <v>3494.4833333333336</v>
      </c>
      <c r="G122" s="41">
        <v>3457.0666666666671</v>
      </c>
      <c r="H122" s="41">
        <v>3417.0333333333333</v>
      </c>
      <c r="I122" s="41">
        <v>3379.6166666666668</v>
      </c>
      <c r="J122" s="41">
        <v>3534.5166666666673</v>
      </c>
      <c r="K122" s="41">
        <v>3571.9333333333334</v>
      </c>
      <c r="L122" s="41">
        <v>3611.9666666666676</v>
      </c>
      <c r="M122" s="31">
        <v>3531.9</v>
      </c>
      <c r="N122" s="31">
        <v>3454.45</v>
      </c>
      <c r="O122" s="42">
        <v>551500</v>
      </c>
      <c r="P122" s="43">
        <v>-3.541757761259292E-2</v>
      </c>
    </row>
    <row r="123" spans="1:16" ht="12.75" customHeight="1">
      <c r="A123" s="31">
        <v>113</v>
      </c>
      <c r="B123" s="32" t="s">
        <v>47</v>
      </c>
      <c r="C123" s="33" t="s">
        <v>268</v>
      </c>
      <c r="D123" s="34">
        <v>44560</v>
      </c>
      <c r="E123" s="40">
        <v>516.25</v>
      </c>
      <c r="F123" s="40">
        <v>518.58333333333337</v>
      </c>
      <c r="G123" s="41">
        <v>510.66666666666674</v>
      </c>
      <c r="H123" s="41">
        <v>505.08333333333337</v>
      </c>
      <c r="I123" s="41">
        <v>497.16666666666674</v>
      </c>
      <c r="J123" s="41">
        <v>524.16666666666674</v>
      </c>
      <c r="K123" s="41">
        <v>532.08333333333348</v>
      </c>
      <c r="L123" s="41">
        <v>537.66666666666674</v>
      </c>
      <c r="M123" s="31">
        <v>526.5</v>
      </c>
      <c r="N123" s="31">
        <v>513</v>
      </c>
      <c r="O123" s="42">
        <v>3942000</v>
      </c>
      <c r="P123" s="43">
        <v>2.7204502814258912E-2</v>
      </c>
    </row>
    <row r="124" spans="1:16" ht="12.75" customHeight="1">
      <c r="A124" s="31">
        <v>114</v>
      </c>
      <c r="B124" s="32" t="s">
        <v>63</v>
      </c>
      <c r="C124" s="33" t="s">
        <v>145</v>
      </c>
      <c r="D124" s="34">
        <v>44560</v>
      </c>
      <c r="E124" s="40">
        <v>388.25</v>
      </c>
      <c r="F124" s="40">
        <v>386.51666666666665</v>
      </c>
      <c r="G124" s="41">
        <v>383.63333333333333</v>
      </c>
      <c r="H124" s="41">
        <v>379.01666666666665</v>
      </c>
      <c r="I124" s="41">
        <v>376.13333333333333</v>
      </c>
      <c r="J124" s="41">
        <v>391.13333333333333</v>
      </c>
      <c r="K124" s="41">
        <v>394.01666666666665</v>
      </c>
      <c r="L124" s="41">
        <v>398.63333333333333</v>
      </c>
      <c r="M124" s="31">
        <v>389.4</v>
      </c>
      <c r="N124" s="31">
        <v>381.9</v>
      </c>
      <c r="O124" s="42">
        <v>14546000</v>
      </c>
      <c r="P124" s="43">
        <v>2.9586636466591168E-2</v>
      </c>
    </row>
    <row r="125" spans="1:16" ht="12.75" customHeight="1">
      <c r="A125" s="31">
        <v>115</v>
      </c>
      <c r="B125" s="32" t="s">
        <v>70</v>
      </c>
      <c r="C125" s="33" t="s">
        <v>146</v>
      </c>
      <c r="D125" s="34">
        <v>44560</v>
      </c>
      <c r="E125" s="40">
        <v>1869.65</v>
      </c>
      <c r="F125" s="40">
        <v>1865.3333333333333</v>
      </c>
      <c r="G125" s="41">
        <v>1855.6666666666665</v>
      </c>
      <c r="H125" s="41">
        <v>1841.6833333333332</v>
      </c>
      <c r="I125" s="41">
        <v>1832.0166666666664</v>
      </c>
      <c r="J125" s="41">
        <v>1879.3166666666666</v>
      </c>
      <c r="K125" s="41">
        <v>1888.9833333333331</v>
      </c>
      <c r="L125" s="41">
        <v>1902.9666666666667</v>
      </c>
      <c r="M125" s="31">
        <v>1875</v>
      </c>
      <c r="N125" s="31">
        <v>1851.35</v>
      </c>
      <c r="O125" s="42">
        <v>11655250</v>
      </c>
      <c r="P125" s="43">
        <v>-1.911444471328333E-2</v>
      </c>
    </row>
    <row r="126" spans="1:16" ht="12.75" customHeight="1">
      <c r="A126" s="31">
        <v>116</v>
      </c>
      <c r="B126" s="32" t="s">
        <v>87</v>
      </c>
      <c r="C126" s="33" t="s">
        <v>147</v>
      </c>
      <c r="D126" s="34">
        <v>44560</v>
      </c>
      <c r="E126" s="40">
        <v>6703.7</v>
      </c>
      <c r="F126" s="40">
        <v>6724.1166666666659</v>
      </c>
      <c r="G126" s="41">
        <v>6649.5833333333321</v>
      </c>
      <c r="H126" s="41">
        <v>6595.4666666666662</v>
      </c>
      <c r="I126" s="41">
        <v>6520.9333333333325</v>
      </c>
      <c r="J126" s="41">
        <v>6778.2333333333318</v>
      </c>
      <c r="K126" s="41">
        <v>6852.7666666666664</v>
      </c>
      <c r="L126" s="41">
        <v>6906.8833333333314</v>
      </c>
      <c r="M126" s="31">
        <v>6798.65</v>
      </c>
      <c r="N126" s="31">
        <v>6670</v>
      </c>
      <c r="O126" s="42">
        <v>847350</v>
      </c>
      <c r="P126" s="43">
        <v>4.0906578220011057E-2</v>
      </c>
    </row>
    <row r="127" spans="1:16" ht="12.75" customHeight="1">
      <c r="A127" s="31">
        <v>117</v>
      </c>
      <c r="B127" s="32" t="s">
        <v>87</v>
      </c>
      <c r="C127" s="33" t="s">
        <v>148</v>
      </c>
      <c r="D127" s="34">
        <v>44560</v>
      </c>
      <c r="E127" s="40">
        <v>5466.6</v>
      </c>
      <c r="F127" s="40">
        <v>5478.9666666666672</v>
      </c>
      <c r="G127" s="41">
        <v>5399.9833333333345</v>
      </c>
      <c r="H127" s="41">
        <v>5333.3666666666677</v>
      </c>
      <c r="I127" s="41">
        <v>5254.383333333335</v>
      </c>
      <c r="J127" s="41">
        <v>5545.5833333333339</v>
      </c>
      <c r="K127" s="41">
        <v>5624.5666666666675</v>
      </c>
      <c r="L127" s="41">
        <v>5691.1833333333334</v>
      </c>
      <c r="M127" s="31">
        <v>5557.95</v>
      </c>
      <c r="N127" s="31">
        <v>5412.35</v>
      </c>
      <c r="O127" s="42">
        <v>573800</v>
      </c>
      <c r="P127" s="43">
        <v>4.9378200438917337E-2</v>
      </c>
    </row>
    <row r="128" spans="1:16" ht="12.75" customHeight="1">
      <c r="A128" s="31">
        <v>118</v>
      </c>
      <c r="B128" s="32" t="s">
        <v>47</v>
      </c>
      <c r="C128" s="33" t="s">
        <v>149</v>
      </c>
      <c r="D128" s="34">
        <v>44560</v>
      </c>
      <c r="E128" s="40">
        <v>947.95</v>
      </c>
      <c r="F128" s="40">
        <v>936.30000000000007</v>
      </c>
      <c r="G128" s="41">
        <v>895.25000000000011</v>
      </c>
      <c r="H128" s="41">
        <v>842.55000000000007</v>
      </c>
      <c r="I128" s="41">
        <v>801.50000000000011</v>
      </c>
      <c r="J128" s="41">
        <v>989.00000000000011</v>
      </c>
      <c r="K128" s="41">
        <v>1030.0500000000002</v>
      </c>
      <c r="L128" s="41">
        <v>1082.75</v>
      </c>
      <c r="M128" s="31">
        <v>977.35</v>
      </c>
      <c r="N128" s="31">
        <v>883.6</v>
      </c>
      <c r="O128" s="42">
        <v>9439250</v>
      </c>
      <c r="P128" s="43">
        <v>-3.2313077820662417E-3</v>
      </c>
    </row>
    <row r="129" spans="1:16" ht="12.75" customHeight="1">
      <c r="A129" s="31">
        <v>119</v>
      </c>
      <c r="B129" s="32" t="s">
        <v>49</v>
      </c>
      <c r="C129" s="33" t="s">
        <v>150</v>
      </c>
      <c r="D129" s="34">
        <v>44560</v>
      </c>
      <c r="E129" s="40">
        <v>839.95</v>
      </c>
      <c r="F129" s="40">
        <v>837.61666666666679</v>
      </c>
      <c r="G129" s="41">
        <v>832.03333333333353</v>
      </c>
      <c r="H129" s="41">
        <v>824.11666666666679</v>
      </c>
      <c r="I129" s="41">
        <v>818.53333333333353</v>
      </c>
      <c r="J129" s="41">
        <v>845.53333333333353</v>
      </c>
      <c r="K129" s="41">
        <v>851.11666666666679</v>
      </c>
      <c r="L129" s="41">
        <v>859.03333333333353</v>
      </c>
      <c r="M129" s="31">
        <v>843.2</v>
      </c>
      <c r="N129" s="31">
        <v>829.7</v>
      </c>
      <c r="O129" s="42">
        <v>12866700</v>
      </c>
      <c r="P129" s="43">
        <v>8.5596707818930036E-3</v>
      </c>
    </row>
    <row r="130" spans="1:16" ht="12.75" customHeight="1">
      <c r="A130" s="31">
        <v>120</v>
      </c>
      <c r="B130" s="32" t="s">
        <v>63</v>
      </c>
      <c r="C130" s="33" t="s">
        <v>151</v>
      </c>
      <c r="D130" s="34">
        <v>44560</v>
      </c>
      <c r="E130" s="40">
        <v>163.15</v>
      </c>
      <c r="F130" s="40">
        <v>163.48333333333332</v>
      </c>
      <c r="G130" s="41">
        <v>160.96666666666664</v>
      </c>
      <c r="H130" s="41">
        <v>158.78333333333333</v>
      </c>
      <c r="I130" s="41">
        <v>156.26666666666665</v>
      </c>
      <c r="J130" s="41">
        <v>165.66666666666663</v>
      </c>
      <c r="K130" s="41">
        <v>168.18333333333334</v>
      </c>
      <c r="L130" s="41">
        <v>170.36666666666662</v>
      </c>
      <c r="M130" s="31">
        <v>166</v>
      </c>
      <c r="N130" s="31">
        <v>161.30000000000001</v>
      </c>
      <c r="O130" s="42">
        <v>25972000</v>
      </c>
      <c r="P130" s="43">
        <v>1.5801001251564455E-2</v>
      </c>
    </row>
    <row r="131" spans="1:16" ht="12.75" customHeight="1">
      <c r="A131" s="31">
        <v>121</v>
      </c>
      <c r="B131" s="32" t="s">
        <v>63</v>
      </c>
      <c r="C131" s="33" t="s">
        <v>152</v>
      </c>
      <c r="D131" s="34">
        <v>44560</v>
      </c>
      <c r="E131" s="40">
        <v>174.5</v>
      </c>
      <c r="F131" s="40">
        <v>173.91666666666666</v>
      </c>
      <c r="G131" s="41">
        <v>172.08333333333331</v>
      </c>
      <c r="H131" s="41">
        <v>169.66666666666666</v>
      </c>
      <c r="I131" s="41">
        <v>167.83333333333331</v>
      </c>
      <c r="J131" s="41">
        <v>176.33333333333331</v>
      </c>
      <c r="K131" s="41">
        <v>178.16666666666663</v>
      </c>
      <c r="L131" s="41">
        <v>180.58333333333331</v>
      </c>
      <c r="M131" s="31">
        <v>175.75</v>
      </c>
      <c r="N131" s="31">
        <v>171.5</v>
      </c>
      <c r="O131" s="42">
        <v>18498000</v>
      </c>
      <c r="P131" s="43">
        <v>-4.5510835913312696E-2</v>
      </c>
    </row>
    <row r="132" spans="1:16" ht="12.75" customHeight="1">
      <c r="A132" s="31">
        <v>122</v>
      </c>
      <c r="B132" s="32" t="s">
        <v>56</v>
      </c>
      <c r="C132" s="33" t="s">
        <v>153</v>
      </c>
      <c r="D132" s="34">
        <v>44560</v>
      </c>
      <c r="E132" s="40">
        <v>517.6</v>
      </c>
      <c r="F132" s="40">
        <v>518.51666666666677</v>
      </c>
      <c r="G132" s="41">
        <v>514.08333333333348</v>
      </c>
      <c r="H132" s="41">
        <v>510.56666666666672</v>
      </c>
      <c r="I132" s="41">
        <v>506.13333333333344</v>
      </c>
      <c r="J132" s="41">
        <v>522.03333333333353</v>
      </c>
      <c r="K132" s="41">
        <v>526.4666666666667</v>
      </c>
      <c r="L132" s="41">
        <v>529.98333333333358</v>
      </c>
      <c r="M132" s="31">
        <v>522.95000000000005</v>
      </c>
      <c r="N132" s="31">
        <v>515</v>
      </c>
      <c r="O132" s="42">
        <v>8727000</v>
      </c>
      <c r="P132" s="43">
        <v>4.1283856341725329E-2</v>
      </c>
    </row>
    <row r="133" spans="1:16" ht="12.75" customHeight="1">
      <c r="A133" s="31">
        <v>123</v>
      </c>
      <c r="B133" s="32" t="s">
        <v>49</v>
      </c>
      <c r="C133" s="33" t="s">
        <v>154</v>
      </c>
      <c r="D133" s="34">
        <v>44560</v>
      </c>
      <c r="E133" s="40">
        <v>7501.6</v>
      </c>
      <c r="F133" s="40">
        <v>7513.9833333333336</v>
      </c>
      <c r="G133" s="41">
        <v>7458.8666666666668</v>
      </c>
      <c r="H133" s="41">
        <v>7416.1333333333332</v>
      </c>
      <c r="I133" s="41">
        <v>7361.0166666666664</v>
      </c>
      <c r="J133" s="41">
        <v>7556.7166666666672</v>
      </c>
      <c r="K133" s="41">
        <v>7611.8333333333339</v>
      </c>
      <c r="L133" s="41">
        <v>7654.5666666666675</v>
      </c>
      <c r="M133" s="31">
        <v>7569.1</v>
      </c>
      <c r="N133" s="31">
        <v>7471.25</v>
      </c>
      <c r="O133" s="42">
        <v>2924600</v>
      </c>
      <c r="P133" s="43">
        <v>-6.9546958513616697E-2</v>
      </c>
    </row>
    <row r="134" spans="1:16" ht="12.75" customHeight="1">
      <c r="A134" s="31">
        <v>124</v>
      </c>
      <c r="B134" s="32" t="s">
        <v>56</v>
      </c>
      <c r="C134" s="33" t="s">
        <v>155</v>
      </c>
      <c r="D134" s="34">
        <v>44560</v>
      </c>
      <c r="E134" s="40">
        <v>930</v>
      </c>
      <c r="F134" s="40">
        <v>927.23333333333323</v>
      </c>
      <c r="G134" s="41">
        <v>913.51666666666642</v>
      </c>
      <c r="H134" s="41">
        <v>897.03333333333319</v>
      </c>
      <c r="I134" s="41">
        <v>883.31666666666638</v>
      </c>
      <c r="J134" s="41">
        <v>943.71666666666647</v>
      </c>
      <c r="K134" s="41">
        <v>957.43333333333339</v>
      </c>
      <c r="L134" s="41">
        <v>973.91666666666652</v>
      </c>
      <c r="M134" s="31">
        <v>940.95</v>
      </c>
      <c r="N134" s="31">
        <v>910.75</v>
      </c>
      <c r="O134" s="42">
        <v>16648750</v>
      </c>
      <c r="P134" s="43">
        <v>7.5137125253587798E-4</v>
      </c>
    </row>
    <row r="135" spans="1:16" ht="12.75" customHeight="1">
      <c r="A135" s="31">
        <v>125</v>
      </c>
      <c r="B135" s="32" t="s">
        <v>44</v>
      </c>
      <c r="C135" s="33" t="s">
        <v>457</v>
      </c>
      <c r="D135" s="34">
        <v>44560</v>
      </c>
      <c r="E135" s="40">
        <v>1798.7</v>
      </c>
      <c r="F135" s="40">
        <v>1779.1833333333334</v>
      </c>
      <c r="G135" s="41">
        <v>1741.7166666666667</v>
      </c>
      <c r="H135" s="41">
        <v>1684.7333333333333</v>
      </c>
      <c r="I135" s="41">
        <v>1647.2666666666667</v>
      </c>
      <c r="J135" s="41">
        <v>1836.1666666666667</v>
      </c>
      <c r="K135" s="41">
        <v>1873.6333333333334</v>
      </c>
      <c r="L135" s="41">
        <v>1930.6166666666668</v>
      </c>
      <c r="M135" s="31">
        <v>1816.65</v>
      </c>
      <c r="N135" s="31">
        <v>1722.2</v>
      </c>
      <c r="O135" s="42">
        <v>1963150</v>
      </c>
      <c r="P135" s="43">
        <v>1.3369467028003613E-2</v>
      </c>
    </row>
    <row r="136" spans="1:16" ht="12.75" customHeight="1">
      <c r="A136" s="31">
        <v>126</v>
      </c>
      <c r="B136" s="32" t="s">
        <v>47</v>
      </c>
      <c r="C136" s="33" t="s">
        <v>156</v>
      </c>
      <c r="D136" s="34">
        <v>44560</v>
      </c>
      <c r="E136" s="40">
        <v>3273.45</v>
      </c>
      <c r="F136" s="40">
        <v>3259.8833333333332</v>
      </c>
      <c r="G136" s="41">
        <v>3204.7666666666664</v>
      </c>
      <c r="H136" s="41">
        <v>3136.083333333333</v>
      </c>
      <c r="I136" s="41">
        <v>3080.9666666666662</v>
      </c>
      <c r="J136" s="41">
        <v>3328.5666666666666</v>
      </c>
      <c r="K136" s="41">
        <v>3383.6833333333334</v>
      </c>
      <c r="L136" s="41">
        <v>3452.3666666666668</v>
      </c>
      <c r="M136" s="31">
        <v>3315</v>
      </c>
      <c r="N136" s="31">
        <v>3191.2</v>
      </c>
      <c r="O136" s="42">
        <v>614600</v>
      </c>
      <c r="P136" s="43">
        <v>-2.6915769474350856E-2</v>
      </c>
    </row>
    <row r="137" spans="1:16" ht="12.75" customHeight="1">
      <c r="A137" s="31">
        <v>127</v>
      </c>
      <c r="B137" s="32" t="s">
        <v>63</v>
      </c>
      <c r="C137" s="33" t="s">
        <v>157</v>
      </c>
      <c r="D137" s="34">
        <v>44560</v>
      </c>
      <c r="E137" s="40">
        <v>1000.35</v>
      </c>
      <c r="F137" s="40">
        <v>996.16666666666663</v>
      </c>
      <c r="G137" s="41">
        <v>989.33333333333326</v>
      </c>
      <c r="H137" s="41">
        <v>978.31666666666661</v>
      </c>
      <c r="I137" s="41">
        <v>971.48333333333323</v>
      </c>
      <c r="J137" s="41">
        <v>1007.1833333333333</v>
      </c>
      <c r="K137" s="41">
        <v>1014.0166666666665</v>
      </c>
      <c r="L137" s="41">
        <v>1025.0333333333333</v>
      </c>
      <c r="M137" s="31">
        <v>1003</v>
      </c>
      <c r="N137" s="31">
        <v>985.15</v>
      </c>
      <c r="O137" s="42">
        <v>1615250</v>
      </c>
      <c r="P137" s="43">
        <v>-4.3494996150885298E-2</v>
      </c>
    </row>
    <row r="138" spans="1:16" ht="12.75" customHeight="1">
      <c r="A138" s="31">
        <v>128</v>
      </c>
      <c r="B138" s="32" t="s">
        <v>79</v>
      </c>
      <c r="C138" s="33" t="s">
        <v>158</v>
      </c>
      <c r="D138" s="34">
        <v>44560</v>
      </c>
      <c r="E138" s="40">
        <v>918.95</v>
      </c>
      <c r="F138" s="40">
        <v>909.83333333333337</v>
      </c>
      <c r="G138" s="41">
        <v>899.2166666666667</v>
      </c>
      <c r="H138" s="41">
        <v>879.48333333333335</v>
      </c>
      <c r="I138" s="41">
        <v>868.86666666666667</v>
      </c>
      <c r="J138" s="41">
        <v>929.56666666666672</v>
      </c>
      <c r="K138" s="41">
        <v>940.18333333333328</v>
      </c>
      <c r="L138" s="41">
        <v>959.91666666666674</v>
      </c>
      <c r="M138" s="31">
        <v>920.45</v>
      </c>
      <c r="N138" s="31">
        <v>890.1</v>
      </c>
      <c r="O138" s="42">
        <v>5197800</v>
      </c>
      <c r="P138" s="43">
        <v>3.3770883054892599E-2</v>
      </c>
    </row>
    <row r="139" spans="1:16" ht="12.75" customHeight="1">
      <c r="A139" s="31">
        <v>129</v>
      </c>
      <c r="B139" s="32" t="s">
        <v>87</v>
      </c>
      <c r="C139" s="33" t="s">
        <v>159</v>
      </c>
      <c r="D139" s="34">
        <v>44560</v>
      </c>
      <c r="E139" s="40">
        <v>4644.1499999999996</v>
      </c>
      <c r="F139" s="40">
        <v>4619.8666666666659</v>
      </c>
      <c r="G139" s="41">
        <v>4579.5833333333321</v>
      </c>
      <c r="H139" s="41">
        <v>4515.0166666666664</v>
      </c>
      <c r="I139" s="41">
        <v>4474.7333333333327</v>
      </c>
      <c r="J139" s="41">
        <v>4684.4333333333316</v>
      </c>
      <c r="K139" s="41">
        <v>4724.7166666666662</v>
      </c>
      <c r="L139" s="41">
        <v>4789.283333333331</v>
      </c>
      <c r="M139" s="31">
        <v>4660.1499999999996</v>
      </c>
      <c r="N139" s="31">
        <v>4555.3</v>
      </c>
      <c r="O139" s="42">
        <v>2440600</v>
      </c>
      <c r="P139" s="43">
        <v>3.9489921842863016E-3</v>
      </c>
    </row>
    <row r="140" spans="1:16" ht="12.75" customHeight="1">
      <c r="A140" s="31">
        <v>130</v>
      </c>
      <c r="B140" s="32" t="s">
        <v>49</v>
      </c>
      <c r="C140" s="33" t="s">
        <v>160</v>
      </c>
      <c r="D140" s="34">
        <v>44560</v>
      </c>
      <c r="E140" s="40">
        <v>222.75</v>
      </c>
      <c r="F140" s="40">
        <v>224.08333333333334</v>
      </c>
      <c r="G140" s="41">
        <v>220.56666666666669</v>
      </c>
      <c r="H140" s="41">
        <v>218.38333333333335</v>
      </c>
      <c r="I140" s="41">
        <v>214.8666666666667</v>
      </c>
      <c r="J140" s="41">
        <v>226.26666666666668</v>
      </c>
      <c r="K140" s="41">
        <v>229.78333333333333</v>
      </c>
      <c r="L140" s="41">
        <v>231.96666666666667</v>
      </c>
      <c r="M140" s="31">
        <v>227.6</v>
      </c>
      <c r="N140" s="31">
        <v>221.9</v>
      </c>
      <c r="O140" s="42">
        <v>29141000</v>
      </c>
      <c r="P140" s="43">
        <v>5.4341263132471921E-3</v>
      </c>
    </row>
    <row r="141" spans="1:16" ht="12.75" customHeight="1">
      <c r="A141" s="31">
        <v>131</v>
      </c>
      <c r="B141" s="32" t="s">
        <v>87</v>
      </c>
      <c r="C141" s="33" t="s">
        <v>161</v>
      </c>
      <c r="D141" s="34">
        <v>44560</v>
      </c>
      <c r="E141" s="40">
        <v>3200.8</v>
      </c>
      <c r="F141" s="40">
        <v>3190.5666666666671</v>
      </c>
      <c r="G141" s="41">
        <v>3153.1333333333341</v>
      </c>
      <c r="H141" s="41">
        <v>3105.4666666666672</v>
      </c>
      <c r="I141" s="41">
        <v>3068.0333333333342</v>
      </c>
      <c r="J141" s="41">
        <v>3238.233333333334</v>
      </c>
      <c r="K141" s="41">
        <v>3275.6666666666674</v>
      </c>
      <c r="L141" s="41">
        <v>3323.3333333333339</v>
      </c>
      <c r="M141" s="31">
        <v>3228</v>
      </c>
      <c r="N141" s="31">
        <v>3142.9</v>
      </c>
      <c r="O141" s="42">
        <v>1668525</v>
      </c>
      <c r="P141" s="43">
        <v>1.4104160727414587E-3</v>
      </c>
    </row>
    <row r="142" spans="1:16" ht="12.75" customHeight="1">
      <c r="A142" s="31">
        <v>132</v>
      </c>
      <c r="B142" s="32" t="s">
        <v>49</v>
      </c>
      <c r="C142" s="33" t="s">
        <v>162</v>
      </c>
      <c r="D142" s="34">
        <v>44560</v>
      </c>
      <c r="E142" s="40">
        <v>74351.600000000006</v>
      </c>
      <c r="F142" s="40">
        <v>74177.3</v>
      </c>
      <c r="G142" s="41">
        <v>73854.600000000006</v>
      </c>
      <c r="H142" s="41">
        <v>73357.600000000006</v>
      </c>
      <c r="I142" s="41">
        <v>73034.900000000009</v>
      </c>
      <c r="J142" s="41">
        <v>74674.3</v>
      </c>
      <c r="K142" s="41">
        <v>74996.999999999985</v>
      </c>
      <c r="L142" s="41">
        <v>75494</v>
      </c>
      <c r="M142" s="31">
        <v>74500</v>
      </c>
      <c r="N142" s="31">
        <v>73680.3</v>
      </c>
      <c r="O142" s="42">
        <v>71360</v>
      </c>
      <c r="P142" s="43">
        <v>-1.5859881395669562E-2</v>
      </c>
    </row>
    <row r="143" spans="1:16" ht="12.75" customHeight="1">
      <c r="A143" s="31">
        <v>133</v>
      </c>
      <c r="B143" s="32" t="s">
        <v>63</v>
      </c>
      <c r="C143" s="33" t="s">
        <v>163</v>
      </c>
      <c r="D143" s="34">
        <v>44560</v>
      </c>
      <c r="E143" s="40">
        <v>1497.75</v>
      </c>
      <c r="F143" s="40">
        <v>1486.1499999999999</v>
      </c>
      <c r="G143" s="41">
        <v>1469.5999999999997</v>
      </c>
      <c r="H143" s="41">
        <v>1441.4499999999998</v>
      </c>
      <c r="I143" s="41">
        <v>1424.8999999999996</v>
      </c>
      <c r="J143" s="41">
        <v>1514.2999999999997</v>
      </c>
      <c r="K143" s="41">
        <v>1530.85</v>
      </c>
      <c r="L143" s="41">
        <v>1558.9999999999998</v>
      </c>
      <c r="M143" s="31">
        <v>1502.7</v>
      </c>
      <c r="N143" s="31">
        <v>1458</v>
      </c>
      <c r="O143" s="42">
        <v>3619500</v>
      </c>
      <c r="P143" s="43">
        <v>-8.5259373394966607E-3</v>
      </c>
    </row>
    <row r="144" spans="1:16" ht="12.75" customHeight="1">
      <c r="A144" s="31">
        <v>134</v>
      </c>
      <c r="B144" s="32" t="s">
        <v>44</v>
      </c>
      <c r="C144" s="33" t="s">
        <v>164</v>
      </c>
      <c r="D144" s="34">
        <v>44560</v>
      </c>
      <c r="E144" s="40">
        <v>361.55</v>
      </c>
      <c r="F144" s="40">
        <v>362.86666666666673</v>
      </c>
      <c r="G144" s="41">
        <v>358.13333333333344</v>
      </c>
      <c r="H144" s="41">
        <v>354.7166666666667</v>
      </c>
      <c r="I144" s="41">
        <v>349.98333333333341</v>
      </c>
      <c r="J144" s="41">
        <v>366.28333333333347</v>
      </c>
      <c r="K144" s="41">
        <v>371.01666666666671</v>
      </c>
      <c r="L144" s="41">
        <v>374.43333333333351</v>
      </c>
      <c r="M144" s="31">
        <v>367.6</v>
      </c>
      <c r="N144" s="31">
        <v>359.45</v>
      </c>
      <c r="O144" s="42">
        <v>3958400</v>
      </c>
      <c r="P144" s="43">
        <v>2.2736668044646548E-2</v>
      </c>
    </row>
    <row r="145" spans="1:16" ht="12.75" customHeight="1">
      <c r="A145" s="31">
        <v>135</v>
      </c>
      <c r="B145" s="32" t="s">
        <v>120</v>
      </c>
      <c r="C145" s="33" t="s">
        <v>165</v>
      </c>
      <c r="D145" s="34">
        <v>44560</v>
      </c>
      <c r="E145" s="40">
        <v>102.4</v>
      </c>
      <c r="F145" s="40">
        <v>101.71666666666665</v>
      </c>
      <c r="G145" s="41">
        <v>100.18333333333331</v>
      </c>
      <c r="H145" s="41">
        <v>97.966666666666654</v>
      </c>
      <c r="I145" s="41">
        <v>96.433333333333309</v>
      </c>
      <c r="J145" s="41">
        <v>103.93333333333331</v>
      </c>
      <c r="K145" s="41">
        <v>105.46666666666664</v>
      </c>
      <c r="L145" s="41">
        <v>107.68333333333331</v>
      </c>
      <c r="M145" s="31">
        <v>103.25</v>
      </c>
      <c r="N145" s="31">
        <v>99.5</v>
      </c>
      <c r="O145" s="42">
        <v>100648500</v>
      </c>
      <c r="P145" s="43">
        <v>3.9961356051291058E-2</v>
      </c>
    </row>
    <row r="146" spans="1:16" ht="12.75" customHeight="1">
      <c r="A146" s="31">
        <v>136</v>
      </c>
      <c r="B146" s="32" t="s">
        <v>44</v>
      </c>
      <c r="C146" s="33" t="s">
        <v>166</v>
      </c>
      <c r="D146" s="34">
        <v>44560</v>
      </c>
      <c r="E146" s="40">
        <v>5393.75</v>
      </c>
      <c r="F146" s="40">
        <v>5430.2166666666672</v>
      </c>
      <c r="G146" s="41">
        <v>5309.4833333333345</v>
      </c>
      <c r="H146" s="41">
        <v>5225.2166666666672</v>
      </c>
      <c r="I146" s="41">
        <v>5104.4833333333345</v>
      </c>
      <c r="J146" s="41">
        <v>5514.4833333333345</v>
      </c>
      <c r="K146" s="41">
        <v>5635.2166666666681</v>
      </c>
      <c r="L146" s="41">
        <v>5719.4833333333345</v>
      </c>
      <c r="M146" s="31">
        <v>5550.95</v>
      </c>
      <c r="N146" s="31">
        <v>5345.95</v>
      </c>
      <c r="O146" s="42">
        <v>1560875</v>
      </c>
      <c r="P146" s="43">
        <v>0.10798580301685892</v>
      </c>
    </row>
    <row r="147" spans="1:16" ht="12.75" customHeight="1">
      <c r="A147" s="31">
        <v>137</v>
      </c>
      <c r="B147" s="32" t="s">
        <v>38</v>
      </c>
      <c r="C147" s="33" t="s">
        <v>167</v>
      </c>
      <c r="D147" s="34">
        <v>44560</v>
      </c>
      <c r="E147" s="40">
        <v>3971</v>
      </c>
      <c r="F147" s="40">
        <v>3955.35</v>
      </c>
      <c r="G147" s="41">
        <v>3915.7</v>
      </c>
      <c r="H147" s="41">
        <v>3860.4</v>
      </c>
      <c r="I147" s="41">
        <v>3820.75</v>
      </c>
      <c r="J147" s="41">
        <v>4010.6499999999996</v>
      </c>
      <c r="K147" s="41">
        <v>4050.3</v>
      </c>
      <c r="L147" s="41">
        <v>4105.5999999999995</v>
      </c>
      <c r="M147" s="31">
        <v>3995</v>
      </c>
      <c r="N147" s="31">
        <v>3900.05</v>
      </c>
      <c r="O147" s="42">
        <v>563625</v>
      </c>
      <c r="P147" s="43">
        <v>-2.7939464493597205E-2</v>
      </c>
    </row>
    <row r="148" spans="1:16" ht="12.75" customHeight="1">
      <c r="A148" s="31">
        <v>138</v>
      </c>
      <c r="B148" s="32" t="s">
        <v>56</v>
      </c>
      <c r="C148" s="33" t="s">
        <v>168</v>
      </c>
      <c r="D148" s="34">
        <v>44560</v>
      </c>
      <c r="E148" s="40">
        <v>19238.400000000001</v>
      </c>
      <c r="F148" s="40">
        <v>19173.2</v>
      </c>
      <c r="G148" s="41">
        <v>19021.400000000001</v>
      </c>
      <c r="H148" s="41">
        <v>18804.400000000001</v>
      </c>
      <c r="I148" s="41">
        <v>18652.600000000002</v>
      </c>
      <c r="J148" s="41">
        <v>19390.2</v>
      </c>
      <c r="K148" s="41">
        <v>19541.999999999996</v>
      </c>
      <c r="L148" s="41">
        <v>19759</v>
      </c>
      <c r="M148" s="31">
        <v>19325</v>
      </c>
      <c r="N148" s="31">
        <v>18956.2</v>
      </c>
      <c r="O148" s="42">
        <v>296425</v>
      </c>
      <c r="P148" s="43">
        <v>-2.0487401900041304E-2</v>
      </c>
    </row>
    <row r="149" spans="1:16" ht="12.75" customHeight="1">
      <c r="A149" s="31">
        <v>139</v>
      </c>
      <c r="B149" s="32" t="s">
        <v>120</v>
      </c>
      <c r="C149" s="33" t="s">
        <v>169</v>
      </c>
      <c r="D149" s="34">
        <v>44560</v>
      </c>
      <c r="E149" s="40">
        <v>139.4</v>
      </c>
      <c r="F149" s="40">
        <v>139.5</v>
      </c>
      <c r="G149" s="41">
        <v>138.05000000000001</v>
      </c>
      <c r="H149" s="41">
        <v>136.70000000000002</v>
      </c>
      <c r="I149" s="41">
        <v>135.25000000000003</v>
      </c>
      <c r="J149" s="41">
        <v>140.85</v>
      </c>
      <c r="K149" s="41">
        <v>142.29999999999998</v>
      </c>
      <c r="L149" s="41">
        <v>143.64999999999998</v>
      </c>
      <c r="M149" s="31">
        <v>140.94999999999999</v>
      </c>
      <c r="N149" s="31">
        <v>138.15</v>
      </c>
      <c r="O149" s="42">
        <v>84111800</v>
      </c>
      <c r="P149" s="43">
        <v>-1.7837584102644344E-2</v>
      </c>
    </row>
    <row r="150" spans="1:16" ht="12.75" customHeight="1">
      <c r="A150" s="31">
        <v>140</v>
      </c>
      <c r="B150" s="32" t="s">
        <v>170</v>
      </c>
      <c r="C150" s="33" t="s">
        <v>171</v>
      </c>
      <c r="D150" s="34">
        <v>44560</v>
      </c>
      <c r="E150" s="40">
        <v>126.5</v>
      </c>
      <c r="F150" s="40">
        <v>126.43333333333334</v>
      </c>
      <c r="G150" s="41">
        <v>125.26666666666668</v>
      </c>
      <c r="H150" s="41">
        <v>124.03333333333335</v>
      </c>
      <c r="I150" s="41">
        <v>122.86666666666669</v>
      </c>
      <c r="J150" s="41">
        <v>127.66666666666667</v>
      </c>
      <c r="K150" s="41">
        <v>128.83333333333331</v>
      </c>
      <c r="L150" s="41">
        <v>130.06666666666666</v>
      </c>
      <c r="M150" s="31">
        <v>127.6</v>
      </c>
      <c r="N150" s="31">
        <v>125.2</v>
      </c>
      <c r="O150" s="42">
        <v>72555300</v>
      </c>
      <c r="P150" s="43">
        <v>1.6525023607176581E-3</v>
      </c>
    </row>
    <row r="151" spans="1:16" ht="12.75" customHeight="1">
      <c r="A151" s="31">
        <v>141</v>
      </c>
      <c r="B151" s="32" t="s">
        <v>97</v>
      </c>
      <c r="C151" s="33" t="s">
        <v>270</v>
      </c>
      <c r="D151" s="34">
        <v>44560</v>
      </c>
      <c r="E151" s="40">
        <v>890</v>
      </c>
      <c r="F151" s="40">
        <v>886</v>
      </c>
      <c r="G151" s="41">
        <v>875</v>
      </c>
      <c r="H151" s="41">
        <v>860</v>
      </c>
      <c r="I151" s="41">
        <v>849</v>
      </c>
      <c r="J151" s="41">
        <v>901</v>
      </c>
      <c r="K151" s="41">
        <v>912</v>
      </c>
      <c r="L151" s="41">
        <v>927</v>
      </c>
      <c r="M151" s="31">
        <v>897</v>
      </c>
      <c r="N151" s="31">
        <v>871</v>
      </c>
      <c r="O151" s="42">
        <v>3364900</v>
      </c>
      <c r="P151" s="43">
        <v>-1.0294420424130122E-2</v>
      </c>
    </row>
    <row r="152" spans="1:16" ht="12.75" customHeight="1">
      <c r="A152" s="31">
        <v>142</v>
      </c>
      <c r="B152" s="32" t="s">
        <v>87</v>
      </c>
      <c r="C152" s="33" t="s">
        <v>468</v>
      </c>
      <c r="D152" s="34">
        <v>44560</v>
      </c>
      <c r="E152" s="40">
        <v>4324.5</v>
      </c>
      <c r="F152" s="40">
        <v>4311.5333333333338</v>
      </c>
      <c r="G152" s="41">
        <v>4278.9666666666672</v>
      </c>
      <c r="H152" s="41">
        <v>4233.4333333333334</v>
      </c>
      <c r="I152" s="41">
        <v>4200.8666666666668</v>
      </c>
      <c r="J152" s="41">
        <v>4357.0666666666675</v>
      </c>
      <c r="K152" s="41">
        <v>4389.633333333335</v>
      </c>
      <c r="L152" s="41">
        <v>4435.1666666666679</v>
      </c>
      <c r="M152" s="31">
        <v>4344.1000000000004</v>
      </c>
      <c r="N152" s="31">
        <v>4266</v>
      </c>
      <c r="O152" s="42">
        <v>637625</v>
      </c>
      <c r="P152" s="43">
        <v>4.5293422607325723E-3</v>
      </c>
    </row>
    <row r="153" spans="1:16" ht="12.75" customHeight="1">
      <c r="A153" s="31">
        <v>143</v>
      </c>
      <c r="B153" s="32" t="s">
        <v>79</v>
      </c>
      <c r="C153" s="33" t="s">
        <v>172</v>
      </c>
      <c r="D153" s="34">
        <v>44560</v>
      </c>
      <c r="E153" s="40">
        <v>147.15</v>
      </c>
      <c r="F153" s="40">
        <v>146.36666666666667</v>
      </c>
      <c r="G153" s="41">
        <v>145.13333333333335</v>
      </c>
      <c r="H153" s="41">
        <v>143.11666666666667</v>
      </c>
      <c r="I153" s="41">
        <v>141.88333333333335</v>
      </c>
      <c r="J153" s="41">
        <v>148.38333333333335</v>
      </c>
      <c r="K153" s="41">
        <v>149.6166666666667</v>
      </c>
      <c r="L153" s="41">
        <v>151.63333333333335</v>
      </c>
      <c r="M153" s="31">
        <v>147.6</v>
      </c>
      <c r="N153" s="31">
        <v>144.35</v>
      </c>
      <c r="O153" s="42">
        <v>38038000</v>
      </c>
      <c r="P153" s="43">
        <v>-4.3562439496611809E-2</v>
      </c>
    </row>
    <row r="154" spans="1:16" ht="12.75" customHeight="1">
      <c r="A154" s="31">
        <v>144</v>
      </c>
      <c r="B154" s="32" t="s">
        <v>40</v>
      </c>
      <c r="C154" s="33" t="s">
        <v>173</v>
      </c>
      <c r="D154" s="34">
        <v>44560</v>
      </c>
      <c r="E154" s="40">
        <v>40369.25</v>
      </c>
      <c r="F154" s="40">
        <v>39696.683333333334</v>
      </c>
      <c r="G154" s="41">
        <v>38872.566666666666</v>
      </c>
      <c r="H154" s="41">
        <v>37375.883333333331</v>
      </c>
      <c r="I154" s="41">
        <v>36551.766666666663</v>
      </c>
      <c r="J154" s="41">
        <v>41193.366666666669</v>
      </c>
      <c r="K154" s="41">
        <v>42017.483333333337</v>
      </c>
      <c r="L154" s="41">
        <v>43514.166666666672</v>
      </c>
      <c r="M154" s="31">
        <v>40520.800000000003</v>
      </c>
      <c r="N154" s="31">
        <v>38200</v>
      </c>
      <c r="O154" s="42">
        <v>88980</v>
      </c>
      <c r="P154" s="43">
        <v>-3.3602150537634409E-3</v>
      </c>
    </row>
    <row r="155" spans="1:16" ht="12.75" customHeight="1">
      <c r="A155" s="31">
        <v>145</v>
      </c>
      <c r="B155" s="278" t="s">
        <v>47</v>
      </c>
      <c r="C155" s="33" t="s">
        <v>174</v>
      </c>
      <c r="D155" s="34">
        <v>44560</v>
      </c>
      <c r="E155" s="40">
        <v>2607.1</v>
      </c>
      <c r="F155" s="40">
        <v>2643.5</v>
      </c>
      <c r="G155" s="41">
        <v>2525.6999999999998</v>
      </c>
      <c r="H155" s="41">
        <v>2444.2999999999997</v>
      </c>
      <c r="I155" s="41">
        <v>2326.4999999999995</v>
      </c>
      <c r="J155" s="41">
        <v>2724.9</v>
      </c>
      <c r="K155" s="41">
        <v>2842.7000000000003</v>
      </c>
      <c r="L155" s="41">
        <v>2924.1000000000004</v>
      </c>
      <c r="M155" s="31">
        <v>2761.3</v>
      </c>
      <c r="N155" s="31">
        <v>2562.1</v>
      </c>
      <c r="O155" s="42">
        <v>3894550</v>
      </c>
      <c r="P155" s="43">
        <v>4.2933942116503428E-2</v>
      </c>
    </row>
    <row r="156" spans="1:16" ht="12.75" customHeight="1">
      <c r="A156" s="31">
        <v>146</v>
      </c>
      <c r="B156" s="32" t="s">
        <v>87</v>
      </c>
      <c r="C156" s="33" t="s">
        <v>473</v>
      </c>
      <c r="D156" s="34">
        <v>44560</v>
      </c>
      <c r="E156" s="40">
        <v>4426.1499999999996</v>
      </c>
      <c r="F156" s="40">
        <v>4412.95</v>
      </c>
      <c r="G156" s="41">
        <v>4354.2999999999993</v>
      </c>
      <c r="H156" s="41">
        <v>4282.45</v>
      </c>
      <c r="I156" s="41">
        <v>4223.7999999999993</v>
      </c>
      <c r="J156" s="41">
        <v>4484.7999999999993</v>
      </c>
      <c r="K156" s="41">
        <v>4543.4499999999989</v>
      </c>
      <c r="L156" s="41">
        <v>4615.2999999999993</v>
      </c>
      <c r="M156" s="31">
        <v>4471.6000000000004</v>
      </c>
      <c r="N156" s="31">
        <v>4341.1000000000004</v>
      </c>
      <c r="O156" s="42">
        <v>409050</v>
      </c>
      <c r="P156" s="43">
        <v>3.0612244897959183E-2</v>
      </c>
    </row>
    <row r="157" spans="1:16" ht="12.75" customHeight="1">
      <c r="A157" s="31">
        <v>147</v>
      </c>
      <c r="B157" s="32" t="s">
        <v>79</v>
      </c>
      <c r="C157" s="33" t="s">
        <v>175</v>
      </c>
      <c r="D157" s="34">
        <v>44560</v>
      </c>
      <c r="E157" s="40">
        <v>223.75</v>
      </c>
      <c r="F157" s="40">
        <v>223.95000000000002</v>
      </c>
      <c r="G157" s="41">
        <v>221.90000000000003</v>
      </c>
      <c r="H157" s="41">
        <v>220.05</v>
      </c>
      <c r="I157" s="41">
        <v>218.00000000000003</v>
      </c>
      <c r="J157" s="41">
        <v>225.80000000000004</v>
      </c>
      <c r="K157" s="41">
        <v>227.85000000000005</v>
      </c>
      <c r="L157" s="41">
        <v>229.70000000000005</v>
      </c>
      <c r="M157" s="31">
        <v>226</v>
      </c>
      <c r="N157" s="31">
        <v>222.1</v>
      </c>
      <c r="O157" s="42">
        <v>19581000</v>
      </c>
      <c r="P157" s="43">
        <v>3.2099936748893103E-2</v>
      </c>
    </row>
    <row r="158" spans="1:16" ht="12.75" customHeight="1">
      <c r="A158" s="31">
        <v>148</v>
      </c>
      <c r="B158" s="32" t="s">
        <v>63</v>
      </c>
      <c r="C158" s="33" t="s">
        <v>176</v>
      </c>
      <c r="D158" s="34">
        <v>44560</v>
      </c>
      <c r="E158" s="40">
        <v>124.35</v>
      </c>
      <c r="F158" s="40">
        <v>123.84999999999998</v>
      </c>
      <c r="G158" s="41">
        <v>123.09999999999997</v>
      </c>
      <c r="H158" s="41">
        <v>121.84999999999998</v>
      </c>
      <c r="I158" s="41">
        <v>121.09999999999997</v>
      </c>
      <c r="J158" s="41">
        <v>125.09999999999997</v>
      </c>
      <c r="K158" s="41">
        <v>125.85</v>
      </c>
      <c r="L158" s="41">
        <v>127.09999999999997</v>
      </c>
      <c r="M158" s="31">
        <v>124.6</v>
      </c>
      <c r="N158" s="31">
        <v>122.6</v>
      </c>
      <c r="O158" s="42">
        <v>46481400</v>
      </c>
      <c r="P158" s="43">
        <v>2.5407863064990637E-3</v>
      </c>
    </row>
    <row r="159" spans="1:16" ht="12.75" customHeight="1">
      <c r="A159" s="31">
        <v>149</v>
      </c>
      <c r="B159" s="32" t="s">
        <v>47</v>
      </c>
      <c r="C159" s="33" t="s">
        <v>177</v>
      </c>
      <c r="D159" s="34">
        <v>44560</v>
      </c>
      <c r="E159" s="40">
        <v>5204.8999999999996</v>
      </c>
      <c r="F159" s="40">
        <v>5109.4833333333327</v>
      </c>
      <c r="G159" s="41">
        <v>4974.0166666666655</v>
      </c>
      <c r="H159" s="41">
        <v>4743.1333333333332</v>
      </c>
      <c r="I159" s="41">
        <v>4607.6666666666661</v>
      </c>
      <c r="J159" s="41">
        <v>5340.366666666665</v>
      </c>
      <c r="K159" s="41">
        <v>5475.8333333333321</v>
      </c>
      <c r="L159" s="41">
        <v>5706.7166666666644</v>
      </c>
      <c r="M159" s="31">
        <v>5244.95</v>
      </c>
      <c r="N159" s="31">
        <v>4878.6000000000004</v>
      </c>
      <c r="O159" s="42">
        <v>233750</v>
      </c>
      <c r="P159" s="43">
        <v>8.6577571179546772E-2</v>
      </c>
    </row>
    <row r="160" spans="1:16" ht="12.75" customHeight="1">
      <c r="A160" s="31">
        <v>150</v>
      </c>
      <c r="B160" s="32" t="s">
        <v>56</v>
      </c>
      <c r="C160" s="33" t="s">
        <v>178</v>
      </c>
      <c r="D160" s="34">
        <v>44560</v>
      </c>
      <c r="E160" s="40">
        <v>2398.1999999999998</v>
      </c>
      <c r="F160" s="40">
        <v>2390.4499999999998</v>
      </c>
      <c r="G160" s="41">
        <v>2372.2999999999997</v>
      </c>
      <c r="H160" s="41">
        <v>2346.4</v>
      </c>
      <c r="I160" s="41">
        <v>2328.25</v>
      </c>
      <c r="J160" s="41">
        <v>2416.3499999999995</v>
      </c>
      <c r="K160" s="41">
        <v>2434.4999999999991</v>
      </c>
      <c r="L160" s="41">
        <v>2460.3999999999992</v>
      </c>
      <c r="M160" s="31">
        <v>2408.6</v>
      </c>
      <c r="N160" s="31">
        <v>2364.5500000000002</v>
      </c>
      <c r="O160" s="42">
        <v>2498250</v>
      </c>
      <c r="P160" s="43">
        <v>-4.2540960045990228E-2</v>
      </c>
    </row>
    <row r="161" spans="1:16" ht="12.75" customHeight="1">
      <c r="A161" s="31">
        <v>151</v>
      </c>
      <c r="B161" s="32" t="s">
        <v>38</v>
      </c>
      <c r="C161" s="33" t="s">
        <v>179</v>
      </c>
      <c r="D161" s="34">
        <v>44560</v>
      </c>
      <c r="E161" s="40">
        <v>2962.2</v>
      </c>
      <c r="F161" s="40">
        <v>2937.5</v>
      </c>
      <c r="G161" s="41">
        <v>2905.65</v>
      </c>
      <c r="H161" s="41">
        <v>2849.1</v>
      </c>
      <c r="I161" s="41">
        <v>2817.25</v>
      </c>
      <c r="J161" s="41">
        <v>2994.05</v>
      </c>
      <c r="K161" s="41">
        <v>3025.9000000000005</v>
      </c>
      <c r="L161" s="41">
        <v>3082.4500000000003</v>
      </c>
      <c r="M161" s="31">
        <v>2969.35</v>
      </c>
      <c r="N161" s="31">
        <v>2880.95</v>
      </c>
      <c r="O161" s="42">
        <v>1660750</v>
      </c>
      <c r="P161" s="43">
        <v>-6.8769621767080279E-3</v>
      </c>
    </row>
    <row r="162" spans="1:16" ht="12.75" customHeight="1">
      <c r="A162" s="31">
        <v>152</v>
      </c>
      <c r="B162" s="32" t="s">
        <v>58</v>
      </c>
      <c r="C162" s="33" t="s">
        <v>180</v>
      </c>
      <c r="D162" s="34">
        <v>44560</v>
      </c>
      <c r="E162" s="40">
        <v>40.35</v>
      </c>
      <c r="F162" s="40">
        <v>40.199999999999996</v>
      </c>
      <c r="G162" s="41">
        <v>39.749999999999993</v>
      </c>
      <c r="H162" s="41">
        <v>39.15</v>
      </c>
      <c r="I162" s="41">
        <v>38.699999999999996</v>
      </c>
      <c r="J162" s="41">
        <v>40.79999999999999</v>
      </c>
      <c r="K162" s="41">
        <v>41.249999999999993</v>
      </c>
      <c r="L162" s="41">
        <v>41.849999999999987</v>
      </c>
      <c r="M162" s="31">
        <v>40.65</v>
      </c>
      <c r="N162" s="31">
        <v>39.6</v>
      </c>
      <c r="O162" s="42">
        <v>314368000</v>
      </c>
      <c r="P162" s="43">
        <v>5.7330057330057327E-3</v>
      </c>
    </row>
    <row r="163" spans="1:16" ht="12.75" customHeight="1">
      <c r="A163" s="31">
        <v>153</v>
      </c>
      <c r="B163" s="32" t="s">
        <v>44</v>
      </c>
      <c r="C163" s="33" t="s">
        <v>272</v>
      </c>
      <c r="D163" s="34">
        <v>44560</v>
      </c>
      <c r="E163" s="40">
        <v>2560.9</v>
      </c>
      <c r="F163" s="40">
        <v>2548.65</v>
      </c>
      <c r="G163" s="41">
        <v>2518.4</v>
      </c>
      <c r="H163" s="41">
        <v>2475.9</v>
      </c>
      <c r="I163" s="41">
        <v>2445.65</v>
      </c>
      <c r="J163" s="41">
        <v>2591.15</v>
      </c>
      <c r="K163" s="41">
        <v>2621.4</v>
      </c>
      <c r="L163" s="41">
        <v>2663.9</v>
      </c>
      <c r="M163" s="31">
        <v>2578.9</v>
      </c>
      <c r="N163" s="31">
        <v>2506.15</v>
      </c>
      <c r="O163" s="42">
        <v>719700</v>
      </c>
      <c r="P163" s="43">
        <v>1.8251273344651951E-2</v>
      </c>
    </row>
    <row r="164" spans="1:16" ht="12.75" customHeight="1">
      <c r="A164" s="31">
        <v>154</v>
      </c>
      <c r="B164" s="32" t="s">
        <v>170</v>
      </c>
      <c r="C164" s="33" t="s">
        <v>181</v>
      </c>
      <c r="D164" s="34">
        <v>44560</v>
      </c>
      <c r="E164" s="40">
        <v>206.25</v>
      </c>
      <c r="F164" s="40">
        <v>201.5333333333333</v>
      </c>
      <c r="G164" s="41">
        <v>195.9166666666666</v>
      </c>
      <c r="H164" s="41">
        <v>185.58333333333329</v>
      </c>
      <c r="I164" s="41">
        <v>179.96666666666658</v>
      </c>
      <c r="J164" s="41">
        <v>211.86666666666662</v>
      </c>
      <c r="K164" s="41">
        <v>217.48333333333329</v>
      </c>
      <c r="L164" s="41">
        <v>227.81666666666663</v>
      </c>
      <c r="M164" s="31">
        <v>207.15</v>
      </c>
      <c r="N164" s="31">
        <v>191.2</v>
      </c>
      <c r="O164" s="42">
        <v>20681374</v>
      </c>
      <c r="P164" s="43">
        <v>6.2174746644754864E-2</v>
      </c>
    </row>
    <row r="165" spans="1:16" ht="12.75" customHeight="1">
      <c r="A165" s="31">
        <v>155</v>
      </c>
      <c r="B165" s="32" t="s">
        <v>182</v>
      </c>
      <c r="C165" s="33" t="s">
        <v>183</v>
      </c>
      <c r="D165" s="34">
        <v>44560</v>
      </c>
      <c r="E165" s="40">
        <v>1432.65</v>
      </c>
      <c r="F165" s="40">
        <v>1430.8999999999999</v>
      </c>
      <c r="G165" s="41">
        <v>1411.7499999999998</v>
      </c>
      <c r="H165" s="41">
        <v>1390.85</v>
      </c>
      <c r="I165" s="41">
        <v>1371.6999999999998</v>
      </c>
      <c r="J165" s="41">
        <v>1451.7999999999997</v>
      </c>
      <c r="K165" s="41">
        <v>1470.9499999999998</v>
      </c>
      <c r="L165" s="41">
        <v>1491.8499999999997</v>
      </c>
      <c r="M165" s="31">
        <v>1450.05</v>
      </c>
      <c r="N165" s="31">
        <v>1410</v>
      </c>
      <c r="O165" s="42">
        <v>3121283</v>
      </c>
      <c r="P165" s="43">
        <v>5.8669243511871895E-2</v>
      </c>
    </row>
    <row r="166" spans="1:16" ht="12.75" customHeight="1">
      <c r="A166" s="31">
        <v>156</v>
      </c>
      <c r="B166" s="32" t="s">
        <v>42</v>
      </c>
      <c r="C166" s="33" t="s">
        <v>184</v>
      </c>
      <c r="D166" s="34">
        <v>44560</v>
      </c>
      <c r="E166" s="40">
        <v>996.7</v>
      </c>
      <c r="F166" s="40">
        <v>983.61666666666667</v>
      </c>
      <c r="G166" s="41">
        <v>968.73333333333335</v>
      </c>
      <c r="H166" s="41">
        <v>940.76666666666665</v>
      </c>
      <c r="I166" s="41">
        <v>925.88333333333333</v>
      </c>
      <c r="J166" s="41">
        <v>1011.5833333333334</v>
      </c>
      <c r="K166" s="41">
        <v>1026.4666666666667</v>
      </c>
      <c r="L166" s="41">
        <v>1054.4333333333334</v>
      </c>
      <c r="M166" s="31">
        <v>998.5</v>
      </c>
      <c r="N166" s="31">
        <v>955.65</v>
      </c>
      <c r="O166" s="42">
        <v>1730600</v>
      </c>
      <c r="P166" s="43">
        <v>3.4499753573188764E-3</v>
      </c>
    </row>
    <row r="167" spans="1:16" ht="12.75" customHeight="1">
      <c r="A167" s="31">
        <v>157</v>
      </c>
      <c r="B167" s="32" t="s">
        <v>58</v>
      </c>
      <c r="C167" s="33" t="s">
        <v>185</v>
      </c>
      <c r="D167" s="34">
        <v>44560</v>
      </c>
      <c r="E167" s="40">
        <v>194.55</v>
      </c>
      <c r="F167" s="40">
        <v>194.04999999999998</v>
      </c>
      <c r="G167" s="41">
        <v>192.09999999999997</v>
      </c>
      <c r="H167" s="41">
        <v>189.64999999999998</v>
      </c>
      <c r="I167" s="41">
        <v>187.69999999999996</v>
      </c>
      <c r="J167" s="41">
        <v>196.49999999999997</v>
      </c>
      <c r="K167" s="41">
        <v>198.44999999999996</v>
      </c>
      <c r="L167" s="41">
        <v>200.89999999999998</v>
      </c>
      <c r="M167" s="31">
        <v>196</v>
      </c>
      <c r="N167" s="31">
        <v>191.6</v>
      </c>
      <c r="O167" s="42">
        <v>29562600</v>
      </c>
      <c r="P167" s="43">
        <v>2.3802350105453451E-2</v>
      </c>
    </row>
    <row r="168" spans="1:16" ht="12.75" customHeight="1">
      <c r="A168" s="31">
        <v>158</v>
      </c>
      <c r="B168" s="32" t="s">
        <v>170</v>
      </c>
      <c r="C168" s="33" t="s">
        <v>186</v>
      </c>
      <c r="D168" s="34">
        <v>44560</v>
      </c>
      <c r="E168" s="40">
        <v>137.6</v>
      </c>
      <c r="F168" s="40">
        <v>137.36666666666667</v>
      </c>
      <c r="G168" s="41">
        <v>136.13333333333335</v>
      </c>
      <c r="H168" s="41">
        <v>134.66666666666669</v>
      </c>
      <c r="I168" s="41">
        <v>133.43333333333337</v>
      </c>
      <c r="J168" s="41">
        <v>138.83333333333334</v>
      </c>
      <c r="K168" s="41">
        <v>140.06666666666669</v>
      </c>
      <c r="L168" s="41">
        <v>141.53333333333333</v>
      </c>
      <c r="M168" s="31">
        <v>138.6</v>
      </c>
      <c r="N168" s="31">
        <v>135.9</v>
      </c>
      <c r="O168" s="42">
        <v>46320000</v>
      </c>
      <c r="P168" s="43">
        <v>-7.2016460905349796E-3</v>
      </c>
    </row>
    <row r="169" spans="1:16" ht="12.75" customHeight="1">
      <c r="A169" s="31">
        <v>159</v>
      </c>
      <c r="B169" s="279" t="s">
        <v>79</v>
      </c>
      <c r="C169" s="33" t="s">
        <v>187</v>
      </c>
      <c r="D169" s="34">
        <v>44560</v>
      </c>
      <c r="E169" s="40">
        <v>2390.6999999999998</v>
      </c>
      <c r="F169" s="40">
        <v>2396.5333333333333</v>
      </c>
      <c r="G169" s="41">
        <v>2379.1666666666665</v>
      </c>
      <c r="H169" s="41">
        <v>2367.6333333333332</v>
      </c>
      <c r="I169" s="41">
        <v>2350.2666666666664</v>
      </c>
      <c r="J169" s="41">
        <v>2408.0666666666666</v>
      </c>
      <c r="K169" s="41">
        <v>2425.4333333333334</v>
      </c>
      <c r="L169" s="41">
        <v>2436.9666666666667</v>
      </c>
      <c r="M169" s="31">
        <v>2413.9</v>
      </c>
      <c r="N169" s="31">
        <v>2385</v>
      </c>
      <c r="O169" s="42">
        <v>38642500</v>
      </c>
      <c r="P169" s="43">
        <v>1.2246234446627374E-2</v>
      </c>
    </row>
    <row r="170" spans="1:16" ht="12.75" customHeight="1">
      <c r="A170" s="31">
        <v>160</v>
      </c>
      <c r="B170" s="32" t="s">
        <v>120</v>
      </c>
      <c r="C170" s="33" t="s">
        <v>188</v>
      </c>
      <c r="D170" s="34">
        <v>44560</v>
      </c>
      <c r="E170" s="40">
        <v>115.1</v>
      </c>
      <c r="F170" s="40">
        <v>114.48333333333333</v>
      </c>
      <c r="G170" s="41">
        <v>112.31666666666666</v>
      </c>
      <c r="H170" s="41">
        <v>109.53333333333333</v>
      </c>
      <c r="I170" s="41">
        <v>107.36666666666666</v>
      </c>
      <c r="J170" s="41">
        <v>117.26666666666667</v>
      </c>
      <c r="K170" s="41">
        <v>119.43333333333332</v>
      </c>
      <c r="L170" s="41">
        <v>122.21666666666667</v>
      </c>
      <c r="M170" s="31">
        <v>116.65</v>
      </c>
      <c r="N170" s="31">
        <v>111.7</v>
      </c>
      <c r="O170" s="42">
        <v>163029500</v>
      </c>
      <c r="P170" s="43">
        <v>-1.1652974421721144E-4</v>
      </c>
    </row>
    <row r="171" spans="1:16" ht="12.75" customHeight="1">
      <c r="A171" s="31">
        <v>161</v>
      </c>
      <c r="B171" s="32" t="s">
        <v>58</v>
      </c>
      <c r="C171" s="33" t="s">
        <v>275</v>
      </c>
      <c r="D171" s="34">
        <v>44560</v>
      </c>
      <c r="E171" s="40">
        <v>906.9</v>
      </c>
      <c r="F171" s="40">
        <v>909.20000000000016</v>
      </c>
      <c r="G171" s="41">
        <v>898.40000000000032</v>
      </c>
      <c r="H171" s="41">
        <v>889.9000000000002</v>
      </c>
      <c r="I171" s="41">
        <v>879.10000000000036</v>
      </c>
      <c r="J171" s="41">
        <v>917.70000000000027</v>
      </c>
      <c r="K171" s="41">
        <v>928.50000000000023</v>
      </c>
      <c r="L171" s="41">
        <v>937.00000000000023</v>
      </c>
      <c r="M171" s="31">
        <v>920</v>
      </c>
      <c r="N171" s="31">
        <v>900.7</v>
      </c>
      <c r="O171" s="42">
        <v>6594500</v>
      </c>
      <c r="P171" s="43">
        <v>8.1154192966636604E-2</v>
      </c>
    </row>
    <row r="172" spans="1:16" ht="12.75" customHeight="1">
      <c r="A172" s="31">
        <v>162</v>
      </c>
      <c r="B172" s="32" t="s">
        <v>63</v>
      </c>
      <c r="C172" s="33" t="s">
        <v>189</v>
      </c>
      <c r="D172" s="34">
        <v>44560</v>
      </c>
      <c r="E172" s="40">
        <v>1190.5</v>
      </c>
      <c r="F172" s="40">
        <v>1190.0666666666666</v>
      </c>
      <c r="G172" s="41">
        <v>1183.7333333333331</v>
      </c>
      <c r="H172" s="41">
        <v>1176.9666666666665</v>
      </c>
      <c r="I172" s="41">
        <v>1170.633333333333</v>
      </c>
      <c r="J172" s="41">
        <v>1196.8333333333333</v>
      </c>
      <c r="K172" s="41">
        <v>1203.1666666666667</v>
      </c>
      <c r="L172" s="41">
        <v>1209.9333333333334</v>
      </c>
      <c r="M172" s="31">
        <v>1196.4000000000001</v>
      </c>
      <c r="N172" s="31">
        <v>1183.3</v>
      </c>
      <c r="O172" s="42">
        <v>7533000</v>
      </c>
      <c r="P172" s="43">
        <v>-2.0766305937408597E-2</v>
      </c>
    </row>
    <row r="173" spans="1:16" ht="12.75" customHeight="1">
      <c r="A173" s="31">
        <v>163</v>
      </c>
      <c r="B173" s="32" t="s">
        <v>58</v>
      </c>
      <c r="C173" s="33" t="s">
        <v>190</v>
      </c>
      <c r="D173" s="34">
        <v>44560</v>
      </c>
      <c r="E173" s="40">
        <v>489.45</v>
      </c>
      <c r="F173" s="40">
        <v>487.93333333333334</v>
      </c>
      <c r="G173" s="41">
        <v>484.16666666666669</v>
      </c>
      <c r="H173" s="41">
        <v>478.88333333333333</v>
      </c>
      <c r="I173" s="41">
        <v>475.11666666666667</v>
      </c>
      <c r="J173" s="41">
        <v>493.2166666666667</v>
      </c>
      <c r="K173" s="41">
        <v>496.98333333333335</v>
      </c>
      <c r="L173" s="41">
        <v>502.26666666666671</v>
      </c>
      <c r="M173" s="31">
        <v>491.7</v>
      </c>
      <c r="N173" s="31">
        <v>482.65</v>
      </c>
      <c r="O173" s="42">
        <v>104941500</v>
      </c>
      <c r="P173" s="43">
        <v>-7.7298385952968545E-3</v>
      </c>
    </row>
    <row r="174" spans="1:16" ht="12.75" customHeight="1">
      <c r="A174" s="31">
        <v>164</v>
      </c>
      <c r="B174" s="32" t="s">
        <v>42</v>
      </c>
      <c r="C174" s="33" t="s">
        <v>191</v>
      </c>
      <c r="D174" s="34">
        <v>44560</v>
      </c>
      <c r="E174" s="40">
        <v>26500.6</v>
      </c>
      <c r="F174" s="40">
        <v>26363.100000000002</v>
      </c>
      <c r="G174" s="41">
        <v>26170.950000000004</v>
      </c>
      <c r="H174" s="41">
        <v>25841.300000000003</v>
      </c>
      <c r="I174" s="41">
        <v>25649.150000000005</v>
      </c>
      <c r="J174" s="41">
        <v>26692.750000000004</v>
      </c>
      <c r="K174" s="41">
        <v>26884.900000000005</v>
      </c>
      <c r="L174" s="41">
        <v>27214.550000000003</v>
      </c>
      <c r="M174" s="31">
        <v>26555.25</v>
      </c>
      <c r="N174" s="31">
        <v>26033.45</v>
      </c>
      <c r="O174" s="42">
        <v>176700</v>
      </c>
      <c r="P174" s="43">
        <v>-2.258610954263128E-3</v>
      </c>
    </row>
    <row r="175" spans="1:16" ht="12.75" customHeight="1">
      <c r="A175" s="31">
        <v>165</v>
      </c>
      <c r="B175" s="32" t="s">
        <v>70</v>
      </c>
      <c r="C175" s="33" t="s">
        <v>192</v>
      </c>
      <c r="D175" s="34">
        <v>44560</v>
      </c>
      <c r="E175" s="40">
        <v>2527.9</v>
      </c>
      <c r="F175" s="40">
        <v>2521.7666666666669</v>
      </c>
      <c r="G175" s="41">
        <v>2492.0833333333339</v>
      </c>
      <c r="H175" s="41">
        <v>2456.2666666666669</v>
      </c>
      <c r="I175" s="41">
        <v>2426.5833333333339</v>
      </c>
      <c r="J175" s="41">
        <v>2557.5833333333339</v>
      </c>
      <c r="K175" s="41">
        <v>2587.2666666666673</v>
      </c>
      <c r="L175" s="41">
        <v>2623.0833333333339</v>
      </c>
      <c r="M175" s="31">
        <v>2551.4499999999998</v>
      </c>
      <c r="N175" s="31">
        <v>2485.9499999999998</v>
      </c>
      <c r="O175" s="42">
        <v>1911250</v>
      </c>
      <c r="P175" s="43">
        <v>2.7043002807743462E-2</v>
      </c>
    </row>
    <row r="176" spans="1:16" ht="12.75" customHeight="1">
      <c r="A176" s="31">
        <v>166</v>
      </c>
      <c r="B176" s="32" t="s">
        <v>40</v>
      </c>
      <c r="C176" s="33" t="s">
        <v>193</v>
      </c>
      <c r="D176" s="34">
        <v>44560</v>
      </c>
      <c r="E176" s="40">
        <v>2163.9499999999998</v>
      </c>
      <c r="F176" s="40">
        <v>2164.65</v>
      </c>
      <c r="G176" s="41">
        <v>2149.3000000000002</v>
      </c>
      <c r="H176" s="41">
        <v>2134.65</v>
      </c>
      <c r="I176" s="41">
        <v>2119.3000000000002</v>
      </c>
      <c r="J176" s="41">
        <v>2179.3000000000002</v>
      </c>
      <c r="K176" s="41">
        <v>2194.6499999999996</v>
      </c>
      <c r="L176" s="41">
        <v>2209.3000000000002</v>
      </c>
      <c r="M176" s="31">
        <v>2180</v>
      </c>
      <c r="N176" s="31">
        <v>2150</v>
      </c>
      <c r="O176" s="42">
        <v>3569875</v>
      </c>
      <c r="P176" s="43">
        <v>-4.8997305148216846E-4</v>
      </c>
    </row>
    <row r="177" spans="1:16" ht="12.75" customHeight="1">
      <c r="A177" s="31">
        <v>167</v>
      </c>
      <c r="B177" s="32" t="s">
        <v>63</v>
      </c>
      <c r="C177" s="33" t="s">
        <v>194</v>
      </c>
      <c r="D177" s="34">
        <v>44560</v>
      </c>
      <c r="E177" s="40">
        <v>1391.4</v>
      </c>
      <c r="F177" s="40">
        <v>1407.8500000000001</v>
      </c>
      <c r="G177" s="41">
        <v>1355.7000000000003</v>
      </c>
      <c r="H177" s="41">
        <v>1320.0000000000002</v>
      </c>
      <c r="I177" s="41">
        <v>1267.8500000000004</v>
      </c>
      <c r="J177" s="41">
        <v>1443.5500000000002</v>
      </c>
      <c r="K177" s="41">
        <v>1495.7000000000003</v>
      </c>
      <c r="L177" s="41">
        <v>1531.4</v>
      </c>
      <c r="M177" s="31">
        <v>1460</v>
      </c>
      <c r="N177" s="31">
        <v>1372.15</v>
      </c>
      <c r="O177" s="42">
        <v>2863200</v>
      </c>
      <c r="P177" s="43">
        <v>-7.2122052704576972E-3</v>
      </c>
    </row>
    <row r="178" spans="1:16" ht="12.75" customHeight="1">
      <c r="A178" s="31">
        <v>168</v>
      </c>
      <c r="B178" s="32" t="s">
        <v>47</v>
      </c>
      <c r="C178" s="33" t="s">
        <v>514</v>
      </c>
      <c r="D178" s="34">
        <v>44560</v>
      </c>
      <c r="E178" s="40">
        <v>479</v>
      </c>
      <c r="F178" s="40">
        <v>484.75</v>
      </c>
      <c r="G178" s="41">
        <v>471.35</v>
      </c>
      <c r="H178" s="41">
        <v>463.70000000000005</v>
      </c>
      <c r="I178" s="41">
        <v>450.30000000000007</v>
      </c>
      <c r="J178" s="41">
        <v>492.4</v>
      </c>
      <c r="K178" s="41">
        <v>505.79999999999995</v>
      </c>
      <c r="L178" s="41">
        <v>513.44999999999993</v>
      </c>
      <c r="M178" s="31">
        <v>498.15</v>
      </c>
      <c r="N178" s="31">
        <v>477.1</v>
      </c>
      <c r="O178" s="42">
        <v>5968800</v>
      </c>
      <c r="P178" s="43">
        <v>-1.0702964758530673E-2</v>
      </c>
    </row>
    <row r="179" spans="1:16" ht="12.75" customHeight="1">
      <c r="A179" s="31">
        <v>169</v>
      </c>
      <c r="B179" s="32" t="s">
        <v>47</v>
      </c>
      <c r="C179" s="33" t="s">
        <v>195</v>
      </c>
      <c r="D179" s="34">
        <v>44560</v>
      </c>
      <c r="E179" s="40">
        <v>759.5</v>
      </c>
      <c r="F179" s="40">
        <v>762.9</v>
      </c>
      <c r="G179" s="41">
        <v>754.4</v>
      </c>
      <c r="H179" s="41">
        <v>749.3</v>
      </c>
      <c r="I179" s="41">
        <v>740.8</v>
      </c>
      <c r="J179" s="41">
        <v>768</v>
      </c>
      <c r="K179" s="41">
        <v>776.5</v>
      </c>
      <c r="L179" s="41">
        <v>781.6</v>
      </c>
      <c r="M179" s="31">
        <v>771.4</v>
      </c>
      <c r="N179" s="31">
        <v>757.8</v>
      </c>
      <c r="O179" s="42">
        <v>34910400</v>
      </c>
      <c r="P179" s="43">
        <v>5.1191100004030791E-3</v>
      </c>
    </row>
    <row r="180" spans="1:16" ht="12.75" customHeight="1">
      <c r="A180" s="31">
        <v>170</v>
      </c>
      <c r="B180" s="32" t="s">
        <v>182</v>
      </c>
      <c r="C180" s="33" t="s">
        <v>196</v>
      </c>
      <c r="D180" s="34">
        <v>44560</v>
      </c>
      <c r="E180" s="40">
        <v>549.45000000000005</v>
      </c>
      <c r="F180" s="40">
        <v>546.4666666666667</v>
      </c>
      <c r="G180" s="41">
        <v>540.93333333333339</v>
      </c>
      <c r="H180" s="41">
        <v>532.41666666666674</v>
      </c>
      <c r="I180" s="41">
        <v>526.88333333333344</v>
      </c>
      <c r="J180" s="41">
        <v>554.98333333333335</v>
      </c>
      <c r="K180" s="41">
        <v>560.51666666666665</v>
      </c>
      <c r="L180" s="41">
        <v>569.0333333333333</v>
      </c>
      <c r="M180" s="31">
        <v>552</v>
      </c>
      <c r="N180" s="31">
        <v>537.95000000000005</v>
      </c>
      <c r="O180" s="42">
        <v>12040500</v>
      </c>
      <c r="P180" s="43">
        <v>1.1084519460889281E-2</v>
      </c>
    </row>
    <row r="181" spans="1:16" ht="12.75" customHeight="1">
      <c r="A181" s="31">
        <v>171</v>
      </c>
      <c r="B181" s="32" t="s">
        <v>47</v>
      </c>
      <c r="C181" s="33" t="s">
        <v>277</v>
      </c>
      <c r="D181" s="34">
        <v>44560</v>
      </c>
      <c r="E181" s="40">
        <v>610.35</v>
      </c>
      <c r="F181" s="40">
        <v>616</v>
      </c>
      <c r="G181" s="41">
        <v>598</v>
      </c>
      <c r="H181" s="41">
        <v>585.65</v>
      </c>
      <c r="I181" s="41">
        <v>567.65</v>
      </c>
      <c r="J181" s="41">
        <v>628.35</v>
      </c>
      <c r="K181" s="41">
        <v>646.35</v>
      </c>
      <c r="L181" s="41">
        <v>658.7</v>
      </c>
      <c r="M181" s="31">
        <v>634</v>
      </c>
      <c r="N181" s="31">
        <v>603.65</v>
      </c>
      <c r="O181" s="42">
        <v>1376150</v>
      </c>
      <c r="P181" s="43">
        <v>2.989821882951654E-2</v>
      </c>
    </row>
    <row r="182" spans="1:16" ht="12.75" customHeight="1">
      <c r="A182" s="31">
        <v>172</v>
      </c>
      <c r="B182" s="32" t="s">
        <v>38</v>
      </c>
      <c r="C182" s="33" t="s">
        <v>197</v>
      </c>
      <c r="D182" s="34">
        <v>44560</v>
      </c>
      <c r="E182" s="40">
        <v>938.05</v>
      </c>
      <c r="F182" s="40">
        <v>937.26666666666677</v>
      </c>
      <c r="G182" s="41">
        <v>929.68333333333351</v>
      </c>
      <c r="H182" s="41">
        <v>921.31666666666672</v>
      </c>
      <c r="I182" s="41">
        <v>913.73333333333346</v>
      </c>
      <c r="J182" s="41">
        <v>945.63333333333355</v>
      </c>
      <c r="K182" s="41">
        <v>953.21666666666681</v>
      </c>
      <c r="L182" s="41">
        <v>961.5833333333336</v>
      </c>
      <c r="M182" s="31">
        <v>944.85</v>
      </c>
      <c r="N182" s="31">
        <v>928.9</v>
      </c>
      <c r="O182" s="42">
        <v>7787000</v>
      </c>
      <c r="P182" s="43">
        <v>-7.7726809378185525E-3</v>
      </c>
    </row>
    <row r="183" spans="1:16" ht="12.75" customHeight="1">
      <c r="A183" s="31">
        <v>173</v>
      </c>
      <c r="B183" s="32" t="s">
        <v>56</v>
      </c>
      <c r="C183" s="33" t="s">
        <v>198</v>
      </c>
      <c r="D183" s="34">
        <v>44560</v>
      </c>
      <c r="E183" s="40">
        <v>742.75</v>
      </c>
      <c r="F183" s="40">
        <v>745.26666666666677</v>
      </c>
      <c r="G183" s="41">
        <v>733.53333333333353</v>
      </c>
      <c r="H183" s="41">
        <v>724.31666666666672</v>
      </c>
      <c r="I183" s="41">
        <v>712.58333333333348</v>
      </c>
      <c r="J183" s="41">
        <v>754.48333333333358</v>
      </c>
      <c r="K183" s="41">
        <v>766.21666666666692</v>
      </c>
      <c r="L183" s="41">
        <v>775.43333333333362</v>
      </c>
      <c r="M183" s="31">
        <v>757</v>
      </c>
      <c r="N183" s="31">
        <v>736.05</v>
      </c>
      <c r="O183" s="42">
        <v>10625175</v>
      </c>
      <c r="P183" s="43">
        <v>2.4604569420035149E-2</v>
      </c>
    </row>
    <row r="184" spans="1:16" ht="12.75" customHeight="1">
      <c r="A184" s="31">
        <v>174</v>
      </c>
      <c r="B184" s="32" t="s">
        <v>49</v>
      </c>
      <c r="C184" s="33" t="s">
        <v>199</v>
      </c>
      <c r="D184" s="34">
        <v>44560</v>
      </c>
      <c r="E184" s="40">
        <v>490.4</v>
      </c>
      <c r="F184" s="40">
        <v>489.16666666666669</v>
      </c>
      <c r="G184" s="41">
        <v>485.53333333333336</v>
      </c>
      <c r="H184" s="41">
        <v>480.66666666666669</v>
      </c>
      <c r="I184" s="41">
        <v>477.03333333333336</v>
      </c>
      <c r="J184" s="41">
        <v>494.03333333333336</v>
      </c>
      <c r="K184" s="41">
        <v>497.66666666666669</v>
      </c>
      <c r="L184" s="41">
        <v>502.53333333333336</v>
      </c>
      <c r="M184" s="31">
        <v>492.8</v>
      </c>
      <c r="N184" s="31">
        <v>484.3</v>
      </c>
      <c r="O184" s="42">
        <v>93348900</v>
      </c>
      <c r="P184" s="43">
        <v>-4.5284624502325019E-3</v>
      </c>
    </row>
    <row r="185" spans="1:16" ht="12.75" customHeight="1">
      <c r="A185" s="31">
        <v>175</v>
      </c>
      <c r="B185" s="32" t="s">
        <v>170</v>
      </c>
      <c r="C185" s="33" t="s">
        <v>200</v>
      </c>
      <c r="D185" s="34">
        <v>44560</v>
      </c>
      <c r="E185" s="40">
        <v>230.1</v>
      </c>
      <c r="F185" s="40">
        <v>229.06666666666669</v>
      </c>
      <c r="G185" s="41">
        <v>227.33333333333337</v>
      </c>
      <c r="H185" s="41">
        <v>224.56666666666669</v>
      </c>
      <c r="I185" s="41">
        <v>222.83333333333337</v>
      </c>
      <c r="J185" s="41">
        <v>231.83333333333337</v>
      </c>
      <c r="K185" s="41">
        <v>233.56666666666666</v>
      </c>
      <c r="L185" s="41">
        <v>236.33333333333337</v>
      </c>
      <c r="M185" s="31">
        <v>230.8</v>
      </c>
      <c r="N185" s="31">
        <v>226.3</v>
      </c>
      <c r="O185" s="42">
        <v>118239750</v>
      </c>
      <c r="P185" s="43">
        <v>1.4126092745904012E-2</v>
      </c>
    </row>
    <row r="186" spans="1:16" ht="12.75" customHeight="1">
      <c r="A186" s="31">
        <v>176</v>
      </c>
      <c r="B186" s="32" t="s">
        <v>120</v>
      </c>
      <c r="C186" s="33" t="s">
        <v>201</v>
      </c>
      <c r="D186" s="34">
        <v>44560</v>
      </c>
      <c r="E186" s="40">
        <v>1171.5</v>
      </c>
      <c r="F186" s="40">
        <v>1168.7333333333333</v>
      </c>
      <c r="G186" s="41">
        <v>1153.9666666666667</v>
      </c>
      <c r="H186" s="41">
        <v>1136.4333333333334</v>
      </c>
      <c r="I186" s="41">
        <v>1121.6666666666667</v>
      </c>
      <c r="J186" s="41">
        <v>1186.2666666666667</v>
      </c>
      <c r="K186" s="41">
        <v>1201.0333333333335</v>
      </c>
      <c r="L186" s="41">
        <v>1218.5666666666666</v>
      </c>
      <c r="M186" s="31">
        <v>1183.5</v>
      </c>
      <c r="N186" s="31">
        <v>1151.2</v>
      </c>
      <c r="O186" s="42">
        <v>50970675</v>
      </c>
      <c r="P186" s="43">
        <v>1.8963443159794159E-3</v>
      </c>
    </row>
    <row r="187" spans="1:16" ht="12.75" customHeight="1">
      <c r="A187" s="31">
        <v>177</v>
      </c>
      <c r="B187" s="32" t="s">
        <v>87</v>
      </c>
      <c r="C187" s="33" t="s">
        <v>202</v>
      </c>
      <c r="D187" s="34">
        <v>44560</v>
      </c>
      <c r="E187" s="40">
        <v>3632.85</v>
      </c>
      <c r="F187" s="40">
        <v>3625.5666666666671</v>
      </c>
      <c r="G187" s="41">
        <v>3600.2833333333342</v>
      </c>
      <c r="H187" s="41">
        <v>3567.7166666666672</v>
      </c>
      <c r="I187" s="41">
        <v>3542.4333333333343</v>
      </c>
      <c r="J187" s="41">
        <v>3658.1333333333341</v>
      </c>
      <c r="K187" s="41">
        <v>3683.416666666667</v>
      </c>
      <c r="L187" s="41">
        <v>3715.983333333334</v>
      </c>
      <c r="M187" s="31">
        <v>3650.85</v>
      </c>
      <c r="N187" s="31">
        <v>3593</v>
      </c>
      <c r="O187" s="42">
        <v>11261250</v>
      </c>
      <c r="P187" s="43">
        <v>9.2624956308982875E-3</v>
      </c>
    </row>
    <row r="188" spans="1:16" ht="12.75" customHeight="1">
      <c r="A188" s="31">
        <v>178</v>
      </c>
      <c r="B188" s="32" t="s">
        <v>87</v>
      </c>
      <c r="C188" s="33" t="s">
        <v>203</v>
      </c>
      <c r="D188" s="34">
        <v>44560</v>
      </c>
      <c r="E188" s="40">
        <v>1649.65</v>
      </c>
      <c r="F188" s="40">
        <v>1648.3500000000001</v>
      </c>
      <c r="G188" s="41">
        <v>1631.8500000000004</v>
      </c>
      <c r="H188" s="41">
        <v>1614.0500000000002</v>
      </c>
      <c r="I188" s="41">
        <v>1597.5500000000004</v>
      </c>
      <c r="J188" s="41">
        <v>1666.1500000000003</v>
      </c>
      <c r="K188" s="41">
        <v>1682.6499999999999</v>
      </c>
      <c r="L188" s="41">
        <v>1700.4500000000003</v>
      </c>
      <c r="M188" s="31">
        <v>1664.85</v>
      </c>
      <c r="N188" s="31">
        <v>1630.55</v>
      </c>
      <c r="O188" s="42">
        <v>10916400</v>
      </c>
      <c r="P188" s="43">
        <v>1.3988742127849301E-2</v>
      </c>
    </row>
    <row r="189" spans="1:16" ht="12.75" customHeight="1">
      <c r="A189" s="31">
        <v>179</v>
      </c>
      <c r="B189" s="32" t="s">
        <v>56</v>
      </c>
      <c r="C189" s="33" t="s">
        <v>204</v>
      </c>
      <c r="D189" s="34">
        <v>44560</v>
      </c>
      <c r="E189" s="40">
        <v>2365.75</v>
      </c>
      <c r="F189" s="40">
        <v>2357.3333333333335</v>
      </c>
      <c r="G189" s="41">
        <v>2334.916666666667</v>
      </c>
      <c r="H189" s="41">
        <v>2304.0833333333335</v>
      </c>
      <c r="I189" s="41">
        <v>2281.666666666667</v>
      </c>
      <c r="J189" s="41">
        <v>2388.166666666667</v>
      </c>
      <c r="K189" s="41">
        <v>2410.5833333333339</v>
      </c>
      <c r="L189" s="41">
        <v>2441.416666666667</v>
      </c>
      <c r="M189" s="31">
        <v>2379.75</v>
      </c>
      <c r="N189" s="31">
        <v>2326.5</v>
      </c>
      <c r="O189" s="42">
        <v>5244375</v>
      </c>
      <c r="P189" s="43">
        <v>1.6425612326477216E-2</v>
      </c>
    </row>
    <row r="190" spans="1:16" ht="12.75" customHeight="1">
      <c r="A190" s="31">
        <v>180</v>
      </c>
      <c r="B190" s="32" t="s">
        <v>47</v>
      </c>
      <c r="C190" s="33" t="s">
        <v>205</v>
      </c>
      <c r="D190" s="34">
        <v>44560</v>
      </c>
      <c r="E190" s="40">
        <v>3127.6</v>
      </c>
      <c r="F190" s="40">
        <v>3125.4666666666667</v>
      </c>
      <c r="G190" s="41">
        <v>3077.1333333333332</v>
      </c>
      <c r="H190" s="41">
        <v>3026.6666666666665</v>
      </c>
      <c r="I190" s="41">
        <v>2978.333333333333</v>
      </c>
      <c r="J190" s="41">
        <v>3175.9333333333334</v>
      </c>
      <c r="K190" s="41">
        <v>3224.2666666666664</v>
      </c>
      <c r="L190" s="41">
        <v>3274.7333333333336</v>
      </c>
      <c r="M190" s="31">
        <v>3173.8</v>
      </c>
      <c r="N190" s="31">
        <v>3075</v>
      </c>
      <c r="O190" s="42">
        <v>753250</v>
      </c>
      <c r="P190" s="43">
        <v>2.5527569775357386E-2</v>
      </c>
    </row>
    <row r="191" spans="1:16" ht="12.75" customHeight="1">
      <c r="A191" s="31">
        <v>181</v>
      </c>
      <c r="B191" s="32" t="s">
        <v>170</v>
      </c>
      <c r="C191" s="33" t="s">
        <v>206</v>
      </c>
      <c r="D191" s="34">
        <v>44560</v>
      </c>
      <c r="E191" s="40">
        <v>583.6</v>
      </c>
      <c r="F191" s="40">
        <v>581.53333333333342</v>
      </c>
      <c r="G191" s="41">
        <v>576.61666666666679</v>
      </c>
      <c r="H191" s="41">
        <v>569.63333333333333</v>
      </c>
      <c r="I191" s="41">
        <v>564.7166666666667</v>
      </c>
      <c r="J191" s="41">
        <v>588.51666666666688</v>
      </c>
      <c r="K191" s="41">
        <v>593.43333333333362</v>
      </c>
      <c r="L191" s="41">
        <v>600.41666666666697</v>
      </c>
      <c r="M191" s="31">
        <v>586.45000000000005</v>
      </c>
      <c r="N191" s="31">
        <v>574.54999999999995</v>
      </c>
      <c r="O191" s="42">
        <v>3528000</v>
      </c>
      <c r="P191" s="43">
        <v>-2.2443890274314215E-2</v>
      </c>
    </row>
    <row r="192" spans="1:16" ht="12.75" customHeight="1">
      <c r="A192" s="31">
        <v>182</v>
      </c>
      <c r="B192" s="32" t="s">
        <v>44</v>
      </c>
      <c r="C192" s="33" t="s">
        <v>207</v>
      </c>
      <c r="D192" s="34">
        <v>44560</v>
      </c>
      <c r="E192" s="40">
        <v>1033.9000000000001</v>
      </c>
      <c r="F192" s="40">
        <v>1028.6333333333334</v>
      </c>
      <c r="G192" s="41">
        <v>1012.2666666666669</v>
      </c>
      <c r="H192" s="41">
        <v>990.63333333333344</v>
      </c>
      <c r="I192" s="41">
        <v>974.26666666666688</v>
      </c>
      <c r="J192" s="41">
        <v>1050.2666666666669</v>
      </c>
      <c r="K192" s="41">
        <v>1066.6333333333332</v>
      </c>
      <c r="L192" s="41">
        <v>1088.2666666666669</v>
      </c>
      <c r="M192" s="31">
        <v>1045</v>
      </c>
      <c r="N192" s="31">
        <v>1007</v>
      </c>
      <c r="O192" s="42">
        <v>2327975</v>
      </c>
      <c r="P192" s="43">
        <v>-9.3341630367143745E-4</v>
      </c>
    </row>
    <row r="193" spans="1:16" ht="12.75" customHeight="1">
      <c r="A193" s="31">
        <v>183</v>
      </c>
      <c r="B193" s="32" t="s">
        <v>49</v>
      </c>
      <c r="C193" s="33" t="s">
        <v>208</v>
      </c>
      <c r="D193" s="34">
        <v>44560</v>
      </c>
      <c r="E193" s="40">
        <v>663.45</v>
      </c>
      <c r="F193" s="40">
        <v>667.69999999999993</v>
      </c>
      <c r="G193" s="41">
        <v>656.49999999999989</v>
      </c>
      <c r="H193" s="41">
        <v>649.54999999999995</v>
      </c>
      <c r="I193" s="41">
        <v>638.34999999999991</v>
      </c>
      <c r="J193" s="41">
        <v>674.64999999999986</v>
      </c>
      <c r="K193" s="41">
        <v>685.84999999999991</v>
      </c>
      <c r="L193" s="41">
        <v>692.79999999999984</v>
      </c>
      <c r="M193" s="31">
        <v>678.9</v>
      </c>
      <c r="N193" s="31">
        <v>660.75</v>
      </c>
      <c r="O193" s="42">
        <v>7673400</v>
      </c>
      <c r="P193" s="43">
        <v>4.4198895027624308E-2</v>
      </c>
    </row>
    <row r="194" spans="1:16" ht="12.75" customHeight="1">
      <c r="A194" s="31">
        <v>184</v>
      </c>
      <c r="B194" s="32" t="s">
        <v>56</v>
      </c>
      <c r="C194" s="33" t="s">
        <v>209</v>
      </c>
      <c r="D194" s="34">
        <v>44560</v>
      </c>
      <c r="E194" s="40">
        <v>1588.25</v>
      </c>
      <c r="F194" s="40">
        <v>1594.7166666666665</v>
      </c>
      <c r="G194" s="41">
        <v>1573.633333333333</v>
      </c>
      <c r="H194" s="41">
        <v>1559.0166666666664</v>
      </c>
      <c r="I194" s="41">
        <v>1537.9333333333329</v>
      </c>
      <c r="J194" s="41">
        <v>1609.333333333333</v>
      </c>
      <c r="K194" s="41">
        <v>1630.4166666666665</v>
      </c>
      <c r="L194" s="41">
        <v>1645.0333333333331</v>
      </c>
      <c r="M194" s="31">
        <v>1615.8</v>
      </c>
      <c r="N194" s="31">
        <v>1580.1</v>
      </c>
      <c r="O194" s="42">
        <v>1290800</v>
      </c>
      <c r="P194" s="43">
        <v>4.2691546508340401E-2</v>
      </c>
    </row>
    <row r="195" spans="1:16" ht="12.75" customHeight="1">
      <c r="A195" s="31">
        <v>185</v>
      </c>
      <c r="B195" s="32" t="s">
        <v>42</v>
      </c>
      <c r="C195" s="33" t="s">
        <v>210</v>
      </c>
      <c r="D195" s="34">
        <v>44560</v>
      </c>
      <c r="E195" s="40">
        <v>7399.35</v>
      </c>
      <c r="F195" s="40">
        <v>7405.7666666666664</v>
      </c>
      <c r="G195" s="41">
        <v>7337.1333333333332</v>
      </c>
      <c r="H195" s="41">
        <v>7274.916666666667</v>
      </c>
      <c r="I195" s="41">
        <v>7206.2833333333338</v>
      </c>
      <c r="J195" s="41">
        <v>7467.9833333333327</v>
      </c>
      <c r="K195" s="41">
        <v>7536.6166666666659</v>
      </c>
      <c r="L195" s="41">
        <v>7598.8333333333321</v>
      </c>
      <c r="M195" s="31">
        <v>7474.4</v>
      </c>
      <c r="N195" s="31">
        <v>7343.55</v>
      </c>
      <c r="O195" s="42">
        <v>1507300</v>
      </c>
      <c r="P195" s="43">
        <v>-2.9864195147068288E-2</v>
      </c>
    </row>
    <row r="196" spans="1:16" ht="12.75" customHeight="1">
      <c r="A196" s="31">
        <v>186</v>
      </c>
      <c r="B196" s="32" t="s">
        <v>38</v>
      </c>
      <c r="C196" s="33" t="s">
        <v>211</v>
      </c>
      <c r="D196" s="34">
        <v>44560</v>
      </c>
      <c r="E196" s="40">
        <v>748.6</v>
      </c>
      <c r="F196" s="40">
        <v>744.91666666666663</v>
      </c>
      <c r="G196" s="41">
        <v>740.0333333333333</v>
      </c>
      <c r="H196" s="41">
        <v>731.4666666666667</v>
      </c>
      <c r="I196" s="41">
        <v>726.58333333333337</v>
      </c>
      <c r="J196" s="41">
        <v>753.48333333333323</v>
      </c>
      <c r="K196" s="41">
        <v>758.36666666666667</v>
      </c>
      <c r="L196" s="41">
        <v>766.93333333333317</v>
      </c>
      <c r="M196" s="31">
        <v>749.8</v>
      </c>
      <c r="N196" s="31">
        <v>736.35</v>
      </c>
      <c r="O196" s="42">
        <v>24120200</v>
      </c>
      <c r="P196" s="43">
        <v>-8.8675213675213672E-3</v>
      </c>
    </row>
    <row r="197" spans="1:16" ht="12.75" customHeight="1">
      <c r="A197" s="31">
        <v>187</v>
      </c>
      <c r="B197" s="32" t="s">
        <v>120</v>
      </c>
      <c r="C197" s="33" t="s">
        <v>212</v>
      </c>
      <c r="D197" s="34">
        <v>44560</v>
      </c>
      <c r="E197" s="40">
        <v>347.95</v>
      </c>
      <c r="F197" s="40">
        <v>346.76666666666665</v>
      </c>
      <c r="G197" s="41">
        <v>343.83333333333331</v>
      </c>
      <c r="H197" s="41">
        <v>339.71666666666664</v>
      </c>
      <c r="I197" s="41">
        <v>336.7833333333333</v>
      </c>
      <c r="J197" s="41">
        <v>350.88333333333333</v>
      </c>
      <c r="K197" s="41">
        <v>353.81666666666672</v>
      </c>
      <c r="L197" s="41">
        <v>357.93333333333334</v>
      </c>
      <c r="M197" s="31">
        <v>349.7</v>
      </c>
      <c r="N197" s="31">
        <v>342.65</v>
      </c>
      <c r="O197" s="42">
        <v>51633600</v>
      </c>
      <c r="P197" s="43">
        <v>-2.150158618258724E-2</v>
      </c>
    </row>
    <row r="198" spans="1:16" ht="12.75" customHeight="1">
      <c r="A198" s="31">
        <v>188</v>
      </c>
      <c r="B198" s="32" t="s">
        <v>70</v>
      </c>
      <c r="C198" s="33" t="s">
        <v>213</v>
      </c>
      <c r="D198" s="34">
        <v>44560</v>
      </c>
      <c r="E198" s="40">
        <v>1236.25</v>
      </c>
      <c r="F198" s="40">
        <v>1233.3</v>
      </c>
      <c r="G198" s="41">
        <v>1224.9499999999998</v>
      </c>
      <c r="H198" s="41">
        <v>1213.6499999999999</v>
      </c>
      <c r="I198" s="41">
        <v>1205.2999999999997</v>
      </c>
      <c r="J198" s="41">
        <v>1244.5999999999999</v>
      </c>
      <c r="K198" s="41">
        <v>1252.9499999999998</v>
      </c>
      <c r="L198" s="41">
        <v>1264.25</v>
      </c>
      <c r="M198" s="31">
        <v>1241.6500000000001</v>
      </c>
      <c r="N198" s="31">
        <v>1222</v>
      </c>
      <c r="O198" s="42">
        <v>2172000</v>
      </c>
      <c r="P198" s="43">
        <v>3.4650034650034649E-3</v>
      </c>
    </row>
    <row r="199" spans="1:16" ht="12.75" customHeight="1">
      <c r="A199" s="31">
        <v>189</v>
      </c>
      <c r="B199" s="32" t="s">
        <v>70</v>
      </c>
      <c r="C199" s="33" t="s">
        <v>282</v>
      </c>
      <c r="D199" s="34">
        <v>44560</v>
      </c>
      <c r="E199" s="40">
        <v>1889.9</v>
      </c>
      <c r="F199" s="40">
        <v>1899.7666666666667</v>
      </c>
      <c r="G199" s="41">
        <v>1874.5333333333333</v>
      </c>
      <c r="H199" s="41">
        <v>1859.1666666666667</v>
      </c>
      <c r="I199" s="41">
        <v>1833.9333333333334</v>
      </c>
      <c r="J199" s="41">
        <v>1915.1333333333332</v>
      </c>
      <c r="K199" s="41">
        <v>1940.3666666666663</v>
      </c>
      <c r="L199" s="41">
        <v>1955.7333333333331</v>
      </c>
      <c r="M199" s="31">
        <v>1925</v>
      </c>
      <c r="N199" s="31">
        <v>1884.4</v>
      </c>
      <c r="O199" s="42">
        <v>1119000</v>
      </c>
      <c r="P199" s="43">
        <v>-1.4314027747192249E-2</v>
      </c>
    </row>
    <row r="200" spans="1:16" ht="12.75" customHeight="1">
      <c r="A200" s="31">
        <v>190</v>
      </c>
      <c r="B200" s="32" t="s">
        <v>87</v>
      </c>
      <c r="C200" s="33" t="s">
        <v>214</v>
      </c>
      <c r="D200" s="34">
        <v>44560</v>
      </c>
      <c r="E200" s="40">
        <v>649.85</v>
      </c>
      <c r="F200" s="40">
        <v>648.38333333333333</v>
      </c>
      <c r="G200" s="41">
        <v>642.61666666666667</v>
      </c>
      <c r="H200" s="41">
        <v>635.38333333333333</v>
      </c>
      <c r="I200" s="41">
        <v>629.61666666666667</v>
      </c>
      <c r="J200" s="41">
        <v>655.61666666666667</v>
      </c>
      <c r="K200" s="41">
        <v>661.38333333333333</v>
      </c>
      <c r="L200" s="41">
        <v>668.61666666666667</v>
      </c>
      <c r="M200" s="31">
        <v>654.15</v>
      </c>
      <c r="N200" s="31">
        <v>641.15</v>
      </c>
      <c r="O200" s="42">
        <v>30216000</v>
      </c>
      <c r="P200" s="43">
        <v>1.0071027244778967E-3</v>
      </c>
    </row>
    <row r="201" spans="1:16" ht="12.75" customHeight="1">
      <c r="A201" s="31">
        <v>191</v>
      </c>
      <c r="B201" s="32" t="s">
        <v>182</v>
      </c>
      <c r="C201" s="33" t="s">
        <v>215</v>
      </c>
      <c r="D201" s="34">
        <v>44560</v>
      </c>
      <c r="E201" s="40">
        <v>372.2</v>
      </c>
      <c r="F201" s="40">
        <v>366.95</v>
      </c>
      <c r="G201" s="41">
        <v>359.54999999999995</v>
      </c>
      <c r="H201" s="41">
        <v>346.9</v>
      </c>
      <c r="I201" s="41">
        <v>339.49999999999994</v>
      </c>
      <c r="J201" s="41">
        <v>379.59999999999997</v>
      </c>
      <c r="K201" s="41">
        <v>386.99999999999994</v>
      </c>
      <c r="L201" s="41">
        <v>399.65</v>
      </c>
      <c r="M201" s="31">
        <v>374.35</v>
      </c>
      <c r="N201" s="31">
        <v>354.3</v>
      </c>
      <c r="O201" s="42">
        <v>87459000</v>
      </c>
      <c r="P201" s="43">
        <v>2.1621811045696663E-2</v>
      </c>
    </row>
    <row r="202" spans="1:16" ht="12.75" customHeight="1">
      <c r="A202" s="31"/>
      <c r="B202" s="32"/>
      <c r="C202" s="33"/>
      <c r="D202" s="34"/>
      <c r="E202" s="40"/>
      <c r="F202" s="40"/>
      <c r="G202" s="41"/>
      <c r="H202" s="41"/>
      <c r="I202" s="41"/>
      <c r="J202" s="41"/>
      <c r="K202" s="41"/>
      <c r="L202" s="41"/>
      <c r="M202" s="31"/>
      <c r="N202" s="31"/>
      <c r="O202" s="42"/>
      <c r="P202" s="43"/>
    </row>
    <row r="203" spans="1:16" ht="12.75" customHeight="1">
      <c r="B203" s="45"/>
      <c r="C203" s="44"/>
      <c r="D203" s="46"/>
      <c r="E203" s="47"/>
      <c r="F203" s="47"/>
      <c r="G203" s="48"/>
      <c r="H203" s="48"/>
      <c r="I203" s="48"/>
      <c r="J203" s="48"/>
      <c r="K203" s="48"/>
      <c r="L203" s="1"/>
      <c r="M203" s="1"/>
      <c r="N203" s="1"/>
      <c r="O203" s="1"/>
      <c r="P203" s="1"/>
    </row>
    <row r="204" spans="1:16" ht="12.75" customHeight="1">
      <c r="A204" s="44"/>
      <c r="B204" s="45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1"/>
      <c r="B205" s="45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1"/>
      <c r="B206" s="45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1"/>
      <c r="B207" s="45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9" t="s">
        <v>216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9" t="s">
        <v>217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9" t="s">
        <v>218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9" t="s">
        <v>219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9" t="s">
        <v>220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24" t="s">
        <v>221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50" t="s">
        <v>222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50" t="s">
        <v>223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50" t="s">
        <v>224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50" t="s">
        <v>225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50" t="s">
        <v>226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50" t="s">
        <v>227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50" t="s">
        <v>228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50" t="s">
        <v>229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50" t="s">
        <v>230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P26" sqref="P26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44545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503" t="s">
        <v>16</v>
      </c>
      <c r="B8" s="505"/>
      <c r="C8" s="509" t="s">
        <v>20</v>
      </c>
      <c r="D8" s="509" t="s">
        <v>21</v>
      </c>
      <c r="E8" s="500" t="s">
        <v>22</v>
      </c>
      <c r="F8" s="501"/>
      <c r="G8" s="502"/>
      <c r="H8" s="500" t="s">
        <v>23</v>
      </c>
      <c r="I8" s="501"/>
      <c r="J8" s="502"/>
      <c r="K8" s="26"/>
      <c r="L8" s="53"/>
      <c r="M8" s="53"/>
      <c r="N8" s="1"/>
      <c r="O8" s="1"/>
    </row>
    <row r="9" spans="1:15" ht="36" customHeight="1">
      <c r="A9" s="507"/>
      <c r="B9" s="508"/>
      <c r="C9" s="508"/>
      <c r="D9" s="508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231</v>
      </c>
      <c r="N9" s="1"/>
      <c r="O9" s="1"/>
    </row>
    <row r="10" spans="1:15" ht="12.75" customHeight="1">
      <c r="A10" s="56">
        <v>1</v>
      </c>
      <c r="B10" s="31" t="s">
        <v>232</v>
      </c>
      <c r="C10" s="37">
        <v>17324.900000000001</v>
      </c>
      <c r="D10" s="35">
        <v>17308.966666666671</v>
      </c>
      <c r="E10" s="35">
        <v>17241.733333333341</v>
      </c>
      <c r="F10" s="35">
        <v>17158.566666666669</v>
      </c>
      <c r="G10" s="35">
        <v>17091.333333333339</v>
      </c>
      <c r="H10" s="35">
        <v>17392.133333333342</v>
      </c>
      <c r="I10" s="35">
        <v>17459.366666666672</v>
      </c>
      <c r="J10" s="35">
        <v>17542.533333333344</v>
      </c>
      <c r="K10" s="37">
        <v>17376.2</v>
      </c>
      <c r="L10" s="37">
        <v>17225.8</v>
      </c>
      <c r="M10" s="57"/>
      <c r="N10" s="1"/>
      <c r="O10" s="1"/>
    </row>
    <row r="11" spans="1:15" ht="12.75" customHeight="1">
      <c r="A11" s="56">
        <v>2</v>
      </c>
      <c r="B11" s="31" t="s">
        <v>233</v>
      </c>
      <c r="C11" s="31">
        <v>36893.949999999997</v>
      </c>
      <c r="D11" s="40">
        <v>36826.133333333331</v>
      </c>
      <c r="E11" s="40">
        <v>36613.21666666666</v>
      </c>
      <c r="F11" s="40">
        <v>36332.48333333333</v>
      </c>
      <c r="G11" s="40">
        <v>36119.566666666658</v>
      </c>
      <c r="H11" s="40">
        <v>37106.866666666661</v>
      </c>
      <c r="I11" s="40">
        <v>37319.783333333333</v>
      </c>
      <c r="J11" s="40">
        <v>37600.516666666663</v>
      </c>
      <c r="K11" s="31">
        <v>37039.050000000003</v>
      </c>
      <c r="L11" s="31">
        <v>36545.4</v>
      </c>
      <c r="M11" s="57"/>
      <c r="N11" s="1"/>
      <c r="O11" s="1"/>
    </row>
    <row r="12" spans="1:15" ht="12.75" customHeight="1">
      <c r="A12" s="56">
        <v>3</v>
      </c>
      <c r="B12" s="44" t="s">
        <v>234</v>
      </c>
      <c r="C12" s="31">
        <v>2315.6999999999998</v>
      </c>
      <c r="D12" s="40">
        <v>2305.9833333333336</v>
      </c>
      <c r="E12" s="40">
        <v>2291.5666666666671</v>
      </c>
      <c r="F12" s="40">
        <v>2267.4333333333334</v>
      </c>
      <c r="G12" s="40">
        <v>2253.0166666666669</v>
      </c>
      <c r="H12" s="40">
        <v>2330.1166666666672</v>
      </c>
      <c r="I12" s="40">
        <v>2344.5333333333333</v>
      </c>
      <c r="J12" s="40">
        <v>2368.6666666666674</v>
      </c>
      <c r="K12" s="31">
        <v>2320.4</v>
      </c>
      <c r="L12" s="31">
        <v>2281.85</v>
      </c>
      <c r="M12" s="57"/>
      <c r="N12" s="1"/>
      <c r="O12" s="1"/>
    </row>
    <row r="13" spans="1:15" ht="12.75" customHeight="1">
      <c r="A13" s="56">
        <v>4</v>
      </c>
      <c r="B13" s="31" t="s">
        <v>235</v>
      </c>
      <c r="C13" s="31">
        <v>5030.5</v>
      </c>
      <c r="D13" s="40">
        <v>5025.7666666666664</v>
      </c>
      <c r="E13" s="40">
        <v>5004.5333333333328</v>
      </c>
      <c r="F13" s="40">
        <v>4978.5666666666666</v>
      </c>
      <c r="G13" s="40">
        <v>4957.333333333333</v>
      </c>
      <c r="H13" s="40">
        <v>5051.7333333333327</v>
      </c>
      <c r="I13" s="40">
        <v>5072.9666666666662</v>
      </c>
      <c r="J13" s="40">
        <v>5098.9333333333325</v>
      </c>
      <c r="K13" s="31">
        <v>5047</v>
      </c>
      <c r="L13" s="31">
        <v>4999.8</v>
      </c>
      <c r="M13" s="57"/>
      <c r="N13" s="1"/>
      <c r="O13" s="1"/>
    </row>
    <row r="14" spans="1:15" ht="12.75" customHeight="1">
      <c r="A14" s="56">
        <v>5</v>
      </c>
      <c r="B14" s="31" t="s">
        <v>236</v>
      </c>
      <c r="C14" s="31">
        <v>36102.550000000003</v>
      </c>
      <c r="D14" s="40">
        <v>35997.483333333337</v>
      </c>
      <c r="E14" s="40">
        <v>35742.916666666672</v>
      </c>
      <c r="F14" s="40">
        <v>35383.283333333333</v>
      </c>
      <c r="G14" s="40">
        <v>35128.716666666667</v>
      </c>
      <c r="H14" s="40">
        <v>36357.116666666676</v>
      </c>
      <c r="I14" s="40">
        <v>36611.683333333342</v>
      </c>
      <c r="J14" s="40">
        <v>36971.31666666668</v>
      </c>
      <c r="K14" s="31">
        <v>36252.050000000003</v>
      </c>
      <c r="L14" s="31">
        <v>35637.85</v>
      </c>
      <c r="M14" s="57"/>
      <c r="N14" s="1"/>
      <c r="O14" s="1"/>
    </row>
    <row r="15" spans="1:15" ht="12.75" customHeight="1">
      <c r="A15" s="56">
        <v>6</v>
      </c>
      <c r="B15" s="31" t="s">
        <v>237</v>
      </c>
      <c r="C15" s="31">
        <v>3956.5</v>
      </c>
      <c r="D15" s="40">
        <v>3943.9166666666665</v>
      </c>
      <c r="E15" s="40">
        <v>3925.1833333333329</v>
      </c>
      <c r="F15" s="40">
        <v>3893.8666666666663</v>
      </c>
      <c r="G15" s="40">
        <v>3875.1333333333328</v>
      </c>
      <c r="H15" s="40">
        <v>3975.2333333333331</v>
      </c>
      <c r="I15" s="40">
        <v>3993.9666666666667</v>
      </c>
      <c r="J15" s="40">
        <v>4025.2833333333333</v>
      </c>
      <c r="K15" s="31">
        <v>3962.65</v>
      </c>
      <c r="L15" s="31">
        <v>3912.6</v>
      </c>
      <c r="M15" s="57"/>
      <c r="N15" s="1"/>
      <c r="O15" s="1"/>
    </row>
    <row r="16" spans="1:15" ht="12.75" customHeight="1">
      <c r="A16" s="56">
        <v>7</v>
      </c>
      <c r="B16" s="31" t="s">
        <v>238</v>
      </c>
      <c r="C16" s="31">
        <v>8593.15</v>
      </c>
      <c r="D16" s="40">
        <v>8575.4333333333325</v>
      </c>
      <c r="E16" s="40">
        <v>8536.9666666666653</v>
      </c>
      <c r="F16" s="40">
        <v>8480.7833333333328</v>
      </c>
      <c r="G16" s="40">
        <v>8442.3166666666657</v>
      </c>
      <c r="H16" s="40">
        <v>8631.616666666665</v>
      </c>
      <c r="I16" s="40">
        <v>8670.0833333333321</v>
      </c>
      <c r="J16" s="40">
        <v>8726.2666666666646</v>
      </c>
      <c r="K16" s="31">
        <v>8613.9</v>
      </c>
      <c r="L16" s="31">
        <v>8519.25</v>
      </c>
      <c r="M16" s="57"/>
      <c r="N16" s="1"/>
      <c r="O16" s="1"/>
    </row>
    <row r="17" spans="1:15" ht="12.75" customHeight="1">
      <c r="A17" s="56">
        <v>8</v>
      </c>
      <c r="B17" s="31" t="s">
        <v>43</v>
      </c>
      <c r="C17" s="31">
        <v>2320.15</v>
      </c>
      <c r="D17" s="40">
        <v>2306.3000000000002</v>
      </c>
      <c r="E17" s="40">
        <v>2286.3000000000002</v>
      </c>
      <c r="F17" s="40">
        <v>2252.4499999999998</v>
      </c>
      <c r="G17" s="40">
        <v>2232.4499999999998</v>
      </c>
      <c r="H17" s="40">
        <v>2340.1500000000005</v>
      </c>
      <c r="I17" s="40">
        <v>2360.1500000000005</v>
      </c>
      <c r="J17" s="40">
        <v>2394.0000000000009</v>
      </c>
      <c r="K17" s="31">
        <v>2326.3000000000002</v>
      </c>
      <c r="L17" s="31">
        <v>2272.4499999999998</v>
      </c>
      <c r="M17" s="31">
        <v>4.0804999999999998</v>
      </c>
      <c r="N17" s="1"/>
      <c r="O17" s="1"/>
    </row>
    <row r="18" spans="1:15" ht="12.75" customHeight="1">
      <c r="A18" s="56">
        <v>9</v>
      </c>
      <c r="B18" s="31" t="s">
        <v>59</v>
      </c>
      <c r="C18" s="31">
        <v>1168.9000000000001</v>
      </c>
      <c r="D18" s="40">
        <v>1167.8</v>
      </c>
      <c r="E18" s="40">
        <v>1151.0999999999999</v>
      </c>
      <c r="F18" s="40">
        <v>1133.3</v>
      </c>
      <c r="G18" s="40">
        <v>1116.5999999999999</v>
      </c>
      <c r="H18" s="40">
        <v>1185.5999999999999</v>
      </c>
      <c r="I18" s="40">
        <v>1202.3000000000002</v>
      </c>
      <c r="J18" s="40">
        <v>1220.0999999999999</v>
      </c>
      <c r="K18" s="31">
        <v>1184.5</v>
      </c>
      <c r="L18" s="31">
        <v>1150</v>
      </c>
      <c r="M18" s="31">
        <v>6.8411200000000001</v>
      </c>
      <c r="N18" s="1"/>
      <c r="O18" s="1"/>
    </row>
    <row r="19" spans="1:15" ht="12.75" customHeight="1">
      <c r="A19" s="56">
        <v>10</v>
      </c>
      <c r="B19" s="31" t="s">
        <v>39</v>
      </c>
      <c r="C19" s="58">
        <v>988.45</v>
      </c>
      <c r="D19" s="40">
        <v>996.13333333333333</v>
      </c>
      <c r="E19" s="40">
        <v>977.4666666666667</v>
      </c>
      <c r="F19" s="40">
        <v>966.48333333333335</v>
      </c>
      <c r="G19" s="40">
        <v>947.81666666666672</v>
      </c>
      <c r="H19" s="40">
        <v>1007.1166666666667</v>
      </c>
      <c r="I19" s="40">
        <v>1025.7833333333333</v>
      </c>
      <c r="J19" s="40">
        <v>1036.7666666666667</v>
      </c>
      <c r="K19" s="31">
        <v>1014.8</v>
      </c>
      <c r="L19" s="31">
        <v>985.15</v>
      </c>
      <c r="M19" s="31">
        <v>6.9576500000000001</v>
      </c>
      <c r="N19" s="1"/>
      <c r="O19" s="1"/>
    </row>
    <row r="20" spans="1:15" ht="12.75" customHeight="1">
      <c r="A20" s="56">
        <v>11</v>
      </c>
      <c r="B20" s="31" t="s">
        <v>45</v>
      </c>
      <c r="C20" s="31">
        <v>1720.1</v>
      </c>
      <c r="D20" s="40">
        <v>1710.3333333333333</v>
      </c>
      <c r="E20" s="40">
        <v>1692.7666666666664</v>
      </c>
      <c r="F20" s="40">
        <v>1665.4333333333332</v>
      </c>
      <c r="G20" s="40">
        <v>1647.8666666666663</v>
      </c>
      <c r="H20" s="40">
        <v>1737.6666666666665</v>
      </c>
      <c r="I20" s="40">
        <v>1755.2333333333336</v>
      </c>
      <c r="J20" s="40">
        <v>1782.5666666666666</v>
      </c>
      <c r="K20" s="31">
        <v>1727.9</v>
      </c>
      <c r="L20" s="31">
        <v>1683</v>
      </c>
      <c r="M20" s="31">
        <v>11.98653</v>
      </c>
      <c r="N20" s="1"/>
      <c r="O20" s="1"/>
    </row>
    <row r="21" spans="1:15" ht="12.75" customHeight="1">
      <c r="A21" s="56">
        <v>12</v>
      </c>
      <c r="B21" s="31" t="s">
        <v>240</v>
      </c>
      <c r="C21" s="31">
        <v>1436.35</v>
      </c>
      <c r="D21" s="40">
        <v>1426.3999999999999</v>
      </c>
      <c r="E21" s="40">
        <v>1397.9499999999998</v>
      </c>
      <c r="F21" s="40">
        <v>1359.55</v>
      </c>
      <c r="G21" s="40">
        <v>1331.1</v>
      </c>
      <c r="H21" s="40">
        <v>1464.7999999999997</v>
      </c>
      <c r="I21" s="40">
        <v>1493.25</v>
      </c>
      <c r="J21" s="40">
        <v>1531.6499999999996</v>
      </c>
      <c r="K21" s="31">
        <v>1454.85</v>
      </c>
      <c r="L21" s="31">
        <v>1388</v>
      </c>
      <c r="M21" s="31">
        <v>9.4957499999999992</v>
      </c>
      <c r="N21" s="1"/>
      <c r="O21" s="1"/>
    </row>
    <row r="22" spans="1:15" ht="12.75" customHeight="1">
      <c r="A22" s="56">
        <v>13</v>
      </c>
      <c r="B22" s="31" t="s">
        <v>46</v>
      </c>
      <c r="C22" s="31">
        <v>763.7</v>
      </c>
      <c r="D22" s="40">
        <v>760.06666666666661</v>
      </c>
      <c r="E22" s="40">
        <v>754.13333333333321</v>
      </c>
      <c r="F22" s="40">
        <v>744.56666666666661</v>
      </c>
      <c r="G22" s="40">
        <v>738.63333333333321</v>
      </c>
      <c r="H22" s="40">
        <v>769.63333333333321</v>
      </c>
      <c r="I22" s="40">
        <v>775.56666666666661</v>
      </c>
      <c r="J22" s="40">
        <v>785.13333333333321</v>
      </c>
      <c r="K22" s="31">
        <v>766</v>
      </c>
      <c r="L22" s="31">
        <v>750.5</v>
      </c>
      <c r="M22" s="31">
        <v>29.190149999999999</v>
      </c>
      <c r="N22" s="1"/>
      <c r="O22" s="1"/>
    </row>
    <row r="23" spans="1:15" ht="12.75" customHeight="1">
      <c r="A23" s="56">
        <v>14</v>
      </c>
      <c r="B23" s="31" t="s">
        <v>241</v>
      </c>
      <c r="C23" s="31">
        <v>1899.8</v>
      </c>
      <c r="D23" s="40">
        <v>1857.0166666666667</v>
      </c>
      <c r="E23" s="40">
        <v>1813.5333333333333</v>
      </c>
      <c r="F23" s="40">
        <v>1727.2666666666667</v>
      </c>
      <c r="G23" s="40">
        <v>1683.7833333333333</v>
      </c>
      <c r="H23" s="40">
        <v>1943.2833333333333</v>
      </c>
      <c r="I23" s="40">
        <v>1986.7666666666664</v>
      </c>
      <c r="J23" s="40">
        <v>2073.0333333333333</v>
      </c>
      <c r="K23" s="31">
        <v>1900.5</v>
      </c>
      <c r="L23" s="31">
        <v>1770.75</v>
      </c>
      <c r="M23" s="31">
        <v>1.8321499999999999</v>
      </c>
      <c r="N23" s="1"/>
      <c r="O23" s="1"/>
    </row>
    <row r="24" spans="1:15" ht="12.75" customHeight="1">
      <c r="A24" s="56">
        <v>15</v>
      </c>
      <c r="B24" s="31" t="s">
        <v>242</v>
      </c>
      <c r="C24" s="31">
        <v>1872.7</v>
      </c>
      <c r="D24" s="40">
        <v>1859.2333333333333</v>
      </c>
      <c r="E24" s="40">
        <v>1833.4666666666667</v>
      </c>
      <c r="F24" s="40">
        <v>1794.2333333333333</v>
      </c>
      <c r="G24" s="40">
        <v>1768.4666666666667</v>
      </c>
      <c r="H24" s="40">
        <v>1898.4666666666667</v>
      </c>
      <c r="I24" s="40">
        <v>1924.2333333333336</v>
      </c>
      <c r="J24" s="40">
        <v>1963.4666666666667</v>
      </c>
      <c r="K24" s="31">
        <v>1885</v>
      </c>
      <c r="L24" s="31">
        <v>1820</v>
      </c>
      <c r="M24" s="31">
        <v>4.10771</v>
      </c>
      <c r="N24" s="1"/>
      <c r="O24" s="1"/>
    </row>
    <row r="25" spans="1:15" ht="12.75" customHeight="1">
      <c r="A25" s="56">
        <v>16</v>
      </c>
      <c r="B25" s="31" t="s">
        <v>243</v>
      </c>
      <c r="C25" s="31">
        <v>121.9</v>
      </c>
      <c r="D25" s="40">
        <v>122.56666666666668</v>
      </c>
      <c r="E25" s="40">
        <v>120.23333333333335</v>
      </c>
      <c r="F25" s="40">
        <v>118.56666666666668</v>
      </c>
      <c r="G25" s="40">
        <v>116.23333333333335</v>
      </c>
      <c r="H25" s="40">
        <v>124.23333333333335</v>
      </c>
      <c r="I25" s="40">
        <v>126.56666666666669</v>
      </c>
      <c r="J25" s="40">
        <v>128.23333333333335</v>
      </c>
      <c r="K25" s="31">
        <v>124.9</v>
      </c>
      <c r="L25" s="31">
        <v>120.9</v>
      </c>
      <c r="M25" s="31">
        <v>46.21461</v>
      </c>
      <c r="N25" s="1"/>
      <c r="O25" s="1"/>
    </row>
    <row r="26" spans="1:15" ht="12.75" customHeight="1">
      <c r="A26" s="56">
        <v>17</v>
      </c>
      <c r="B26" s="31" t="s">
        <v>41</v>
      </c>
      <c r="C26" s="31">
        <v>283.35000000000002</v>
      </c>
      <c r="D26" s="40">
        <v>279.55</v>
      </c>
      <c r="E26" s="40">
        <v>268.20000000000005</v>
      </c>
      <c r="F26" s="40">
        <v>253.05</v>
      </c>
      <c r="G26" s="40">
        <v>241.70000000000005</v>
      </c>
      <c r="H26" s="40">
        <v>294.70000000000005</v>
      </c>
      <c r="I26" s="40">
        <v>306.05000000000007</v>
      </c>
      <c r="J26" s="40">
        <v>321.20000000000005</v>
      </c>
      <c r="K26" s="31">
        <v>290.89999999999998</v>
      </c>
      <c r="L26" s="31">
        <v>264.39999999999998</v>
      </c>
      <c r="M26" s="31">
        <v>182.37308999999999</v>
      </c>
      <c r="N26" s="1"/>
      <c r="O26" s="1"/>
    </row>
    <row r="27" spans="1:15" ht="12.75" customHeight="1">
      <c r="A27" s="56">
        <v>18</v>
      </c>
      <c r="B27" s="31" t="s">
        <v>244</v>
      </c>
      <c r="C27" s="31">
        <v>2136.5500000000002</v>
      </c>
      <c r="D27" s="40">
        <v>2133.6</v>
      </c>
      <c r="E27" s="40">
        <v>2108</v>
      </c>
      <c r="F27" s="40">
        <v>2079.4500000000003</v>
      </c>
      <c r="G27" s="40">
        <v>2053.8500000000004</v>
      </c>
      <c r="H27" s="40">
        <v>2162.1499999999996</v>
      </c>
      <c r="I27" s="40">
        <v>2187.7499999999991</v>
      </c>
      <c r="J27" s="40">
        <v>2216.2999999999993</v>
      </c>
      <c r="K27" s="31">
        <v>2159.1999999999998</v>
      </c>
      <c r="L27" s="31">
        <v>2105.0500000000002</v>
      </c>
      <c r="M27" s="31">
        <v>0.19033</v>
      </c>
      <c r="N27" s="1"/>
      <c r="O27" s="1"/>
    </row>
    <row r="28" spans="1:15" ht="12.75" customHeight="1">
      <c r="A28" s="56">
        <v>19</v>
      </c>
      <c r="B28" s="31" t="s">
        <v>52</v>
      </c>
      <c r="C28" s="31">
        <v>797.05</v>
      </c>
      <c r="D28" s="40">
        <v>800.01666666666677</v>
      </c>
      <c r="E28" s="40">
        <v>785.08333333333348</v>
      </c>
      <c r="F28" s="40">
        <v>773.11666666666667</v>
      </c>
      <c r="G28" s="40">
        <v>758.18333333333339</v>
      </c>
      <c r="H28" s="40">
        <v>811.98333333333358</v>
      </c>
      <c r="I28" s="40">
        <v>826.91666666666674</v>
      </c>
      <c r="J28" s="40">
        <v>838.88333333333367</v>
      </c>
      <c r="K28" s="31">
        <v>814.95</v>
      </c>
      <c r="L28" s="31">
        <v>788.05</v>
      </c>
      <c r="M28" s="31">
        <v>4.2385099999999998</v>
      </c>
      <c r="N28" s="1"/>
      <c r="O28" s="1"/>
    </row>
    <row r="29" spans="1:15" ht="12.75" customHeight="1">
      <c r="A29" s="56">
        <v>20</v>
      </c>
      <c r="B29" s="31" t="s">
        <v>48</v>
      </c>
      <c r="C29" s="31">
        <v>3466.45</v>
      </c>
      <c r="D29" s="40">
        <v>3460.2833333333333</v>
      </c>
      <c r="E29" s="40">
        <v>3435.5666666666666</v>
      </c>
      <c r="F29" s="40">
        <v>3404.6833333333334</v>
      </c>
      <c r="G29" s="40">
        <v>3379.9666666666667</v>
      </c>
      <c r="H29" s="40">
        <v>3491.1666666666665</v>
      </c>
      <c r="I29" s="40">
        <v>3515.8833333333328</v>
      </c>
      <c r="J29" s="40">
        <v>3546.7666666666664</v>
      </c>
      <c r="K29" s="31">
        <v>3485</v>
      </c>
      <c r="L29" s="31">
        <v>3429.4</v>
      </c>
      <c r="M29" s="31">
        <v>0.84853000000000001</v>
      </c>
      <c r="N29" s="1"/>
      <c r="O29" s="1"/>
    </row>
    <row r="30" spans="1:15" ht="12.75" customHeight="1">
      <c r="A30" s="56">
        <v>21</v>
      </c>
      <c r="B30" s="31" t="s">
        <v>50</v>
      </c>
      <c r="C30" s="31">
        <v>638.54999999999995</v>
      </c>
      <c r="D30" s="40">
        <v>636.86666666666667</v>
      </c>
      <c r="E30" s="40">
        <v>633.68333333333339</v>
      </c>
      <c r="F30" s="40">
        <v>628.81666666666672</v>
      </c>
      <c r="G30" s="40">
        <v>625.63333333333344</v>
      </c>
      <c r="H30" s="40">
        <v>641.73333333333335</v>
      </c>
      <c r="I30" s="40">
        <v>644.91666666666652</v>
      </c>
      <c r="J30" s="40">
        <v>649.7833333333333</v>
      </c>
      <c r="K30" s="31">
        <v>640.04999999999995</v>
      </c>
      <c r="L30" s="31">
        <v>632</v>
      </c>
      <c r="M30" s="31">
        <v>4.3743999999999996</v>
      </c>
      <c r="N30" s="1"/>
      <c r="O30" s="1"/>
    </row>
    <row r="31" spans="1:15" ht="12.75" customHeight="1">
      <c r="A31" s="56">
        <v>22</v>
      </c>
      <c r="B31" s="31" t="s">
        <v>51</v>
      </c>
      <c r="C31" s="31">
        <v>378.55</v>
      </c>
      <c r="D31" s="40">
        <v>377.8</v>
      </c>
      <c r="E31" s="40">
        <v>374.75</v>
      </c>
      <c r="F31" s="40">
        <v>370.95</v>
      </c>
      <c r="G31" s="40">
        <v>367.9</v>
      </c>
      <c r="H31" s="40">
        <v>381.6</v>
      </c>
      <c r="I31" s="40">
        <v>384.65000000000009</v>
      </c>
      <c r="J31" s="40">
        <v>388.45000000000005</v>
      </c>
      <c r="K31" s="31">
        <v>380.85</v>
      </c>
      <c r="L31" s="31">
        <v>374</v>
      </c>
      <c r="M31" s="31">
        <v>17.894459999999999</v>
      </c>
      <c r="N31" s="1"/>
      <c r="O31" s="1"/>
    </row>
    <row r="32" spans="1:15" ht="12.75" customHeight="1">
      <c r="A32" s="56">
        <v>23</v>
      </c>
      <c r="B32" s="31" t="s">
        <v>53</v>
      </c>
      <c r="C32" s="31">
        <v>5212</v>
      </c>
      <c r="D32" s="40">
        <v>5175.6833333333334</v>
      </c>
      <c r="E32" s="40">
        <v>5101.3666666666668</v>
      </c>
      <c r="F32" s="40">
        <v>4990.7333333333336</v>
      </c>
      <c r="G32" s="40">
        <v>4916.416666666667</v>
      </c>
      <c r="H32" s="40">
        <v>5286.3166666666666</v>
      </c>
      <c r="I32" s="40">
        <v>5360.6333333333341</v>
      </c>
      <c r="J32" s="40">
        <v>5471.2666666666664</v>
      </c>
      <c r="K32" s="31">
        <v>5250</v>
      </c>
      <c r="L32" s="31">
        <v>5065.05</v>
      </c>
      <c r="M32" s="31">
        <v>10.07056</v>
      </c>
      <c r="N32" s="1"/>
      <c r="O32" s="1"/>
    </row>
    <row r="33" spans="1:15" ht="12.75" customHeight="1">
      <c r="A33" s="56">
        <v>24</v>
      </c>
      <c r="B33" s="31" t="s">
        <v>54</v>
      </c>
      <c r="C33" s="31">
        <v>216.85</v>
      </c>
      <c r="D33" s="40">
        <v>216.63333333333333</v>
      </c>
      <c r="E33" s="40">
        <v>214.56666666666666</v>
      </c>
      <c r="F33" s="40">
        <v>212.28333333333333</v>
      </c>
      <c r="G33" s="40">
        <v>210.21666666666667</v>
      </c>
      <c r="H33" s="40">
        <v>218.91666666666666</v>
      </c>
      <c r="I33" s="40">
        <v>220.98333333333332</v>
      </c>
      <c r="J33" s="40">
        <v>223.26666666666665</v>
      </c>
      <c r="K33" s="31">
        <v>218.7</v>
      </c>
      <c r="L33" s="31">
        <v>214.35</v>
      </c>
      <c r="M33" s="31">
        <v>19.210450000000002</v>
      </c>
      <c r="N33" s="1"/>
      <c r="O33" s="1"/>
    </row>
    <row r="34" spans="1:15" ht="12.75" customHeight="1">
      <c r="A34" s="56">
        <v>25</v>
      </c>
      <c r="B34" s="31" t="s">
        <v>55</v>
      </c>
      <c r="C34" s="31">
        <v>125.95</v>
      </c>
      <c r="D34" s="40">
        <v>126.14999999999999</v>
      </c>
      <c r="E34" s="40">
        <v>124.59999999999998</v>
      </c>
      <c r="F34" s="40">
        <v>123.24999999999999</v>
      </c>
      <c r="G34" s="40">
        <v>121.69999999999997</v>
      </c>
      <c r="H34" s="40">
        <v>127.49999999999999</v>
      </c>
      <c r="I34" s="40">
        <v>129.05000000000001</v>
      </c>
      <c r="J34" s="40">
        <v>130.39999999999998</v>
      </c>
      <c r="K34" s="31">
        <v>127.7</v>
      </c>
      <c r="L34" s="31">
        <v>124.8</v>
      </c>
      <c r="M34" s="31">
        <v>94.950869999999995</v>
      </c>
      <c r="N34" s="1"/>
      <c r="O34" s="1"/>
    </row>
    <row r="35" spans="1:15" ht="12.75" customHeight="1">
      <c r="A35" s="56">
        <v>26</v>
      </c>
      <c r="B35" s="31" t="s">
        <v>57</v>
      </c>
      <c r="C35" s="31">
        <v>3297.5</v>
      </c>
      <c r="D35" s="40">
        <v>3283.8333333333335</v>
      </c>
      <c r="E35" s="40">
        <v>3262.666666666667</v>
      </c>
      <c r="F35" s="40">
        <v>3227.8333333333335</v>
      </c>
      <c r="G35" s="40">
        <v>3206.666666666667</v>
      </c>
      <c r="H35" s="40">
        <v>3318.666666666667</v>
      </c>
      <c r="I35" s="40">
        <v>3339.8333333333339</v>
      </c>
      <c r="J35" s="40">
        <v>3374.666666666667</v>
      </c>
      <c r="K35" s="31">
        <v>3305</v>
      </c>
      <c r="L35" s="31">
        <v>3249</v>
      </c>
      <c r="M35" s="31">
        <v>8.6317900000000005</v>
      </c>
      <c r="N35" s="1"/>
      <c r="O35" s="1"/>
    </row>
    <row r="36" spans="1:15" ht="12.75" customHeight="1">
      <c r="A36" s="56">
        <v>27</v>
      </c>
      <c r="B36" s="31" t="s">
        <v>307</v>
      </c>
      <c r="C36" s="31">
        <v>2248.3000000000002</v>
      </c>
      <c r="D36" s="40">
        <v>2234.8000000000002</v>
      </c>
      <c r="E36" s="40">
        <v>2206.4500000000003</v>
      </c>
      <c r="F36" s="40">
        <v>2164.6</v>
      </c>
      <c r="G36" s="40">
        <v>2136.25</v>
      </c>
      <c r="H36" s="40">
        <v>2276.6500000000005</v>
      </c>
      <c r="I36" s="40">
        <v>2305.0000000000009</v>
      </c>
      <c r="J36" s="40">
        <v>2346.8500000000008</v>
      </c>
      <c r="K36" s="31">
        <v>2263.15</v>
      </c>
      <c r="L36" s="31">
        <v>2192.9499999999998</v>
      </c>
      <c r="M36" s="31">
        <v>2.4113500000000001</v>
      </c>
      <c r="N36" s="1"/>
      <c r="O36" s="1"/>
    </row>
    <row r="37" spans="1:15" ht="12.75" customHeight="1">
      <c r="A37" s="56">
        <v>28</v>
      </c>
      <c r="B37" s="31" t="s">
        <v>60</v>
      </c>
      <c r="C37" s="31">
        <v>708.85</v>
      </c>
      <c r="D37" s="40">
        <v>705.36666666666667</v>
      </c>
      <c r="E37" s="40">
        <v>695.73333333333335</v>
      </c>
      <c r="F37" s="40">
        <v>682.61666666666667</v>
      </c>
      <c r="G37" s="40">
        <v>672.98333333333335</v>
      </c>
      <c r="H37" s="40">
        <v>718.48333333333335</v>
      </c>
      <c r="I37" s="40">
        <v>728.11666666666679</v>
      </c>
      <c r="J37" s="40">
        <v>741.23333333333335</v>
      </c>
      <c r="K37" s="31">
        <v>715</v>
      </c>
      <c r="L37" s="31">
        <v>692.25</v>
      </c>
      <c r="M37" s="31">
        <v>26.638470000000002</v>
      </c>
      <c r="N37" s="1"/>
      <c r="O37" s="1"/>
    </row>
    <row r="38" spans="1:15" ht="12.75" customHeight="1">
      <c r="A38" s="56">
        <v>29</v>
      </c>
      <c r="B38" s="31" t="s">
        <v>245</v>
      </c>
      <c r="C38" s="31">
        <v>4814.3999999999996</v>
      </c>
      <c r="D38" s="40">
        <v>4789.5</v>
      </c>
      <c r="E38" s="40">
        <v>4739</v>
      </c>
      <c r="F38" s="40">
        <v>4663.6000000000004</v>
      </c>
      <c r="G38" s="40">
        <v>4613.1000000000004</v>
      </c>
      <c r="H38" s="40">
        <v>4864.8999999999996</v>
      </c>
      <c r="I38" s="40">
        <v>4915.3999999999996</v>
      </c>
      <c r="J38" s="40">
        <v>4990.7999999999993</v>
      </c>
      <c r="K38" s="31">
        <v>4840</v>
      </c>
      <c r="L38" s="31">
        <v>4714.1000000000004</v>
      </c>
      <c r="M38" s="31">
        <v>3.5239600000000002</v>
      </c>
      <c r="N38" s="1"/>
      <c r="O38" s="1"/>
    </row>
    <row r="39" spans="1:15" ht="12.75" customHeight="1">
      <c r="A39" s="56">
        <v>30</v>
      </c>
      <c r="B39" s="31" t="s">
        <v>61</v>
      </c>
      <c r="C39" s="31">
        <v>710.9</v>
      </c>
      <c r="D39" s="40">
        <v>707.5</v>
      </c>
      <c r="E39" s="40">
        <v>701</v>
      </c>
      <c r="F39" s="40">
        <v>691.1</v>
      </c>
      <c r="G39" s="40">
        <v>684.6</v>
      </c>
      <c r="H39" s="40">
        <v>717.4</v>
      </c>
      <c r="I39" s="40">
        <v>723.9</v>
      </c>
      <c r="J39" s="40">
        <v>733.8</v>
      </c>
      <c r="K39" s="31">
        <v>714</v>
      </c>
      <c r="L39" s="31">
        <v>697.6</v>
      </c>
      <c r="M39" s="31">
        <v>86.125119999999995</v>
      </c>
      <c r="N39" s="1"/>
      <c r="O39" s="1"/>
    </row>
    <row r="40" spans="1:15" ht="12.75" customHeight="1">
      <c r="A40" s="56">
        <v>31</v>
      </c>
      <c r="B40" s="31" t="s">
        <v>62</v>
      </c>
      <c r="C40" s="31">
        <v>3291.65</v>
      </c>
      <c r="D40" s="40">
        <v>3288.2166666666667</v>
      </c>
      <c r="E40" s="40">
        <v>3271.4333333333334</v>
      </c>
      <c r="F40" s="40">
        <v>3251.2166666666667</v>
      </c>
      <c r="G40" s="40">
        <v>3234.4333333333334</v>
      </c>
      <c r="H40" s="40">
        <v>3308.4333333333334</v>
      </c>
      <c r="I40" s="40">
        <v>3325.2166666666672</v>
      </c>
      <c r="J40" s="40">
        <v>3345.4333333333334</v>
      </c>
      <c r="K40" s="31">
        <v>3305</v>
      </c>
      <c r="L40" s="31">
        <v>3268</v>
      </c>
      <c r="M40" s="31">
        <v>1.81626</v>
      </c>
      <c r="N40" s="1"/>
      <c r="O40" s="1"/>
    </row>
    <row r="41" spans="1:15" ht="12.75" customHeight="1">
      <c r="A41" s="56">
        <v>32</v>
      </c>
      <c r="B41" s="31" t="s">
        <v>65</v>
      </c>
      <c r="C41" s="31">
        <v>7065.9</v>
      </c>
      <c r="D41" s="40">
        <v>7093.6333333333341</v>
      </c>
      <c r="E41" s="40">
        <v>7007.2666666666682</v>
      </c>
      <c r="F41" s="40">
        <v>6948.6333333333341</v>
      </c>
      <c r="G41" s="40">
        <v>6862.2666666666682</v>
      </c>
      <c r="H41" s="40">
        <v>7152.2666666666682</v>
      </c>
      <c r="I41" s="40">
        <v>7238.633333333335</v>
      </c>
      <c r="J41" s="40">
        <v>7297.2666666666682</v>
      </c>
      <c r="K41" s="31">
        <v>7180</v>
      </c>
      <c r="L41" s="31">
        <v>7035</v>
      </c>
      <c r="M41" s="31">
        <v>12.764810000000001</v>
      </c>
      <c r="N41" s="1"/>
      <c r="O41" s="1"/>
    </row>
    <row r="42" spans="1:15" ht="12.75" customHeight="1">
      <c r="A42" s="56">
        <v>33</v>
      </c>
      <c r="B42" s="31" t="s">
        <v>64</v>
      </c>
      <c r="C42" s="31">
        <v>17123.5</v>
      </c>
      <c r="D42" s="40">
        <v>17082.833333333332</v>
      </c>
      <c r="E42" s="40">
        <v>16905.666666666664</v>
      </c>
      <c r="F42" s="40">
        <v>16687.833333333332</v>
      </c>
      <c r="G42" s="40">
        <v>16510.666666666664</v>
      </c>
      <c r="H42" s="40">
        <v>17300.666666666664</v>
      </c>
      <c r="I42" s="40">
        <v>17477.833333333328</v>
      </c>
      <c r="J42" s="40">
        <v>17695.666666666664</v>
      </c>
      <c r="K42" s="31">
        <v>17260</v>
      </c>
      <c r="L42" s="31">
        <v>16865</v>
      </c>
      <c r="M42" s="31">
        <v>2.4202599999999999</v>
      </c>
      <c r="N42" s="1"/>
      <c r="O42" s="1"/>
    </row>
    <row r="43" spans="1:15" ht="12.75" customHeight="1">
      <c r="A43" s="56">
        <v>34</v>
      </c>
      <c r="B43" s="31" t="s">
        <v>246</v>
      </c>
      <c r="C43" s="31">
        <v>5487.9</v>
      </c>
      <c r="D43" s="40">
        <v>5495.75</v>
      </c>
      <c r="E43" s="40">
        <v>5433.8</v>
      </c>
      <c r="F43" s="40">
        <v>5379.7</v>
      </c>
      <c r="G43" s="40">
        <v>5317.75</v>
      </c>
      <c r="H43" s="40">
        <v>5549.85</v>
      </c>
      <c r="I43" s="40">
        <v>5611.8000000000011</v>
      </c>
      <c r="J43" s="40">
        <v>5665.9000000000005</v>
      </c>
      <c r="K43" s="31">
        <v>5557.7</v>
      </c>
      <c r="L43" s="31">
        <v>5441.65</v>
      </c>
      <c r="M43" s="31">
        <v>0.23286999999999999</v>
      </c>
      <c r="N43" s="1"/>
      <c r="O43" s="1"/>
    </row>
    <row r="44" spans="1:15" ht="12.75" customHeight="1">
      <c r="A44" s="56">
        <v>35</v>
      </c>
      <c r="B44" s="31" t="s">
        <v>66</v>
      </c>
      <c r="C44" s="31">
        <v>2250.9499999999998</v>
      </c>
      <c r="D44" s="40">
        <v>2234.0333333333333</v>
      </c>
      <c r="E44" s="40">
        <v>2213.2666666666664</v>
      </c>
      <c r="F44" s="40">
        <v>2175.583333333333</v>
      </c>
      <c r="G44" s="40">
        <v>2154.8166666666662</v>
      </c>
      <c r="H44" s="40">
        <v>2271.7166666666667</v>
      </c>
      <c r="I44" s="40">
        <v>2292.483333333334</v>
      </c>
      <c r="J44" s="40">
        <v>2330.166666666667</v>
      </c>
      <c r="K44" s="31">
        <v>2254.8000000000002</v>
      </c>
      <c r="L44" s="31">
        <v>2196.35</v>
      </c>
      <c r="M44" s="31">
        <v>1.64727</v>
      </c>
      <c r="N44" s="1"/>
      <c r="O44" s="1"/>
    </row>
    <row r="45" spans="1:15" ht="12.75" customHeight="1">
      <c r="A45" s="56">
        <v>36</v>
      </c>
      <c r="B45" s="31" t="s">
        <v>67</v>
      </c>
      <c r="C45" s="31">
        <v>280.35000000000002</v>
      </c>
      <c r="D45" s="40">
        <v>279.33333333333331</v>
      </c>
      <c r="E45" s="40">
        <v>277.66666666666663</v>
      </c>
      <c r="F45" s="40">
        <v>274.98333333333329</v>
      </c>
      <c r="G45" s="40">
        <v>273.31666666666661</v>
      </c>
      <c r="H45" s="40">
        <v>282.01666666666665</v>
      </c>
      <c r="I45" s="40">
        <v>283.68333333333328</v>
      </c>
      <c r="J45" s="40">
        <v>286.36666666666667</v>
      </c>
      <c r="K45" s="31">
        <v>281</v>
      </c>
      <c r="L45" s="31">
        <v>276.64999999999998</v>
      </c>
      <c r="M45" s="31">
        <v>39.636940000000003</v>
      </c>
      <c r="N45" s="1"/>
      <c r="O45" s="1"/>
    </row>
    <row r="46" spans="1:15" ht="12.75" customHeight="1">
      <c r="A46" s="56">
        <v>37</v>
      </c>
      <c r="B46" s="31" t="s">
        <v>68</v>
      </c>
      <c r="C46" s="31">
        <v>92.35</v>
      </c>
      <c r="D46" s="40">
        <v>92.133333333333326</v>
      </c>
      <c r="E46" s="40">
        <v>91.216666666666654</v>
      </c>
      <c r="F46" s="40">
        <v>90.083333333333329</v>
      </c>
      <c r="G46" s="40">
        <v>89.166666666666657</v>
      </c>
      <c r="H46" s="40">
        <v>93.266666666666652</v>
      </c>
      <c r="I46" s="40">
        <v>94.183333333333337</v>
      </c>
      <c r="J46" s="40">
        <v>95.316666666666649</v>
      </c>
      <c r="K46" s="31">
        <v>93.05</v>
      </c>
      <c r="L46" s="31">
        <v>91</v>
      </c>
      <c r="M46" s="31">
        <v>163.68467999999999</v>
      </c>
      <c r="N46" s="1"/>
      <c r="O46" s="1"/>
    </row>
    <row r="47" spans="1:15" ht="12.75" customHeight="1">
      <c r="A47" s="56">
        <v>38</v>
      </c>
      <c r="B47" s="31" t="s">
        <v>247</v>
      </c>
      <c r="C47" s="31">
        <v>56.15</v>
      </c>
      <c r="D47" s="40">
        <v>56.4</v>
      </c>
      <c r="E47" s="40">
        <v>55.75</v>
      </c>
      <c r="F47" s="40">
        <v>55.35</v>
      </c>
      <c r="G47" s="40">
        <v>54.7</v>
      </c>
      <c r="H47" s="40">
        <v>56.8</v>
      </c>
      <c r="I47" s="40">
        <v>57.449999999999989</v>
      </c>
      <c r="J47" s="40">
        <v>57.849999999999994</v>
      </c>
      <c r="K47" s="31">
        <v>57.05</v>
      </c>
      <c r="L47" s="31">
        <v>56</v>
      </c>
      <c r="M47" s="31">
        <v>50.488259999999997</v>
      </c>
      <c r="N47" s="1"/>
      <c r="O47" s="1"/>
    </row>
    <row r="48" spans="1:15" ht="12.75" customHeight="1">
      <c r="A48" s="56">
        <v>39</v>
      </c>
      <c r="B48" s="31" t="s">
        <v>69</v>
      </c>
      <c r="C48" s="31">
        <v>1957.5</v>
      </c>
      <c r="D48" s="40">
        <v>1968.7166666666665</v>
      </c>
      <c r="E48" s="40">
        <v>1931.4833333333329</v>
      </c>
      <c r="F48" s="40">
        <v>1905.4666666666665</v>
      </c>
      <c r="G48" s="40">
        <v>1868.2333333333329</v>
      </c>
      <c r="H48" s="40">
        <v>1994.7333333333329</v>
      </c>
      <c r="I48" s="40">
        <v>2031.9666666666665</v>
      </c>
      <c r="J48" s="40">
        <v>2057.9833333333327</v>
      </c>
      <c r="K48" s="31">
        <v>2005.95</v>
      </c>
      <c r="L48" s="31">
        <v>1942.7</v>
      </c>
      <c r="M48" s="31">
        <v>5.7734399999999999</v>
      </c>
      <c r="N48" s="1"/>
      <c r="O48" s="1"/>
    </row>
    <row r="49" spans="1:15" ht="12.75" customHeight="1">
      <c r="A49" s="56">
        <v>40</v>
      </c>
      <c r="B49" s="31" t="s">
        <v>72</v>
      </c>
      <c r="C49" s="31">
        <v>756.85</v>
      </c>
      <c r="D49" s="40">
        <v>754.61666666666667</v>
      </c>
      <c r="E49" s="40">
        <v>749.83333333333337</v>
      </c>
      <c r="F49" s="40">
        <v>742.81666666666672</v>
      </c>
      <c r="G49" s="40">
        <v>738.03333333333342</v>
      </c>
      <c r="H49" s="40">
        <v>761.63333333333333</v>
      </c>
      <c r="I49" s="40">
        <v>766.41666666666663</v>
      </c>
      <c r="J49" s="40">
        <v>773.43333333333328</v>
      </c>
      <c r="K49" s="31">
        <v>759.4</v>
      </c>
      <c r="L49" s="31">
        <v>747.6</v>
      </c>
      <c r="M49" s="31">
        <v>4.1552600000000002</v>
      </c>
      <c r="N49" s="1"/>
      <c r="O49" s="1"/>
    </row>
    <row r="50" spans="1:15" ht="12.75" customHeight="1">
      <c r="A50" s="56">
        <v>41</v>
      </c>
      <c r="B50" s="31" t="s">
        <v>71</v>
      </c>
      <c r="C50" s="31">
        <v>209.8</v>
      </c>
      <c r="D50" s="40">
        <v>210.45000000000002</v>
      </c>
      <c r="E50" s="40">
        <v>208.00000000000003</v>
      </c>
      <c r="F50" s="40">
        <v>206.20000000000002</v>
      </c>
      <c r="G50" s="40">
        <v>203.75000000000003</v>
      </c>
      <c r="H50" s="40">
        <v>212.25000000000003</v>
      </c>
      <c r="I50" s="40">
        <v>214.70000000000002</v>
      </c>
      <c r="J50" s="40">
        <v>216.50000000000003</v>
      </c>
      <c r="K50" s="31">
        <v>212.9</v>
      </c>
      <c r="L50" s="31">
        <v>208.65</v>
      </c>
      <c r="M50" s="31">
        <v>64.79571</v>
      </c>
      <c r="N50" s="1"/>
      <c r="O50" s="1"/>
    </row>
    <row r="51" spans="1:15" ht="12.75" customHeight="1">
      <c r="A51" s="56">
        <v>42</v>
      </c>
      <c r="B51" s="31" t="s">
        <v>73</v>
      </c>
      <c r="C51" s="31">
        <v>735.9</v>
      </c>
      <c r="D51" s="40">
        <v>733.01666666666677</v>
      </c>
      <c r="E51" s="40">
        <v>726.08333333333348</v>
      </c>
      <c r="F51" s="40">
        <v>716.26666666666677</v>
      </c>
      <c r="G51" s="40">
        <v>709.33333333333348</v>
      </c>
      <c r="H51" s="40">
        <v>742.83333333333348</v>
      </c>
      <c r="I51" s="40">
        <v>749.76666666666665</v>
      </c>
      <c r="J51" s="40">
        <v>759.58333333333348</v>
      </c>
      <c r="K51" s="31">
        <v>739.95</v>
      </c>
      <c r="L51" s="31">
        <v>723.2</v>
      </c>
      <c r="M51" s="31">
        <v>5.8624799999999997</v>
      </c>
      <c r="N51" s="1"/>
      <c r="O51" s="1"/>
    </row>
    <row r="52" spans="1:15" ht="12.75" customHeight="1">
      <c r="A52" s="56">
        <v>43</v>
      </c>
      <c r="B52" s="31" t="s">
        <v>76</v>
      </c>
      <c r="C52" s="31">
        <v>64.8</v>
      </c>
      <c r="D52" s="40">
        <v>64.583333333333329</v>
      </c>
      <c r="E52" s="40">
        <v>63.61666666666666</v>
      </c>
      <c r="F52" s="40">
        <v>62.43333333333333</v>
      </c>
      <c r="G52" s="40">
        <v>61.466666666666661</v>
      </c>
      <c r="H52" s="40">
        <v>65.766666666666652</v>
      </c>
      <c r="I52" s="40">
        <v>66.73333333333332</v>
      </c>
      <c r="J52" s="40">
        <v>67.916666666666657</v>
      </c>
      <c r="K52" s="31">
        <v>65.55</v>
      </c>
      <c r="L52" s="31">
        <v>63.4</v>
      </c>
      <c r="M52" s="31">
        <v>274.98311999999999</v>
      </c>
      <c r="N52" s="1"/>
      <c r="O52" s="1"/>
    </row>
    <row r="53" spans="1:15" ht="12.75" customHeight="1">
      <c r="A53" s="56">
        <v>44</v>
      </c>
      <c r="B53" s="31" t="s">
        <v>80</v>
      </c>
      <c r="C53" s="31">
        <v>391.65</v>
      </c>
      <c r="D53" s="40">
        <v>391.23333333333329</v>
      </c>
      <c r="E53" s="40">
        <v>389.51666666666659</v>
      </c>
      <c r="F53" s="40">
        <v>387.38333333333333</v>
      </c>
      <c r="G53" s="40">
        <v>385.66666666666663</v>
      </c>
      <c r="H53" s="40">
        <v>393.36666666666656</v>
      </c>
      <c r="I53" s="40">
        <v>395.08333333333326</v>
      </c>
      <c r="J53" s="40">
        <v>397.21666666666653</v>
      </c>
      <c r="K53" s="31">
        <v>392.95</v>
      </c>
      <c r="L53" s="31">
        <v>389.1</v>
      </c>
      <c r="M53" s="31">
        <v>32.913989999999998</v>
      </c>
      <c r="N53" s="1"/>
      <c r="O53" s="1"/>
    </row>
    <row r="54" spans="1:15" ht="12.75" customHeight="1">
      <c r="A54" s="56">
        <v>45</v>
      </c>
      <c r="B54" s="31" t="s">
        <v>75</v>
      </c>
      <c r="C54" s="31">
        <v>691.6</v>
      </c>
      <c r="D54" s="40">
        <v>695.43333333333339</v>
      </c>
      <c r="E54" s="40">
        <v>684.56666666666683</v>
      </c>
      <c r="F54" s="40">
        <v>677.53333333333342</v>
      </c>
      <c r="G54" s="40">
        <v>666.66666666666686</v>
      </c>
      <c r="H54" s="40">
        <v>702.46666666666681</v>
      </c>
      <c r="I54" s="40">
        <v>713.33333333333337</v>
      </c>
      <c r="J54" s="40">
        <v>720.36666666666679</v>
      </c>
      <c r="K54" s="31">
        <v>706.3</v>
      </c>
      <c r="L54" s="31">
        <v>688.4</v>
      </c>
      <c r="M54" s="31">
        <v>92.756309999999999</v>
      </c>
      <c r="N54" s="1"/>
      <c r="O54" s="1"/>
    </row>
    <row r="55" spans="1:15" ht="12.75" customHeight="1">
      <c r="A55" s="56">
        <v>46</v>
      </c>
      <c r="B55" s="31" t="s">
        <v>77</v>
      </c>
      <c r="C55" s="31">
        <v>378.15</v>
      </c>
      <c r="D55" s="40">
        <v>378.58333333333331</v>
      </c>
      <c r="E55" s="40">
        <v>373.76666666666665</v>
      </c>
      <c r="F55" s="40">
        <v>369.38333333333333</v>
      </c>
      <c r="G55" s="40">
        <v>364.56666666666666</v>
      </c>
      <c r="H55" s="40">
        <v>382.96666666666664</v>
      </c>
      <c r="I55" s="40">
        <v>387.78333333333336</v>
      </c>
      <c r="J55" s="40">
        <v>392.16666666666663</v>
      </c>
      <c r="K55" s="31">
        <v>383.4</v>
      </c>
      <c r="L55" s="31">
        <v>374.2</v>
      </c>
      <c r="M55" s="31">
        <v>24.192630000000001</v>
      </c>
      <c r="N55" s="1"/>
      <c r="O55" s="1"/>
    </row>
    <row r="56" spans="1:15" ht="12.75" customHeight="1">
      <c r="A56" s="56">
        <v>47</v>
      </c>
      <c r="B56" s="31" t="s">
        <v>78</v>
      </c>
      <c r="C56" s="31">
        <v>16871.8</v>
      </c>
      <c r="D56" s="40">
        <v>16781.866666666665</v>
      </c>
      <c r="E56" s="40">
        <v>16650.183333333331</v>
      </c>
      <c r="F56" s="40">
        <v>16428.566666666666</v>
      </c>
      <c r="G56" s="40">
        <v>16296.883333333331</v>
      </c>
      <c r="H56" s="40">
        <v>17003.48333333333</v>
      </c>
      <c r="I56" s="40">
        <v>17135.166666666664</v>
      </c>
      <c r="J56" s="40">
        <v>17356.783333333329</v>
      </c>
      <c r="K56" s="31">
        <v>16913.55</v>
      </c>
      <c r="L56" s="31">
        <v>16560.25</v>
      </c>
      <c r="M56" s="31">
        <v>0.1419</v>
      </c>
      <c r="N56" s="1"/>
      <c r="O56" s="1"/>
    </row>
    <row r="57" spans="1:15" ht="12.75" customHeight="1">
      <c r="A57" s="56">
        <v>48</v>
      </c>
      <c r="B57" s="31" t="s">
        <v>81</v>
      </c>
      <c r="C57" s="31">
        <v>3579.65</v>
      </c>
      <c r="D57" s="40">
        <v>3573.3833333333337</v>
      </c>
      <c r="E57" s="40">
        <v>3549.3166666666675</v>
      </c>
      <c r="F57" s="40">
        <v>3518.983333333334</v>
      </c>
      <c r="G57" s="40">
        <v>3494.9166666666679</v>
      </c>
      <c r="H57" s="40">
        <v>3603.7166666666672</v>
      </c>
      <c r="I57" s="40">
        <v>3627.7833333333338</v>
      </c>
      <c r="J57" s="40">
        <v>3658.1166666666668</v>
      </c>
      <c r="K57" s="31">
        <v>3597.45</v>
      </c>
      <c r="L57" s="31">
        <v>3543.05</v>
      </c>
      <c r="M57" s="31">
        <v>2.9786700000000002</v>
      </c>
      <c r="N57" s="1"/>
      <c r="O57" s="1"/>
    </row>
    <row r="58" spans="1:15" ht="12.75" customHeight="1">
      <c r="A58" s="56">
        <v>49</v>
      </c>
      <c r="B58" s="31" t="s">
        <v>82</v>
      </c>
      <c r="C58" s="31">
        <v>467.6</v>
      </c>
      <c r="D58" s="40">
        <v>466.9666666666667</v>
      </c>
      <c r="E58" s="40">
        <v>459.53333333333342</v>
      </c>
      <c r="F58" s="40">
        <v>451.4666666666667</v>
      </c>
      <c r="G58" s="40">
        <v>444.03333333333342</v>
      </c>
      <c r="H58" s="40">
        <v>475.03333333333342</v>
      </c>
      <c r="I58" s="40">
        <v>482.4666666666667</v>
      </c>
      <c r="J58" s="40">
        <v>490.53333333333342</v>
      </c>
      <c r="K58" s="31">
        <v>474.4</v>
      </c>
      <c r="L58" s="31">
        <v>458.9</v>
      </c>
      <c r="M58" s="31">
        <v>34.463810000000002</v>
      </c>
      <c r="N58" s="1"/>
      <c r="O58" s="1"/>
    </row>
    <row r="59" spans="1:15" ht="12.75" customHeight="1">
      <c r="A59" s="56">
        <v>50</v>
      </c>
      <c r="B59" s="31" t="s">
        <v>83</v>
      </c>
      <c r="C59" s="31">
        <v>215.6</v>
      </c>
      <c r="D59" s="40">
        <v>215.01666666666665</v>
      </c>
      <c r="E59" s="40">
        <v>212.73333333333329</v>
      </c>
      <c r="F59" s="40">
        <v>209.86666666666665</v>
      </c>
      <c r="G59" s="40">
        <v>207.58333333333329</v>
      </c>
      <c r="H59" s="40">
        <v>217.8833333333333</v>
      </c>
      <c r="I59" s="40">
        <v>220.16666666666666</v>
      </c>
      <c r="J59" s="40">
        <v>223.0333333333333</v>
      </c>
      <c r="K59" s="31">
        <v>217.3</v>
      </c>
      <c r="L59" s="31">
        <v>212.15</v>
      </c>
      <c r="M59" s="31">
        <v>82.910749999999993</v>
      </c>
      <c r="N59" s="1"/>
      <c r="O59" s="1"/>
    </row>
    <row r="60" spans="1:15" ht="12.75" customHeight="1">
      <c r="A60" s="56">
        <v>51</v>
      </c>
      <c r="B60" s="31" t="s">
        <v>250</v>
      </c>
      <c r="C60" s="31">
        <v>124.65</v>
      </c>
      <c r="D60" s="40">
        <v>125.2</v>
      </c>
      <c r="E60" s="40">
        <v>123.85000000000001</v>
      </c>
      <c r="F60" s="40">
        <v>123.05000000000001</v>
      </c>
      <c r="G60" s="40">
        <v>121.70000000000002</v>
      </c>
      <c r="H60" s="40">
        <v>126</v>
      </c>
      <c r="I60" s="40">
        <v>127.35</v>
      </c>
      <c r="J60" s="40">
        <v>128.14999999999998</v>
      </c>
      <c r="K60" s="31">
        <v>126.55</v>
      </c>
      <c r="L60" s="31">
        <v>124.4</v>
      </c>
      <c r="M60" s="31">
        <v>7.7127800000000004</v>
      </c>
      <c r="N60" s="1"/>
      <c r="O60" s="1"/>
    </row>
    <row r="61" spans="1:15" ht="12.75" customHeight="1">
      <c r="A61" s="56">
        <v>52</v>
      </c>
      <c r="B61" s="31" t="s">
        <v>84</v>
      </c>
      <c r="C61" s="31">
        <v>554.95000000000005</v>
      </c>
      <c r="D61" s="40">
        <v>562.25</v>
      </c>
      <c r="E61" s="40">
        <v>545.35</v>
      </c>
      <c r="F61" s="40">
        <v>535.75</v>
      </c>
      <c r="G61" s="40">
        <v>518.85</v>
      </c>
      <c r="H61" s="40">
        <v>571.85</v>
      </c>
      <c r="I61" s="40">
        <v>588.75000000000011</v>
      </c>
      <c r="J61" s="40">
        <v>598.35</v>
      </c>
      <c r="K61" s="31">
        <v>579.15</v>
      </c>
      <c r="L61" s="31">
        <v>552.65</v>
      </c>
      <c r="M61" s="31">
        <v>40.27319</v>
      </c>
      <c r="N61" s="1"/>
      <c r="O61" s="1"/>
    </row>
    <row r="62" spans="1:15" ht="12.75" customHeight="1">
      <c r="A62" s="56">
        <v>53</v>
      </c>
      <c r="B62" s="31" t="s">
        <v>85</v>
      </c>
      <c r="C62" s="31">
        <v>895.6</v>
      </c>
      <c r="D62" s="40">
        <v>898.15</v>
      </c>
      <c r="E62" s="40">
        <v>888.44999999999993</v>
      </c>
      <c r="F62" s="40">
        <v>881.3</v>
      </c>
      <c r="G62" s="40">
        <v>871.59999999999991</v>
      </c>
      <c r="H62" s="40">
        <v>905.3</v>
      </c>
      <c r="I62" s="40">
        <v>915</v>
      </c>
      <c r="J62" s="40">
        <v>922.15</v>
      </c>
      <c r="K62" s="31">
        <v>907.85</v>
      </c>
      <c r="L62" s="31">
        <v>891</v>
      </c>
      <c r="M62" s="31">
        <v>26.514520000000001</v>
      </c>
      <c r="N62" s="1"/>
      <c r="O62" s="1"/>
    </row>
    <row r="63" spans="1:15" ht="12.75" customHeight="1">
      <c r="A63" s="56">
        <v>54</v>
      </c>
      <c r="B63" s="31" t="s">
        <v>92</v>
      </c>
      <c r="C63" s="31">
        <v>147.6</v>
      </c>
      <c r="D63" s="40">
        <v>147.66666666666666</v>
      </c>
      <c r="E63" s="40">
        <v>146.5333333333333</v>
      </c>
      <c r="F63" s="40">
        <v>145.46666666666664</v>
      </c>
      <c r="G63" s="40">
        <v>144.33333333333329</v>
      </c>
      <c r="H63" s="40">
        <v>148.73333333333332</v>
      </c>
      <c r="I63" s="40">
        <v>149.8666666666667</v>
      </c>
      <c r="J63" s="40">
        <v>150.93333333333334</v>
      </c>
      <c r="K63" s="31">
        <v>148.80000000000001</v>
      </c>
      <c r="L63" s="31">
        <v>146.6</v>
      </c>
      <c r="M63" s="31">
        <v>9.2259399999999996</v>
      </c>
      <c r="N63" s="1"/>
      <c r="O63" s="1"/>
    </row>
    <row r="64" spans="1:15" ht="12.75" customHeight="1">
      <c r="A64" s="56">
        <v>55</v>
      </c>
      <c r="B64" s="31" t="s">
        <v>86</v>
      </c>
      <c r="C64" s="31">
        <v>148.9</v>
      </c>
      <c r="D64" s="40">
        <v>148.46666666666667</v>
      </c>
      <c r="E64" s="40">
        <v>147.18333333333334</v>
      </c>
      <c r="F64" s="40">
        <v>145.46666666666667</v>
      </c>
      <c r="G64" s="40">
        <v>144.18333333333334</v>
      </c>
      <c r="H64" s="40">
        <v>150.18333333333334</v>
      </c>
      <c r="I64" s="40">
        <v>151.4666666666667</v>
      </c>
      <c r="J64" s="40">
        <v>153.18333333333334</v>
      </c>
      <c r="K64" s="31">
        <v>149.75</v>
      </c>
      <c r="L64" s="31">
        <v>146.75</v>
      </c>
      <c r="M64" s="31">
        <v>84.747590000000002</v>
      </c>
      <c r="N64" s="1"/>
      <c r="O64" s="1"/>
    </row>
    <row r="65" spans="1:15" ht="12.75" customHeight="1">
      <c r="A65" s="56">
        <v>56</v>
      </c>
      <c r="B65" s="31" t="s">
        <v>88</v>
      </c>
      <c r="C65" s="31">
        <v>5439.45</v>
      </c>
      <c r="D65" s="40">
        <v>5424.833333333333</v>
      </c>
      <c r="E65" s="40">
        <v>5353.4166666666661</v>
      </c>
      <c r="F65" s="40">
        <v>5267.3833333333332</v>
      </c>
      <c r="G65" s="40">
        <v>5195.9666666666662</v>
      </c>
      <c r="H65" s="40">
        <v>5510.8666666666659</v>
      </c>
      <c r="I65" s="40">
        <v>5582.2833333333319</v>
      </c>
      <c r="J65" s="40">
        <v>5668.3166666666657</v>
      </c>
      <c r="K65" s="31">
        <v>5496.25</v>
      </c>
      <c r="L65" s="31">
        <v>5338.8</v>
      </c>
      <c r="M65" s="31">
        <v>2.3381500000000002</v>
      </c>
      <c r="N65" s="1"/>
      <c r="O65" s="1"/>
    </row>
    <row r="66" spans="1:15" ht="12.75" customHeight="1">
      <c r="A66" s="56">
        <v>57</v>
      </c>
      <c r="B66" s="31" t="s">
        <v>89</v>
      </c>
      <c r="C66" s="31">
        <v>1458.95</v>
      </c>
      <c r="D66" s="40">
        <v>1448.9833333333336</v>
      </c>
      <c r="E66" s="40">
        <v>1435.0666666666671</v>
      </c>
      <c r="F66" s="40">
        <v>1411.1833333333334</v>
      </c>
      <c r="G66" s="40">
        <v>1397.2666666666669</v>
      </c>
      <c r="H66" s="40">
        <v>1472.8666666666672</v>
      </c>
      <c r="I66" s="40">
        <v>1486.7833333333338</v>
      </c>
      <c r="J66" s="40">
        <v>1510.6666666666674</v>
      </c>
      <c r="K66" s="31">
        <v>1462.9</v>
      </c>
      <c r="L66" s="31">
        <v>1425.1</v>
      </c>
      <c r="M66" s="31">
        <v>6.3442400000000001</v>
      </c>
      <c r="N66" s="1"/>
      <c r="O66" s="1"/>
    </row>
    <row r="67" spans="1:15" ht="12.75" customHeight="1">
      <c r="A67" s="56">
        <v>58</v>
      </c>
      <c r="B67" s="31" t="s">
        <v>90</v>
      </c>
      <c r="C67" s="31">
        <v>641.65</v>
      </c>
      <c r="D67" s="40">
        <v>643.1</v>
      </c>
      <c r="E67" s="40">
        <v>636.20000000000005</v>
      </c>
      <c r="F67" s="40">
        <v>630.75</v>
      </c>
      <c r="G67" s="40">
        <v>623.85</v>
      </c>
      <c r="H67" s="40">
        <v>648.55000000000007</v>
      </c>
      <c r="I67" s="40">
        <v>655.44999999999993</v>
      </c>
      <c r="J67" s="40">
        <v>660.90000000000009</v>
      </c>
      <c r="K67" s="31">
        <v>650</v>
      </c>
      <c r="L67" s="31">
        <v>637.65</v>
      </c>
      <c r="M67" s="31">
        <v>5.7450099999999997</v>
      </c>
      <c r="N67" s="1"/>
      <c r="O67" s="1"/>
    </row>
    <row r="68" spans="1:15" ht="12.75" customHeight="1">
      <c r="A68" s="56">
        <v>59</v>
      </c>
      <c r="B68" s="31" t="s">
        <v>91</v>
      </c>
      <c r="C68" s="31">
        <v>748.05</v>
      </c>
      <c r="D68" s="40">
        <v>751.9</v>
      </c>
      <c r="E68" s="40">
        <v>740.15</v>
      </c>
      <c r="F68" s="40">
        <v>732.25</v>
      </c>
      <c r="G68" s="40">
        <v>720.5</v>
      </c>
      <c r="H68" s="40">
        <v>759.8</v>
      </c>
      <c r="I68" s="40">
        <v>771.55</v>
      </c>
      <c r="J68" s="40">
        <v>779.44999999999993</v>
      </c>
      <c r="K68" s="31">
        <v>763.65</v>
      </c>
      <c r="L68" s="31">
        <v>744</v>
      </c>
      <c r="M68" s="31">
        <v>2.7025399999999999</v>
      </c>
      <c r="N68" s="1"/>
      <c r="O68" s="1"/>
    </row>
    <row r="69" spans="1:15" ht="12.75" customHeight="1">
      <c r="A69" s="56">
        <v>60</v>
      </c>
      <c r="B69" s="31" t="s">
        <v>251</v>
      </c>
      <c r="C69" s="31">
        <v>415.85</v>
      </c>
      <c r="D69" s="40">
        <v>418.65000000000003</v>
      </c>
      <c r="E69" s="40">
        <v>410.30000000000007</v>
      </c>
      <c r="F69" s="40">
        <v>404.75000000000006</v>
      </c>
      <c r="G69" s="40">
        <v>396.40000000000009</v>
      </c>
      <c r="H69" s="40">
        <v>424.20000000000005</v>
      </c>
      <c r="I69" s="40">
        <v>432.55000000000007</v>
      </c>
      <c r="J69" s="40">
        <v>438.1</v>
      </c>
      <c r="K69" s="31">
        <v>427</v>
      </c>
      <c r="L69" s="31">
        <v>413.1</v>
      </c>
      <c r="M69" s="31">
        <v>27.88053</v>
      </c>
      <c r="N69" s="1"/>
      <c r="O69" s="1"/>
    </row>
    <row r="70" spans="1:15" ht="12.75" customHeight="1">
      <c r="A70" s="56">
        <v>61</v>
      </c>
      <c r="B70" s="31" t="s">
        <v>93</v>
      </c>
      <c r="C70" s="31">
        <v>963.8</v>
      </c>
      <c r="D70" s="40">
        <v>970.58333333333337</v>
      </c>
      <c r="E70" s="40">
        <v>952.41666666666674</v>
      </c>
      <c r="F70" s="40">
        <v>941.03333333333342</v>
      </c>
      <c r="G70" s="40">
        <v>922.86666666666679</v>
      </c>
      <c r="H70" s="40">
        <v>981.9666666666667</v>
      </c>
      <c r="I70" s="40">
        <v>1000.1333333333334</v>
      </c>
      <c r="J70" s="40">
        <v>1011.5166666666667</v>
      </c>
      <c r="K70" s="31">
        <v>988.75</v>
      </c>
      <c r="L70" s="31">
        <v>959.2</v>
      </c>
      <c r="M70" s="31">
        <v>6.5233299999999996</v>
      </c>
      <c r="N70" s="1"/>
      <c r="O70" s="1"/>
    </row>
    <row r="71" spans="1:15" ht="12.75" customHeight="1">
      <c r="A71" s="56">
        <v>62</v>
      </c>
      <c r="B71" s="31" t="s">
        <v>98</v>
      </c>
      <c r="C71" s="31">
        <v>417</v>
      </c>
      <c r="D71" s="40">
        <v>414.31666666666661</v>
      </c>
      <c r="E71" s="40">
        <v>408.0833333333332</v>
      </c>
      <c r="F71" s="40">
        <v>399.16666666666657</v>
      </c>
      <c r="G71" s="40">
        <v>392.93333333333317</v>
      </c>
      <c r="H71" s="40">
        <v>423.23333333333323</v>
      </c>
      <c r="I71" s="40">
        <v>429.46666666666658</v>
      </c>
      <c r="J71" s="40">
        <v>438.38333333333327</v>
      </c>
      <c r="K71" s="31">
        <v>420.55</v>
      </c>
      <c r="L71" s="31">
        <v>405.4</v>
      </c>
      <c r="M71" s="31">
        <v>50.580880000000001</v>
      </c>
      <c r="N71" s="1"/>
      <c r="O71" s="1"/>
    </row>
    <row r="72" spans="1:15" ht="12.75" customHeight="1">
      <c r="A72" s="56">
        <v>63</v>
      </c>
      <c r="B72" s="31" t="s">
        <v>94</v>
      </c>
      <c r="C72" s="31">
        <v>579.4</v>
      </c>
      <c r="D72" s="40">
        <v>577.65</v>
      </c>
      <c r="E72" s="40">
        <v>574.9</v>
      </c>
      <c r="F72" s="40">
        <v>570.4</v>
      </c>
      <c r="G72" s="40">
        <v>567.65</v>
      </c>
      <c r="H72" s="40">
        <v>582.15</v>
      </c>
      <c r="I72" s="40">
        <v>584.9</v>
      </c>
      <c r="J72" s="40">
        <v>589.4</v>
      </c>
      <c r="K72" s="31">
        <v>580.4</v>
      </c>
      <c r="L72" s="31">
        <v>573.15</v>
      </c>
      <c r="M72" s="31">
        <v>11.677619999999999</v>
      </c>
      <c r="N72" s="1"/>
      <c r="O72" s="1"/>
    </row>
    <row r="73" spans="1:15" ht="12.75" customHeight="1">
      <c r="A73" s="56">
        <v>64</v>
      </c>
      <c r="B73" s="31" t="s">
        <v>252</v>
      </c>
      <c r="C73" s="31">
        <v>1916.9</v>
      </c>
      <c r="D73" s="40">
        <v>1905.3833333333332</v>
      </c>
      <c r="E73" s="40">
        <v>1883.5166666666664</v>
      </c>
      <c r="F73" s="40">
        <v>1850.1333333333332</v>
      </c>
      <c r="G73" s="40">
        <v>1828.2666666666664</v>
      </c>
      <c r="H73" s="40">
        <v>1938.7666666666664</v>
      </c>
      <c r="I73" s="40">
        <v>1960.6333333333332</v>
      </c>
      <c r="J73" s="40">
        <v>1994.0166666666664</v>
      </c>
      <c r="K73" s="31">
        <v>1927.25</v>
      </c>
      <c r="L73" s="31">
        <v>1872</v>
      </c>
      <c r="M73" s="31">
        <v>1.20147</v>
      </c>
      <c r="N73" s="1"/>
      <c r="O73" s="1"/>
    </row>
    <row r="74" spans="1:15" ht="12.75" customHeight="1">
      <c r="A74" s="56">
        <v>65</v>
      </c>
      <c r="B74" s="31" t="s">
        <v>95</v>
      </c>
      <c r="C74" s="31">
        <v>2324.9499999999998</v>
      </c>
      <c r="D74" s="40">
        <v>2325.15</v>
      </c>
      <c r="E74" s="40">
        <v>2291.8000000000002</v>
      </c>
      <c r="F74" s="40">
        <v>2258.65</v>
      </c>
      <c r="G74" s="40">
        <v>2225.3000000000002</v>
      </c>
      <c r="H74" s="40">
        <v>2358.3000000000002</v>
      </c>
      <c r="I74" s="40">
        <v>2391.6499999999996</v>
      </c>
      <c r="J74" s="40">
        <v>2424.8000000000002</v>
      </c>
      <c r="K74" s="31">
        <v>2358.5</v>
      </c>
      <c r="L74" s="31">
        <v>2292</v>
      </c>
      <c r="M74" s="31">
        <v>4.266</v>
      </c>
      <c r="N74" s="1"/>
      <c r="O74" s="1"/>
    </row>
    <row r="75" spans="1:15" ht="12.75" customHeight="1">
      <c r="A75" s="56">
        <v>66</v>
      </c>
      <c r="B75" s="31" t="s">
        <v>253</v>
      </c>
      <c r="C75" s="31">
        <v>165.65</v>
      </c>
      <c r="D75" s="40">
        <v>166.36666666666667</v>
      </c>
      <c r="E75" s="40">
        <v>164.43333333333334</v>
      </c>
      <c r="F75" s="40">
        <v>163.21666666666667</v>
      </c>
      <c r="G75" s="40">
        <v>161.28333333333333</v>
      </c>
      <c r="H75" s="40">
        <v>167.58333333333334</v>
      </c>
      <c r="I75" s="40">
        <v>169.51666666666668</v>
      </c>
      <c r="J75" s="40">
        <v>170.73333333333335</v>
      </c>
      <c r="K75" s="31">
        <v>168.3</v>
      </c>
      <c r="L75" s="31">
        <v>165.15</v>
      </c>
      <c r="M75" s="31">
        <v>11.037240000000001</v>
      </c>
      <c r="N75" s="1"/>
      <c r="O75" s="1"/>
    </row>
    <row r="76" spans="1:15" ht="12.75" customHeight="1">
      <c r="A76" s="56">
        <v>67</v>
      </c>
      <c r="B76" s="31" t="s">
        <v>96</v>
      </c>
      <c r="C76" s="31">
        <v>4654.3999999999996</v>
      </c>
      <c r="D76" s="40">
        <v>4605.8</v>
      </c>
      <c r="E76" s="40">
        <v>4549.6000000000004</v>
      </c>
      <c r="F76" s="40">
        <v>4444.8</v>
      </c>
      <c r="G76" s="40">
        <v>4388.6000000000004</v>
      </c>
      <c r="H76" s="40">
        <v>4710.6000000000004</v>
      </c>
      <c r="I76" s="40">
        <v>4766.7999999999993</v>
      </c>
      <c r="J76" s="40">
        <v>4871.6000000000004</v>
      </c>
      <c r="K76" s="31">
        <v>4662</v>
      </c>
      <c r="L76" s="31">
        <v>4501</v>
      </c>
      <c r="M76" s="31">
        <v>8.8370800000000003</v>
      </c>
      <c r="N76" s="1"/>
      <c r="O76" s="1"/>
    </row>
    <row r="77" spans="1:15" ht="12.75" customHeight="1">
      <c r="A77" s="56">
        <v>68</v>
      </c>
      <c r="B77" s="31" t="s">
        <v>254</v>
      </c>
      <c r="C77" s="31">
        <v>5529.35</v>
      </c>
      <c r="D77" s="40">
        <v>5564.7166666666672</v>
      </c>
      <c r="E77" s="40">
        <v>5449.6333333333341</v>
      </c>
      <c r="F77" s="40">
        <v>5369.916666666667</v>
      </c>
      <c r="G77" s="40">
        <v>5254.8333333333339</v>
      </c>
      <c r="H77" s="40">
        <v>5644.4333333333343</v>
      </c>
      <c r="I77" s="40">
        <v>5759.5166666666664</v>
      </c>
      <c r="J77" s="40">
        <v>5839.2333333333345</v>
      </c>
      <c r="K77" s="31">
        <v>5679.8</v>
      </c>
      <c r="L77" s="31">
        <v>5485</v>
      </c>
      <c r="M77" s="31">
        <v>3.26</v>
      </c>
      <c r="N77" s="1"/>
      <c r="O77" s="1"/>
    </row>
    <row r="78" spans="1:15" ht="12.75" customHeight="1">
      <c r="A78" s="56">
        <v>69</v>
      </c>
      <c r="B78" s="31" t="s">
        <v>144</v>
      </c>
      <c r="C78" s="31">
        <v>3477.65</v>
      </c>
      <c r="D78" s="40">
        <v>3472.5</v>
      </c>
      <c r="E78" s="40">
        <v>3430.15</v>
      </c>
      <c r="F78" s="40">
        <v>3382.65</v>
      </c>
      <c r="G78" s="40">
        <v>3340.3</v>
      </c>
      <c r="H78" s="40">
        <v>3520</v>
      </c>
      <c r="I78" s="40">
        <v>3562.3500000000004</v>
      </c>
      <c r="J78" s="40">
        <v>3609.85</v>
      </c>
      <c r="K78" s="31">
        <v>3514.85</v>
      </c>
      <c r="L78" s="31">
        <v>3425</v>
      </c>
      <c r="M78" s="31">
        <v>1.8829400000000001</v>
      </c>
      <c r="N78" s="1"/>
      <c r="O78" s="1"/>
    </row>
    <row r="79" spans="1:15" ht="12.75" customHeight="1">
      <c r="A79" s="56">
        <v>70</v>
      </c>
      <c r="B79" s="31" t="s">
        <v>99</v>
      </c>
      <c r="C79" s="31">
        <v>4646.55</v>
      </c>
      <c r="D79" s="40">
        <v>4627.8833333333332</v>
      </c>
      <c r="E79" s="40">
        <v>4595.7666666666664</v>
      </c>
      <c r="F79" s="40">
        <v>4544.9833333333336</v>
      </c>
      <c r="G79" s="40">
        <v>4512.8666666666668</v>
      </c>
      <c r="H79" s="40">
        <v>4678.6666666666661</v>
      </c>
      <c r="I79" s="40">
        <v>4710.7833333333328</v>
      </c>
      <c r="J79" s="40">
        <v>4761.5666666666657</v>
      </c>
      <c r="K79" s="31">
        <v>4660</v>
      </c>
      <c r="L79" s="31">
        <v>4577.1000000000004</v>
      </c>
      <c r="M79" s="31">
        <v>2.3918300000000001</v>
      </c>
      <c r="N79" s="1"/>
      <c r="O79" s="1"/>
    </row>
    <row r="80" spans="1:15" ht="12.75" customHeight="1">
      <c r="A80" s="56">
        <v>71</v>
      </c>
      <c r="B80" s="31" t="s">
        <v>100</v>
      </c>
      <c r="C80" s="31">
        <v>2487.4499999999998</v>
      </c>
      <c r="D80" s="40">
        <v>2476.9333333333329</v>
      </c>
      <c r="E80" s="40">
        <v>2461.516666666666</v>
      </c>
      <c r="F80" s="40">
        <v>2435.583333333333</v>
      </c>
      <c r="G80" s="40">
        <v>2420.1666666666661</v>
      </c>
      <c r="H80" s="40">
        <v>2502.8666666666659</v>
      </c>
      <c r="I80" s="40">
        <v>2518.2833333333328</v>
      </c>
      <c r="J80" s="40">
        <v>2544.2166666666658</v>
      </c>
      <c r="K80" s="31">
        <v>2492.35</v>
      </c>
      <c r="L80" s="31">
        <v>2451</v>
      </c>
      <c r="M80" s="31">
        <v>3.9536199999999999</v>
      </c>
      <c r="N80" s="1"/>
      <c r="O80" s="1"/>
    </row>
    <row r="81" spans="1:15" ht="12.75" customHeight="1">
      <c r="A81" s="56">
        <v>72</v>
      </c>
      <c r="B81" s="31" t="s">
        <v>255</v>
      </c>
      <c r="C81" s="31">
        <v>527.54999999999995</v>
      </c>
      <c r="D81" s="40">
        <v>528.08333333333337</v>
      </c>
      <c r="E81" s="40">
        <v>521.7166666666667</v>
      </c>
      <c r="F81" s="40">
        <v>515.88333333333333</v>
      </c>
      <c r="G81" s="40">
        <v>509.51666666666665</v>
      </c>
      <c r="H81" s="40">
        <v>533.91666666666674</v>
      </c>
      <c r="I81" s="40">
        <v>540.2833333333333</v>
      </c>
      <c r="J81" s="40">
        <v>546.11666666666679</v>
      </c>
      <c r="K81" s="31">
        <v>534.45000000000005</v>
      </c>
      <c r="L81" s="31">
        <v>522.25</v>
      </c>
      <c r="M81" s="31">
        <v>1.61809</v>
      </c>
      <c r="N81" s="1"/>
      <c r="O81" s="1"/>
    </row>
    <row r="82" spans="1:15" ht="12.75" customHeight="1">
      <c r="A82" s="56">
        <v>73</v>
      </c>
      <c r="B82" s="31" t="s">
        <v>256</v>
      </c>
      <c r="C82" s="31">
        <v>1715.05</v>
      </c>
      <c r="D82" s="40">
        <v>1727.55</v>
      </c>
      <c r="E82" s="40">
        <v>1692.55</v>
      </c>
      <c r="F82" s="40">
        <v>1670.05</v>
      </c>
      <c r="G82" s="40">
        <v>1635.05</v>
      </c>
      <c r="H82" s="40">
        <v>1750.05</v>
      </c>
      <c r="I82" s="40">
        <v>1785.05</v>
      </c>
      <c r="J82" s="40">
        <v>1807.55</v>
      </c>
      <c r="K82" s="31">
        <v>1762.55</v>
      </c>
      <c r="L82" s="31">
        <v>1705.05</v>
      </c>
      <c r="M82" s="31">
        <v>0.33169999999999999</v>
      </c>
      <c r="N82" s="1"/>
      <c r="O82" s="1"/>
    </row>
    <row r="83" spans="1:15" ht="12.75" customHeight="1">
      <c r="A83" s="56">
        <v>74</v>
      </c>
      <c r="B83" s="31" t="s">
        <v>101</v>
      </c>
      <c r="C83" s="31">
        <v>1851.35</v>
      </c>
      <c r="D83" s="40">
        <v>1853.4333333333334</v>
      </c>
      <c r="E83" s="40">
        <v>1842.9166666666667</v>
      </c>
      <c r="F83" s="40">
        <v>1834.4833333333333</v>
      </c>
      <c r="G83" s="40">
        <v>1823.9666666666667</v>
      </c>
      <c r="H83" s="40">
        <v>1861.8666666666668</v>
      </c>
      <c r="I83" s="40">
        <v>1872.3833333333332</v>
      </c>
      <c r="J83" s="40">
        <v>1880.8166666666668</v>
      </c>
      <c r="K83" s="31">
        <v>1863.95</v>
      </c>
      <c r="L83" s="31">
        <v>1845</v>
      </c>
      <c r="M83" s="31">
        <v>4.1674499999999997</v>
      </c>
      <c r="N83" s="1"/>
      <c r="O83" s="1"/>
    </row>
    <row r="84" spans="1:15" ht="12.75" customHeight="1">
      <c r="A84" s="56">
        <v>75</v>
      </c>
      <c r="B84" s="31" t="s">
        <v>102</v>
      </c>
      <c r="C84" s="31">
        <v>167.65</v>
      </c>
      <c r="D84" s="40">
        <v>167.38333333333333</v>
      </c>
      <c r="E84" s="40">
        <v>166.11666666666665</v>
      </c>
      <c r="F84" s="40">
        <v>164.58333333333331</v>
      </c>
      <c r="G84" s="40">
        <v>163.31666666666663</v>
      </c>
      <c r="H84" s="40">
        <v>168.91666666666666</v>
      </c>
      <c r="I84" s="40">
        <v>170.18333333333331</v>
      </c>
      <c r="J84" s="40">
        <v>171.71666666666667</v>
      </c>
      <c r="K84" s="31">
        <v>168.65</v>
      </c>
      <c r="L84" s="31">
        <v>165.85</v>
      </c>
      <c r="M84" s="31">
        <v>19.114930000000001</v>
      </c>
      <c r="N84" s="1"/>
      <c r="O84" s="1"/>
    </row>
    <row r="85" spans="1:15" ht="12.75" customHeight="1">
      <c r="A85" s="56">
        <v>76</v>
      </c>
      <c r="B85" s="31" t="s">
        <v>103</v>
      </c>
      <c r="C85" s="31">
        <v>91</v>
      </c>
      <c r="D85" s="40">
        <v>90.8</v>
      </c>
      <c r="E85" s="40">
        <v>90.1</v>
      </c>
      <c r="F85" s="40">
        <v>89.2</v>
      </c>
      <c r="G85" s="40">
        <v>88.5</v>
      </c>
      <c r="H85" s="40">
        <v>91.699999999999989</v>
      </c>
      <c r="I85" s="40">
        <v>92.4</v>
      </c>
      <c r="J85" s="40">
        <v>93.299999999999983</v>
      </c>
      <c r="K85" s="31">
        <v>91.5</v>
      </c>
      <c r="L85" s="31">
        <v>89.9</v>
      </c>
      <c r="M85" s="31">
        <v>77.860839999999996</v>
      </c>
      <c r="N85" s="1"/>
      <c r="O85" s="1"/>
    </row>
    <row r="86" spans="1:15" ht="12.75" customHeight="1">
      <c r="A86" s="56">
        <v>77</v>
      </c>
      <c r="B86" s="31" t="s">
        <v>257</v>
      </c>
      <c r="C86" s="31">
        <v>282.85000000000002</v>
      </c>
      <c r="D86" s="40">
        <v>281.28333333333336</v>
      </c>
      <c r="E86" s="40">
        <v>278.06666666666672</v>
      </c>
      <c r="F86" s="40">
        <v>273.28333333333336</v>
      </c>
      <c r="G86" s="40">
        <v>270.06666666666672</v>
      </c>
      <c r="H86" s="40">
        <v>286.06666666666672</v>
      </c>
      <c r="I86" s="40">
        <v>289.2833333333333</v>
      </c>
      <c r="J86" s="40">
        <v>294.06666666666672</v>
      </c>
      <c r="K86" s="31">
        <v>284.5</v>
      </c>
      <c r="L86" s="31">
        <v>276.5</v>
      </c>
      <c r="M86" s="31">
        <v>14.13799</v>
      </c>
      <c r="N86" s="1"/>
      <c r="O86" s="1"/>
    </row>
    <row r="87" spans="1:15" ht="12.75" customHeight="1">
      <c r="A87" s="56">
        <v>78</v>
      </c>
      <c r="B87" s="31" t="s">
        <v>104</v>
      </c>
      <c r="C87" s="31">
        <v>135.30000000000001</v>
      </c>
      <c r="D87" s="40">
        <v>134.43333333333334</v>
      </c>
      <c r="E87" s="40">
        <v>132.86666666666667</v>
      </c>
      <c r="F87" s="40">
        <v>130.43333333333334</v>
      </c>
      <c r="G87" s="40">
        <v>128.86666666666667</v>
      </c>
      <c r="H87" s="40">
        <v>136.86666666666667</v>
      </c>
      <c r="I87" s="40">
        <v>138.43333333333334</v>
      </c>
      <c r="J87" s="40">
        <v>140.86666666666667</v>
      </c>
      <c r="K87" s="31">
        <v>136</v>
      </c>
      <c r="L87" s="31">
        <v>132</v>
      </c>
      <c r="M87" s="31">
        <v>130.18242000000001</v>
      </c>
      <c r="N87" s="1"/>
      <c r="O87" s="1"/>
    </row>
    <row r="88" spans="1:15" ht="12.75" customHeight="1">
      <c r="A88" s="56">
        <v>79</v>
      </c>
      <c r="B88" s="31" t="s">
        <v>107</v>
      </c>
      <c r="C88" s="31">
        <v>43.15</v>
      </c>
      <c r="D88" s="40">
        <v>42.783333333333331</v>
      </c>
      <c r="E88" s="40">
        <v>42.11666666666666</v>
      </c>
      <c r="F88" s="40">
        <v>41.083333333333329</v>
      </c>
      <c r="G88" s="40">
        <v>40.416666666666657</v>
      </c>
      <c r="H88" s="40">
        <v>43.816666666666663</v>
      </c>
      <c r="I88" s="40">
        <v>44.483333333333334</v>
      </c>
      <c r="J88" s="40">
        <v>45.516666666666666</v>
      </c>
      <c r="K88" s="31">
        <v>43.45</v>
      </c>
      <c r="L88" s="31">
        <v>41.75</v>
      </c>
      <c r="M88" s="31">
        <v>176.81931</v>
      </c>
      <c r="N88" s="1"/>
      <c r="O88" s="1"/>
    </row>
    <row r="89" spans="1:15" ht="12.75" customHeight="1">
      <c r="A89" s="56">
        <v>80</v>
      </c>
      <c r="B89" s="31" t="s">
        <v>258</v>
      </c>
      <c r="C89" s="31">
        <v>3634.7</v>
      </c>
      <c r="D89" s="40">
        <v>3614.1833333333329</v>
      </c>
      <c r="E89" s="40">
        <v>3580.5666666666657</v>
      </c>
      <c r="F89" s="40">
        <v>3526.4333333333329</v>
      </c>
      <c r="G89" s="40">
        <v>3492.8166666666657</v>
      </c>
      <c r="H89" s="40">
        <v>3668.3166666666657</v>
      </c>
      <c r="I89" s="40">
        <v>3701.9333333333334</v>
      </c>
      <c r="J89" s="40">
        <v>3756.0666666666657</v>
      </c>
      <c r="K89" s="31">
        <v>3647.8</v>
      </c>
      <c r="L89" s="31">
        <v>3560.05</v>
      </c>
      <c r="M89" s="31">
        <v>2.0468299999999999</v>
      </c>
      <c r="N89" s="1"/>
      <c r="O89" s="1"/>
    </row>
    <row r="90" spans="1:15" ht="12.75" customHeight="1">
      <c r="A90" s="56">
        <v>81</v>
      </c>
      <c r="B90" s="31" t="s">
        <v>105</v>
      </c>
      <c r="C90" s="31">
        <v>518.29999999999995</v>
      </c>
      <c r="D90" s="40">
        <v>522.9</v>
      </c>
      <c r="E90" s="40">
        <v>508.79999999999995</v>
      </c>
      <c r="F90" s="40">
        <v>499.29999999999995</v>
      </c>
      <c r="G90" s="40">
        <v>485.19999999999993</v>
      </c>
      <c r="H90" s="40">
        <v>532.4</v>
      </c>
      <c r="I90" s="40">
        <v>546.50000000000011</v>
      </c>
      <c r="J90" s="40">
        <v>556</v>
      </c>
      <c r="K90" s="31">
        <v>537</v>
      </c>
      <c r="L90" s="31">
        <v>513.4</v>
      </c>
      <c r="M90" s="31">
        <v>16.615559999999999</v>
      </c>
      <c r="N90" s="1"/>
      <c r="O90" s="1"/>
    </row>
    <row r="91" spans="1:15" ht="12.75" customHeight="1">
      <c r="A91" s="56">
        <v>82</v>
      </c>
      <c r="B91" s="31" t="s">
        <v>108</v>
      </c>
      <c r="C91" s="31">
        <v>930.7</v>
      </c>
      <c r="D91" s="40">
        <v>926.23333333333323</v>
      </c>
      <c r="E91" s="40">
        <v>919.66666666666652</v>
      </c>
      <c r="F91" s="40">
        <v>908.63333333333333</v>
      </c>
      <c r="G91" s="40">
        <v>902.06666666666661</v>
      </c>
      <c r="H91" s="40">
        <v>937.26666666666642</v>
      </c>
      <c r="I91" s="40">
        <v>943.83333333333326</v>
      </c>
      <c r="J91" s="40">
        <v>954.86666666666633</v>
      </c>
      <c r="K91" s="31">
        <v>932.8</v>
      </c>
      <c r="L91" s="31">
        <v>915.2</v>
      </c>
      <c r="M91" s="31">
        <v>5.6613300000000004</v>
      </c>
      <c r="N91" s="1"/>
      <c r="O91" s="1"/>
    </row>
    <row r="92" spans="1:15" ht="12.75" customHeight="1">
      <c r="A92" s="56">
        <v>83</v>
      </c>
      <c r="B92" s="31" t="s">
        <v>260</v>
      </c>
      <c r="C92" s="31">
        <v>583.85</v>
      </c>
      <c r="D92" s="40">
        <v>583.38333333333333</v>
      </c>
      <c r="E92" s="40">
        <v>578.16666666666663</v>
      </c>
      <c r="F92" s="40">
        <v>572.48333333333335</v>
      </c>
      <c r="G92" s="40">
        <v>567.26666666666665</v>
      </c>
      <c r="H92" s="40">
        <v>589.06666666666661</v>
      </c>
      <c r="I92" s="40">
        <v>594.2833333333333</v>
      </c>
      <c r="J92" s="40">
        <v>599.96666666666658</v>
      </c>
      <c r="K92" s="31">
        <v>588.6</v>
      </c>
      <c r="L92" s="31">
        <v>577.70000000000005</v>
      </c>
      <c r="M92" s="31">
        <v>0.81076000000000004</v>
      </c>
      <c r="N92" s="1"/>
      <c r="O92" s="1"/>
    </row>
    <row r="93" spans="1:15" ht="12.75" customHeight="1">
      <c r="A93" s="56">
        <v>84</v>
      </c>
      <c r="B93" s="31" t="s">
        <v>109</v>
      </c>
      <c r="C93" s="31">
        <v>2082.5</v>
      </c>
      <c r="D93" s="40">
        <v>2060.8333333333335</v>
      </c>
      <c r="E93" s="40">
        <v>2033.666666666667</v>
      </c>
      <c r="F93" s="40">
        <v>1984.8333333333335</v>
      </c>
      <c r="G93" s="40">
        <v>1957.666666666667</v>
      </c>
      <c r="H93" s="40">
        <v>2109.666666666667</v>
      </c>
      <c r="I93" s="40">
        <v>2136.8333333333339</v>
      </c>
      <c r="J93" s="40">
        <v>2185.666666666667</v>
      </c>
      <c r="K93" s="31">
        <v>2088</v>
      </c>
      <c r="L93" s="31">
        <v>2012</v>
      </c>
      <c r="M93" s="31">
        <v>9.9666200000000007</v>
      </c>
      <c r="N93" s="1"/>
      <c r="O93" s="1"/>
    </row>
    <row r="94" spans="1:15" ht="12.75" customHeight="1">
      <c r="A94" s="56">
        <v>85</v>
      </c>
      <c r="B94" s="31" t="s">
        <v>111</v>
      </c>
      <c r="C94" s="31">
        <v>1722</v>
      </c>
      <c r="D94" s="40">
        <v>1725.7833333333335</v>
      </c>
      <c r="E94" s="40">
        <v>1706.666666666667</v>
      </c>
      <c r="F94" s="40">
        <v>1691.3333333333335</v>
      </c>
      <c r="G94" s="40">
        <v>1672.2166666666669</v>
      </c>
      <c r="H94" s="40">
        <v>1741.116666666667</v>
      </c>
      <c r="I94" s="40">
        <v>1760.2333333333333</v>
      </c>
      <c r="J94" s="40">
        <v>1775.5666666666671</v>
      </c>
      <c r="K94" s="31">
        <v>1744.9</v>
      </c>
      <c r="L94" s="31">
        <v>1710.45</v>
      </c>
      <c r="M94" s="31">
        <v>6.1293199999999999</v>
      </c>
      <c r="N94" s="1"/>
      <c r="O94" s="1"/>
    </row>
    <row r="95" spans="1:15" ht="12.75" customHeight="1">
      <c r="A95" s="56">
        <v>86</v>
      </c>
      <c r="B95" s="31" t="s">
        <v>112</v>
      </c>
      <c r="C95" s="31">
        <v>664.9</v>
      </c>
      <c r="D95" s="40">
        <v>663.33333333333326</v>
      </c>
      <c r="E95" s="40">
        <v>658.36666666666656</v>
      </c>
      <c r="F95" s="40">
        <v>651.83333333333326</v>
      </c>
      <c r="G95" s="40">
        <v>646.86666666666656</v>
      </c>
      <c r="H95" s="40">
        <v>669.86666666666656</v>
      </c>
      <c r="I95" s="40">
        <v>674.83333333333326</v>
      </c>
      <c r="J95" s="40">
        <v>681.36666666666656</v>
      </c>
      <c r="K95" s="31">
        <v>668.3</v>
      </c>
      <c r="L95" s="31">
        <v>656.8</v>
      </c>
      <c r="M95" s="31">
        <v>5.0116399999999999</v>
      </c>
      <c r="N95" s="1"/>
      <c r="O95" s="1"/>
    </row>
    <row r="96" spans="1:15" ht="12.75" customHeight="1">
      <c r="A96" s="56">
        <v>87</v>
      </c>
      <c r="B96" s="31" t="s">
        <v>261</v>
      </c>
      <c r="C96" s="31">
        <v>318.60000000000002</v>
      </c>
      <c r="D96" s="40">
        <v>319.51666666666665</v>
      </c>
      <c r="E96" s="40">
        <v>313.0333333333333</v>
      </c>
      <c r="F96" s="40">
        <v>307.46666666666664</v>
      </c>
      <c r="G96" s="40">
        <v>300.98333333333329</v>
      </c>
      <c r="H96" s="40">
        <v>325.08333333333331</v>
      </c>
      <c r="I96" s="40">
        <v>331.56666666666666</v>
      </c>
      <c r="J96" s="40">
        <v>337.13333333333333</v>
      </c>
      <c r="K96" s="31">
        <v>326</v>
      </c>
      <c r="L96" s="31">
        <v>313.95</v>
      </c>
      <c r="M96" s="31">
        <v>20.586220000000001</v>
      </c>
      <c r="N96" s="1"/>
      <c r="O96" s="1"/>
    </row>
    <row r="97" spans="1:15" ht="12.75" customHeight="1">
      <c r="A97" s="56">
        <v>88</v>
      </c>
      <c r="B97" s="31" t="s">
        <v>114</v>
      </c>
      <c r="C97" s="31">
        <v>1162.3499999999999</v>
      </c>
      <c r="D97" s="40">
        <v>1157.9166666666667</v>
      </c>
      <c r="E97" s="40">
        <v>1149.9333333333334</v>
      </c>
      <c r="F97" s="40">
        <v>1137.5166666666667</v>
      </c>
      <c r="G97" s="40">
        <v>1129.5333333333333</v>
      </c>
      <c r="H97" s="40">
        <v>1170.3333333333335</v>
      </c>
      <c r="I97" s="40">
        <v>1178.3166666666666</v>
      </c>
      <c r="J97" s="40">
        <v>1190.7333333333336</v>
      </c>
      <c r="K97" s="31">
        <v>1165.9000000000001</v>
      </c>
      <c r="L97" s="31">
        <v>1145.5</v>
      </c>
      <c r="M97" s="31">
        <v>19.726849999999999</v>
      </c>
      <c r="N97" s="1"/>
      <c r="O97" s="1"/>
    </row>
    <row r="98" spans="1:15" ht="12.75" customHeight="1">
      <c r="A98" s="56">
        <v>89</v>
      </c>
      <c r="B98" s="31" t="s">
        <v>116</v>
      </c>
      <c r="C98" s="31">
        <v>2487.1999999999998</v>
      </c>
      <c r="D98" s="40">
        <v>2492.2000000000003</v>
      </c>
      <c r="E98" s="40">
        <v>2471.0000000000005</v>
      </c>
      <c r="F98" s="40">
        <v>2454.8000000000002</v>
      </c>
      <c r="G98" s="40">
        <v>2433.6000000000004</v>
      </c>
      <c r="H98" s="40">
        <v>2508.4000000000005</v>
      </c>
      <c r="I98" s="40">
        <v>2529.6000000000004</v>
      </c>
      <c r="J98" s="40">
        <v>2545.8000000000006</v>
      </c>
      <c r="K98" s="31">
        <v>2513.4</v>
      </c>
      <c r="L98" s="31">
        <v>2476</v>
      </c>
      <c r="M98" s="31">
        <v>2.4202900000000001</v>
      </c>
      <c r="N98" s="1"/>
      <c r="O98" s="1"/>
    </row>
    <row r="99" spans="1:15" ht="12.75" customHeight="1">
      <c r="A99" s="56">
        <v>90</v>
      </c>
      <c r="B99" s="31" t="s">
        <v>117</v>
      </c>
      <c r="C99" s="31">
        <v>1502.45</v>
      </c>
      <c r="D99" s="40">
        <v>1505.1666666666667</v>
      </c>
      <c r="E99" s="40">
        <v>1494.3333333333335</v>
      </c>
      <c r="F99" s="40">
        <v>1486.2166666666667</v>
      </c>
      <c r="G99" s="40">
        <v>1475.3833333333334</v>
      </c>
      <c r="H99" s="40">
        <v>1513.2833333333335</v>
      </c>
      <c r="I99" s="40">
        <v>1524.116666666667</v>
      </c>
      <c r="J99" s="40">
        <v>1532.2333333333336</v>
      </c>
      <c r="K99" s="31">
        <v>1516</v>
      </c>
      <c r="L99" s="31">
        <v>1497.05</v>
      </c>
      <c r="M99" s="31">
        <v>45.955500000000001</v>
      </c>
      <c r="N99" s="1"/>
      <c r="O99" s="1"/>
    </row>
    <row r="100" spans="1:15" ht="12.75" customHeight="1">
      <c r="A100" s="56">
        <v>91</v>
      </c>
      <c r="B100" s="31" t="s">
        <v>118</v>
      </c>
      <c r="C100" s="31">
        <v>669.5</v>
      </c>
      <c r="D100" s="40">
        <v>671.05000000000007</v>
      </c>
      <c r="E100" s="40">
        <v>664.10000000000014</v>
      </c>
      <c r="F100" s="40">
        <v>658.7</v>
      </c>
      <c r="G100" s="40">
        <v>651.75000000000011</v>
      </c>
      <c r="H100" s="40">
        <v>676.45000000000016</v>
      </c>
      <c r="I100" s="40">
        <v>683.4000000000002</v>
      </c>
      <c r="J100" s="40">
        <v>688.80000000000018</v>
      </c>
      <c r="K100" s="31">
        <v>678</v>
      </c>
      <c r="L100" s="31">
        <v>665.65</v>
      </c>
      <c r="M100" s="31">
        <v>20.930710000000001</v>
      </c>
      <c r="N100" s="1"/>
      <c r="O100" s="1"/>
    </row>
    <row r="101" spans="1:15" ht="12.75" customHeight="1">
      <c r="A101" s="56">
        <v>92</v>
      </c>
      <c r="B101" s="31" t="s">
        <v>113</v>
      </c>
      <c r="C101" s="31">
        <v>1352.45</v>
      </c>
      <c r="D101" s="40">
        <v>1355.1333333333334</v>
      </c>
      <c r="E101" s="40">
        <v>1337.3166666666668</v>
      </c>
      <c r="F101" s="40">
        <v>1322.1833333333334</v>
      </c>
      <c r="G101" s="40">
        <v>1304.3666666666668</v>
      </c>
      <c r="H101" s="40">
        <v>1370.2666666666669</v>
      </c>
      <c r="I101" s="40">
        <v>1388.0833333333335</v>
      </c>
      <c r="J101" s="40">
        <v>1403.2166666666669</v>
      </c>
      <c r="K101" s="31">
        <v>1372.95</v>
      </c>
      <c r="L101" s="31">
        <v>1340</v>
      </c>
      <c r="M101" s="31">
        <v>13.22715</v>
      </c>
      <c r="N101" s="1"/>
      <c r="O101" s="1"/>
    </row>
    <row r="102" spans="1:15" ht="12.75" customHeight="1">
      <c r="A102" s="56">
        <v>93</v>
      </c>
      <c r="B102" s="31" t="s">
        <v>119</v>
      </c>
      <c r="C102" s="31">
        <v>2483.8000000000002</v>
      </c>
      <c r="D102" s="40">
        <v>2477.2666666666669</v>
      </c>
      <c r="E102" s="40">
        <v>2466.5333333333338</v>
      </c>
      <c r="F102" s="40">
        <v>2449.2666666666669</v>
      </c>
      <c r="G102" s="40">
        <v>2438.5333333333338</v>
      </c>
      <c r="H102" s="40">
        <v>2494.5333333333338</v>
      </c>
      <c r="I102" s="40">
        <v>2505.2666666666664</v>
      </c>
      <c r="J102" s="40">
        <v>2522.5333333333338</v>
      </c>
      <c r="K102" s="31">
        <v>2488</v>
      </c>
      <c r="L102" s="31">
        <v>2460</v>
      </c>
      <c r="M102" s="31">
        <v>3.6531799999999999</v>
      </c>
      <c r="N102" s="1"/>
      <c r="O102" s="1"/>
    </row>
    <row r="103" spans="1:15" ht="12.75" customHeight="1">
      <c r="A103" s="56">
        <v>94</v>
      </c>
      <c r="B103" s="31" t="s">
        <v>121</v>
      </c>
      <c r="C103" s="31">
        <v>461.7</v>
      </c>
      <c r="D103" s="40">
        <v>460.26666666666665</v>
      </c>
      <c r="E103" s="40">
        <v>456.13333333333333</v>
      </c>
      <c r="F103" s="40">
        <v>450.56666666666666</v>
      </c>
      <c r="G103" s="40">
        <v>446.43333333333334</v>
      </c>
      <c r="H103" s="40">
        <v>465.83333333333331</v>
      </c>
      <c r="I103" s="40">
        <v>469.96666666666664</v>
      </c>
      <c r="J103" s="40">
        <v>475.5333333333333</v>
      </c>
      <c r="K103" s="31">
        <v>464.4</v>
      </c>
      <c r="L103" s="31">
        <v>454.7</v>
      </c>
      <c r="M103" s="31">
        <v>80.276589999999999</v>
      </c>
      <c r="N103" s="1"/>
      <c r="O103" s="1"/>
    </row>
    <row r="104" spans="1:15" ht="12.75" customHeight="1">
      <c r="A104" s="56">
        <v>95</v>
      </c>
      <c r="B104" s="31" t="s">
        <v>262</v>
      </c>
      <c r="C104" s="31">
        <v>1287.5999999999999</v>
      </c>
      <c r="D104" s="40">
        <v>1292.2</v>
      </c>
      <c r="E104" s="40">
        <v>1276.4000000000001</v>
      </c>
      <c r="F104" s="40">
        <v>1265.2</v>
      </c>
      <c r="G104" s="40">
        <v>1249.4000000000001</v>
      </c>
      <c r="H104" s="40">
        <v>1303.4000000000001</v>
      </c>
      <c r="I104" s="40">
        <v>1319.1999999999998</v>
      </c>
      <c r="J104" s="40">
        <v>1330.4</v>
      </c>
      <c r="K104" s="31">
        <v>1308</v>
      </c>
      <c r="L104" s="31">
        <v>1281</v>
      </c>
      <c r="M104" s="31">
        <v>3.8517999999999999</v>
      </c>
      <c r="N104" s="1"/>
      <c r="O104" s="1"/>
    </row>
    <row r="105" spans="1:15" ht="12.75" customHeight="1">
      <c r="A105" s="56">
        <v>96</v>
      </c>
      <c r="B105" s="31" t="s">
        <v>391</v>
      </c>
      <c r="C105" s="31">
        <v>126.85</v>
      </c>
      <c r="D105" s="40">
        <v>127.61666666666667</v>
      </c>
      <c r="E105" s="40">
        <v>125.23333333333335</v>
      </c>
      <c r="F105" s="40">
        <v>123.61666666666667</v>
      </c>
      <c r="G105" s="40">
        <v>121.23333333333335</v>
      </c>
      <c r="H105" s="40">
        <v>129.23333333333335</v>
      </c>
      <c r="I105" s="40">
        <v>131.61666666666667</v>
      </c>
      <c r="J105" s="40">
        <v>133.23333333333335</v>
      </c>
      <c r="K105" s="31">
        <v>130</v>
      </c>
      <c r="L105" s="31">
        <v>126</v>
      </c>
      <c r="M105" s="31">
        <v>28.398430000000001</v>
      </c>
      <c r="N105" s="1"/>
      <c r="O105" s="1"/>
    </row>
    <row r="106" spans="1:15" ht="12.75" customHeight="1">
      <c r="A106" s="56">
        <v>97</v>
      </c>
      <c r="B106" s="31" t="s">
        <v>122</v>
      </c>
      <c r="C106" s="31">
        <v>301.25</v>
      </c>
      <c r="D106" s="40">
        <v>300.95</v>
      </c>
      <c r="E106" s="40">
        <v>297.95</v>
      </c>
      <c r="F106" s="40">
        <v>294.64999999999998</v>
      </c>
      <c r="G106" s="40">
        <v>291.64999999999998</v>
      </c>
      <c r="H106" s="40">
        <v>304.25</v>
      </c>
      <c r="I106" s="40">
        <v>307.25</v>
      </c>
      <c r="J106" s="40">
        <v>310.55</v>
      </c>
      <c r="K106" s="31">
        <v>303.95</v>
      </c>
      <c r="L106" s="31">
        <v>297.64999999999998</v>
      </c>
      <c r="M106" s="31">
        <v>34.569859999999998</v>
      </c>
      <c r="N106" s="1"/>
      <c r="O106" s="1"/>
    </row>
    <row r="107" spans="1:15" ht="12.75" customHeight="1">
      <c r="A107" s="56">
        <v>98</v>
      </c>
      <c r="B107" s="31" t="s">
        <v>123</v>
      </c>
      <c r="C107" s="31">
        <v>2318.3000000000002</v>
      </c>
      <c r="D107" s="40">
        <v>2315.75</v>
      </c>
      <c r="E107" s="40">
        <v>2306.5500000000002</v>
      </c>
      <c r="F107" s="40">
        <v>2294.8000000000002</v>
      </c>
      <c r="G107" s="40">
        <v>2285.6000000000004</v>
      </c>
      <c r="H107" s="40">
        <v>2327.5</v>
      </c>
      <c r="I107" s="40">
        <v>2336.6999999999998</v>
      </c>
      <c r="J107" s="40">
        <v>2348.4499999999998</v>
      </c>
      <c r="K107" s="31">
        <v>2324.9499999999998</v>
      </c>
      <c r="L107" s="31">
        <v>2304</v>
      </c>
      <c r="M107" s="31">
        <v>12.19031</v>
      </c>
      <c r="N107" s="1"/>
      <c r="O107" s="1"/>
    </row>
    <row r="108" spans="1:15" ht="12.75" customHeight="1">
      <c r="A108" s="56">
        <v>99</v>
      </c>
      <c r="B108" s="31" t="s">
        <v>263</v>
      </c>
      <c r="C108" s="31">
        <v>338.6</v>
      </c>
      <c r="D108" s="40">
        <v>341.26666666666671</v>
      </c>
      <c r="E108" s="40">
        <v>330.48333333333341</v>
      </c>
      <c r="F108" s="40">
        <v>322.36666666666667</v>
      </c>
      <c r="G108" s="40">
        <v>311.58333333333337</v>
      </c>
      <c r="H108" s="40">
        <v>349.38333333333344</v>
      </c>
      <c r="I108" s="40">
        <v>360.16666666666674</v>
      </c>
      <c r="J108" s="40">
        <v>368.28333333333347</v>
      </c>
      <c r="K108" s="31">
        <v>352.05</v>
      </c>
      <c r="L108" s="31">
        <v>333.15</v>
      </c>
      <c r="M108" s="31">
        <v>27.176850000000002</v>
      </c>
      <c r="N108" s="1"/>
      <c r="O108" s="1"/>
    </row>
    <row r="109" spans="1:15" ht="12.75" customHeight="1">
      <c r="A109" s="56">
        <v>100</v>
      </c>
      <c r="B109" s="31" t="s">
        <v>115</v>
      </c>
      <c r="C109" s="31">
        <v>2751.95</v>
      </c>
      <c r="D109" s="40">
        <v>2745.5166666666664</v>
      </c>
      <c r="E109" s="40">
        <v>2727.0333333333328</v>
      </c>
      <c r="F109" s="40">
        <v>2702.1166666666663</v>
      </c>
      <c r="G109" s="40">
        <v>2683.6333333333328</v>
      </c>
      <c r="H109" s="40">
        <v>2770.4333333333329</v>
      </c>
      <c r="I109" s="40">
        <v>2788.9166666666665</v>
      </c>
      <c r="J109" s="40">
        <v>2813.833333333333</v>
      </c>
      <c r="K109" s="31">
        <v>2764</v>
      </c>
      <c r="L109" s="31">
        <v>2720.6</v>
      </c>
      <c r="M109" s="31">
        <v>20.39433</v>
      </c>
      <c r="N109" s="1"/>
      <c r="O109" s="1"/>
    </row>
    <row r="110" spans="1:15" ht="12.75" customHeight="1">
      <c r="A110" s="56">
        <v>101</v>
      </c>
      <c r="B110" s="31" t="s">
        <v>125</v>
      </c>
      <c r="C110" s="31">
        <v>758.65</v>
      </c>
      <c r="D110" s="40">
        <v>756.43333333333339</v>
      </c>
      <c r="E110" s="40">
        <v>748.51666666666677</v>
      </c>
      <c r="F110" s="40">
        <v>738.38333333333333</v>
      </c>
      <c r="G110" s="40">
        <v>730.4666666666667</v>
      </c>
      <c r="H110" s="40">
        <v>766.56666666666683</v>
      </c>
      <c r="I110" s="40">
        <v>774.48333333333335</v>
      </c>
      <c r="J110" s="40">
        <v>784.6166666666669</v>
      </c>
      <c r="K110" s="31">
        <v>764.35</v>
      </c>
      <c r="L110" s="31">
        <v>746.3</v>
      </c>
      <c r="M110" s="31">
        <v>174.88088999999999</v>
      </c>
      <c r="N110" s="1"/>
      <c r="O110" s="1"/>
    </row>
    <row r="111" spans="1:15" ht="12.75" customHeight="1">
      <c r="A111" s="56">
        <v>102</v>
      </c>
      <c r="B111" s="31" t="s">
        <v>126</v>
      </c>
      <c r="C111" s="31">
        <v>1434.95</v>
      </c>
      <c r="D111" s="40">
        <v>1426.9333333333334</v>
      </c>
      <c r="E111" s="40">
        <v>1414.9166666666667</v>
      </c>
      <c r="F111" s="40">
        <v>1394.8833333333334</v>
      </c>
      <c r="G111" s="40">
        <v>1382.8666666666668</v>
      </c>
      <c r="H111" s="40">
        <v>1446.9666666666667</v>
      </c>
      <c r="I111" s="40">
        <v>1458.9833333333331</v>
      </c>
      <c r="J111" s="40">
        <v>1479.0166666666667</v>
      </c>
      <c r="K111" s="31">
        <v>1438.95</v>
      </c>
      <c r="L111" s="31">
        <v>1406.9</v>
      </c>
      <c r="M111" s="31">
        <v>4.9663000000000004</v>
      </c>
      <c r="N111" s="1"/>
      <c r="O111" s="1"/>
    </row>
    <row r="112" spans="1:15" ht="12.75" customHeight="1">
      <c r="A112" s="56">
        <v>103</v>
      </c>
      <c r="B112" s="31" t="s">
        <v>127</v>
      </c>
      <c r="C112" s="31">
        <v>576.5</v>
      </c>
      <c r="D112" s="40">
        <v>572.44999999999993</v>
      </c>
      <c r="E112" s="40">
        <v>567.14999999999986</v>
      </c>
      <c r="F112" s="40">
        <v>557.79999999999995</v>
      </c>
      <c r="G112" s="40">
        <v>552.49999999999989</v>
      </c>
      <c r="H112" s="40">
        <v>581.79999999999984</v>
      </c>
      <c r="I112" s="40">
        <v>587.0999999999998</v>
      </c>
      <c r="J112" s="40">
        <v>596.44999999999982</v>
      </c>
      <c r="K112" s="31">
        <v>577.75</v>
      </c>
      <c r="L112" s="31">
        <v>563.1</v>
      </c>
      <c r="M112" s="31">
        <v>19.16743</v>
      </c>
      <c r="N112" s="1"/>
      <c r="O112" s="1"/>
    </row>
    <row r="113" spans="1:15" ht="12.75" customHeight="1">
      <c r="A113" s="56">
        <v>104</v>
      </c>
      <c r="B113" s="31" t="s">
        <v>264</v>
      </c>
      <c r="C113" s="31">
        <v>785.55</v>
      </c>
      <c r="D113" s="40">
        <v>780.91666666666663</v>
      </c>
      <c r="E113" s="40">
        <v>769.93333333333328</v>
      </c>
      <c r="F113" s="40">
        <v>754.31666666666661</v>
      </c>
      <c r="G113" s="40">
        <v>743.33333333333326</v>
      </c>
      <c r="H113" s="40">
        <v>796.5333333333333</v>
      </c>
      <c r="I113" s="40">
        <v>807.51666666666665</v>
      </c>
      <c r="J113" s="40">
        <v>823.13333333333333</v>
      </c>
      <c r="K113" s="31">
        <v>791.9</v>
      </c>
      <c r="L113" s="31">
        <v>765.3</v>
      </c>
      <c r="M113" s="31">
        <v>3.7498300000000002</v>
      </c>
      <c r="N113" s="1"/>
      <c r="O113" s="1"/>
    </row>
    <row r="114" spans="1:15" ht="12.75" customHeight="1">
      <c r="A114" s="56">
        <v>105</v>
      </c>
      <c r="B114" s="31" t="s">
        <v>129</v>
      </c>
      <c r="C114" s="31">
        <v>50.8</v>
      </c>
      <c r="D114" s="40">
        <v>50.683333333333337</v>
      </c>
      <c r="E114" s="40">
        <v>50.116666666666674</v>
      </c>
      <c r="F114" s="40">
        <v>49.433333333333337</v>
      </c>
      <c r="G114" s="40">
        <v>48.866666666666674</v>
      </c>
      <c r="H114" s="40">
        <v>51.366666666666674</v>
      </c>
      <c r="I114" s="40">
        <v>51.933333333333337</v>
      </c>
      <c r="J114" s="40">
        <v>52.616666666666674</v>
      </c>
      <c r="K114" s="31">
        <v>51.25</v>
      </c>
      <c r="L114" s="31">
        <v>50</v>
      </c>
      <c r="M114" s="31">
        <v>178.18066999999999</v>
      </c>
      <c r="N114" s="1"/>
      <c r="O114" s="1"/>
    </row>
    <row r="115" spans="1:15" ht="12.75" customHeight="1">
      <c r="A115" s="56">
        <v>106</v>
      </c>
      <c r="B115" s="31" t="s">
        <v>138</v>
      </c>
      <c r="C115" s="31">
        <v>228.6</v>
      </c>
      <c r="D115" s="40">
        <v>231.08333333333334</v>
      </c>
      <c r="E115" s="40">
        <v>225.06666666666669</v>
      </c>
      <c r="F115" s="40">
        <v>221.53333333333336</v>
      </c>
      <c r="G115" s="40">
        <v>215.51666666666671</v>
      </c>
      <c r="H115" s="40">
        <v>234.61666666666667</v>
      </c>
      <c r="I115" s="40">
        <v>240.63333333333333</v>
      </c>
      <c r="J115" s="40">
        <v>244.16666666666666</v>
      </c>
      <c r="K115" s="31">
        <v>237.1</v>
      </c>
      <c r="L115" s="31">
        <v>227.55</v>
      </c>
      <c r="M115" s="31">
        <v>375.08445</v>
      </c>
      <c r="N115" s="1"/>
      <c r="O115" s="1"/>
    </row>
    <row r="116" spans="1:15" ht="12.75" customHeight="1">
      <c r="A116" s="56">
        <v>107</v>
      </c>
      <c r="B116" s="31" t="s">
        <v>265</v>
      </c>
      <c r="C116" s="31">
        <v>7118.15</v>
      </c>
      <c r="D116" s="40">
        <v>7139.7166666666672</v>
      </c>
      <c r="E116" s="40">
        <v>7079.4333333333343</v>
      </c>
      <c r="F116" s="40">
        <v>7040.7166666666672</v>
      </c>
      <c r="G116" s="40">
        <v>6980.4333333333343</v>
      </c>
      <c r="H116" s="40">
        <v>7178.4333333333343</v>
      </c>
      <c r="I116" s="40">
        <v>7238.7166666666672</v>
      </c>
      <c r="J116" s="40">
        <v>7277.4333333333343</v>
      </c>
      <c r="K116" s="31">
        <v>7200</v>
      </c>
      <c r="L116" s="31">
        <v>7101</v>
      </c>
      <c r="M116" s="31">
        <v>0.33989000000000003</v>
      </c>
      <c r="N116" s="1"/>
      <c r="O116" s="1"/>
    </row>
    <row r="117" spans="1:15" ht="12.75" customHeight="1">
      <c r="A117" s="56">
        <v>108</v>
      </c>
      <c r="B117" s="31" t="s">
        <v>406</v>
      </c>
      <c r="C117" s="31">
        <v>154.5</v>
      </c>
      <c r="D117" s="40">
        <v>155.38333333333333</v>
      </c>
      <c r="E117" s="40">
        <v>152.61666666666665</v>
      </c>
      <c r="F117" s="40">
        <v>150.73333333333332</v>
      </c>
      <c r="G117" s="40">
        <v>147.96666666666664</v>
      </c>
      <c r="H117" s="40">
        <v>157.26666666666665</v>
      </c>
      <c r="I117" s="40">
        <v>160.0333333333333</v>
      </c>
      <c r="J117" s="40">
        <v>161.91666666666666</v>
      </c>
      <c r="K117" s="31">
        <v>158.15</v>
      </c>
      <c r="L117" s="31">
        <v>153.5</v>
      </c>
      <c r="M117" s="31">
        <v>25.136140000000001</v>
      </c>
      <c r="N117" s="1"/>
      <c r="O117" s="1"/>
    </row>
    <row r="118" spans="1:15" ht="12.75" customHeight="1">
      <c r="A118" s="56">
        <v>109</v>
      </c>
      <c r="B118" s="31" t="s">
        <v>131</v>
      </c>
      <c r="C118" s="31">
        <v>198.15</v>
      </c>
      <c r="D118" s="40">
        <v>199.33333333333334</v>
      </c>
      <c r="E118" s="40">
        <v>196.06666666666669</v>
      </c>
      <c r="F118" s="40">
        <v>193.98333333333335</v>
      </c>
      <c r="G118" s="40">
        <v>190.7166666666667</v>
      </c>
      <c r="H118" s="40">
        <v>201.41666666666669</v>
      </c>
      <c r="I118" s="40">
        <v>204.68333333333334</v>
      </c>
      <c r="J118" s="40">
        <v>206.76666666666668</v>
      </c>
      <c r="K118" s="31">
        <v>202.6</v>
      </c>
      <c r="L118" s="31">
        <v>197.25</v>
      </c>
      <c r="M118" s="31">
        <v>48.323439999999998</v>
      </c>
      <c r="N118" s="1"/>
      <c r="O118" s="1"/>
    </row>
    <row r="119" spans="1:15" ht="12.75" customHeight="1">
      <c r="A119" s="56">
        <v>110</v>
      </c>
      <c r="B119" s="31" t="s">
        <v>136</v>
      </c>
      <c r="C119" s="31">
        <v>117.9</v>
      </c>
      <c r="D119" s="40">
        <v>118.08333333333333</v>
      </c>
      <c r="E119" s="40">
        <v>116.96666666666665</v>
      </c>
      <c r="F119" s="40">
        <v>116.03333333333333</v>
      </c>
      <c r="G119" s="40">
        <v>114.91666666666666</v>
      </c>
      <c r="H119" s="40">
        <v>119.01666666666665</v>
      </c>
      <c r="I119" s="40">
        <v>120.13333333333333</v>
      </c>
      <c r="J119" s="40">
        <v>121.06666666666665</v>
      </c>
      <c r="K119" s="31">
        <v>119.2</v>
      </c>
      <c r="L119" s="31">
        <v>117.15</v>
      </c>
      <c r="M119" s="31">
        <v>116.14836</v>
      </c>
      <c r="N119" s="1"/>
      <c r="O119" s="1"/>
    </row>
    <row r="120" spans="1:15" ht="12.75" customHeight="1">
      <c r="A120" s="56">
        <v>111</v>
      </c>
      <c r="B120" s="31" t="s">
        <v>137</v>
      </c>
      <c r="C120" s="31">
        <v>855.05</v>
      </c>
      <c r="D120" s="40">
        <v>852.68333333333339</v>
      </c>
      <c r="E120" s="40">
        <v>845.36666666666679</v>
      </c>
      <c r="F120" s="40">
        <v>835.68333333333339</v>
      </c>
      <c r="G120" s="40">
        <v>828.36666666666679</v>
      </c>
      <c r="H120" s="40">
        <v>862.36666666666679</v>
      </c>
      <c r="I120" s="40">
        <v>869.68333333333339</v>
      </c>
      <c r="J120" s="40">
        <v>879.36666666666679</v>
      </c>
      <c r="K120" s="31">
        <v>860</v>
      </c>
      <c r="L120" s="31">
        <v>843</v>
      </c>
      <c r="M120" s="31">
        <v>33.744320000000002</v>
      </c>
      <c r="N120" s="1"/>
      <c r="O120" s="1"/>
    </row>
    <row r="121" spans="1:15" ht="12.75" customHeight="1">
      <c r="A121" s="56">
        <v>112</v>
      </c>
      <c r="B121" s="31" t="s">
        <v>843</v>
      </c>
      <c r="C121" s="31">
        <v>23.45</v>
      </c>
      <c r="D121" s="40">
        <v>23.5</v>
      </c>
      <c r="E121" s="40">
        <v>23.35</v>
      </c>
      <c r="F121" s="40">
        <v>23.25</v>
      </c>
      <c r="G121" s="40">
        <v>23.1</v>
      </c>
      <c r="H121" s="40">
        <v>23.6</v>
      </c>
      <c r="I121" s="40">
        <v>23.75</v>
      </c>
      <c r="J121" s="40">
        <v>23.85</v>
      </c>
      <c r="K121" s="31">
        <v>23.65</v>
      </c>
      <c r="L121" s="31">
        <v>23.4</v>
      </c>
      <c r="M121" s="31">
        <v>43.502209999999998</v>
      </c>
      <c r="N121" s="1"/>
      <c r="O121" s="1"/>
    </row>
    <row r="122" spans="1:15" ht="12.75" customHeight="1">
      <c r="A122" s="56">
        <v>113</v>
      </c>
      <c r="B122" s="31" t="s">
        <v>130</v>
      </c>
      <c r="C122" s="31">
        <v>510.85</v>
      </c>
      <c r="D122" s="40">
        <v>506.5</v>
      </c>
      <c r="E122" s="40">
        <v>500.5</v>
      </c>
      <c r="F122" s="40">
        <v>490.15</v>
      </c>
      <c r="G122" s="40">
        <v>484.15</v>
      </c>
      <c r="H122" s="40">
        <v>516.85</v>
      </c>
      <c r="I122" s="40">
        <v>522.85</v>
      </c>
      <c r="J122" s="40">
        <v>533.20000000000005</v>
      </c>
      <c r="K122" s="31">
        <v>512.5</v>
      </c>
      <c r="L122" s="31">
        <v>496.15</v>
      </c>
      <c r="M122" s="31">
        <v>18.051100000000002</v>
      </c>
      <c r="N122" s="1"/>
      <c r="O122" s="1"/>
    </row>
    <row r="123" spans="1:15" ht="12.75" customHeight="1">
      <c r="A123" s="56">
        <v>114</v>
      </c>
      <c r="B123" s="31" t="s">
        <v>134</v>
      </c>
      <c r="C123" s="31">
        <v>266.14999999999998</v>
      </c>
      <c r="D123" s="40">
        <v>267.51666666666665</v>
      </c>
      <c r="E123" s="40">
        <v>264.0333333333333</v>
      </c>
      <c r="F123" s="40">
        <v>261.91666666666663</v>
      </c>
      <c r="G123" s="40">
        <v>258.43333333333328</v>
      </c>
      <c r="H123" s="40">
        <v>269.63333333333333</v>
      </c>
      <c r="I123" s="40">
        <v>273.11666666666667</v>
      </c>
      <c r="J123" s="40">
        <v>275.23333333333335</v>
      </c>
      <c r="K123" s="31">
        <v>271</v>
      </c>
      <c r="L123" s="31">
        <v>265.39999999999998</v>
      </c>
      <c r="M123" s="31">
        <v>29.113510000000002</v>
      </c>
      <c r="N123" s="1"/>
      <c r="O123" s="1"/>
    </row>
    <row r="124" spans="1:15" ht="12.75" customHeight="1">
      <c r="A124" s="56">
        <v>115</v>
      </c>
      <c r="B124" s="31" t="s">
        <v>133</v>
      </c>
      <c r="C124" s="31">
        <v>946.05</v>
      </c>
      <c r="D124" s="40">
        <v>939.79999999999984</v>
      </c>
      <c r="E124" s="40">
        <v>930.4499999999997</v>
      </c>
      <c r="F124" s="40">
        <v>914.84999999999991</v>
      </c>
      <c r="G124" s="40">
        <v>905.49999999999977</v>
      </c>
      <c r="H124" s="40">
        <v>955.39999999999964</v>
      </c>
      <c r="I124" s="40">
        <v>964.74999999999977</v>
      </c>
      <c r="J124" s="40">
        <v>980.34999999999957</v>
      </c>
      <c r="K124" s="31">
        <v>949.15</v>
      </c>
      <c r="L124" s="31">
        <v>924.2</v>
      </c>
      <c r="M124" s="31">
        <v>27.257290000000001</v>
      </c>
      <c r="N124" s="1"/>
      <c r="O124" s="1"/>
    </row>
    <row r="125" spans="1:15" ht="12.75" customHeight="1">
      <c r="A125" s="56">
        <v>116</v>
      </c>
      <c r="B125" s="31" t="s">
        <v>166</v>
      </c>
      <c r="C125" s="31">
        <v>5366.05</v>
      </c>
      <c r="D125" s="40">
        <v>5395.8666666666659</v>
      </c>
      <c r="E125" s="40">
        <v>5286.7333333333318</v>
      </c>
      <c r="F125" s="40">
        <v>5207.4166666666661</v>
      </c>
      <c r="G125" s="40">
        <v>5098.2833333333319</v>
      </c>
      <c r="H125" s="40">
        <v>5475.1833333333316</v>
      </c>
      <c r="I125" s="40">
        <v>5584.3166666666648</v>
      </c>
      <c r="J125" s="40">
        <v>5663.6333333333314</v>
      </c>
      <c r="K125" s="31">
        <v>5505</v>
      </c>
      <c r="L125" s="31">
        <v>5316.55</v>
      </c>
      <c r="M125" s="31">
        <v>7.4304100000000002</v>
      </c>
      <c r="N125" s="1"/>
      <c r="O125" s="1"/>
    </row>
    <row r="126" spans="1:15" ht="12.75" customHeight="1">
      <c r="A126" s="56">
        <v>117</v>
      </c>
      <c r="B126" s="31" t="s">
        <v>135</v>
      </c>
      <c r="C126" s="31">
        <v>1752.15</v>
      </c>
      <c r="D126" s="40">
        <v>1741.8333333333333</v>
      </c>
      <c r="E126" s="40">
        <v>1720.6666666666665</v>
      </c>
      <c r="F126" s="40">
        <v>1689.1833333333332</v>
      </c>
      <c r="G126" s="40">
        <v>1668.0166666666664</v>
      </c>
      <c r="H126" s="40">
        <v>1773.3166666666666</v>
      </c>
      <c r="I126" s="40">
        <v>1794.4833333333331</v>
      </c>
      <c r="J126" s="40">
        <v>1825.9666666666667</v>
      </c>
      <c r="K126" s="31">
        <v>1763</v>
      </c>
      <c r="L126" s="31">
        <v>1710.35</v>
      </c>
      <c r="M126" s="31">
        <v>47.681440000000002</v>
      </c>
      <c r="N126" s="1"/>
      <c r="O126" s="1"/>
    </row>
    <row r="127" spans="1:15" ht="12.75" customHeight="1">
      <c r="A127" s="56">
        <v>118</v>
      </c>
      <c r="B127" s="31" t="s">
        <v>132</v>
      </c>
      <c r="C127" s="31">
        <v>1977.5</v>
      </c>
      <c r="D127" s="40">
        <v>1987.8500000000001</v>
      </c>
      <c r="E127" s="40">
        <v>1950.7000000000003</v>
      </c>
      <c r="F127" s="40">
        <v>1923.9</v>
      </c>
      <c r="G127" s="40">
        <v>1886.7500000000002</v>
      </c>
      <c r="H127" s="40">
        <v>2014.6500000000003</v>
      </c>
      <c r="I127" s="40">
        <v>2051.8000000000002</v>
      </c>
      <c r="J127" s="40">
        <v>2078.6000000000004</v>
      </c>
      <c r="K127" s="31">
        <v>2025</v>
      </c>
      <c r="L127" s="31">
        <v>1961.05</v>
      </c>
      <c r="M127" s="31">
        <v>9.3248800000000003</v>
      </c>
      <c r="N127" s="1"/>
      <c r="O127" s="1"/>
    </row>
    <row r="128" spans="1:15" ht="12.75" customHeight="1">
      <c r="A128" s="56">
        <v>119</v>
      </c>
      <c r="B128" s="31" t="s">
        <v>266</v>
      </c>
      <c r="C128" s="31">
        <v>2031</v>
      </c>
      <c r="D128" s="40">
        <v>2029.8999999999999</v>
      </c>
      <c r="E128" s="40">
        <v>2015.0999999999997</v>
      </c>
      <c r="F128" s="40">
        <v>1999.1999999999998</v>
      </c>
      <c r="G128" s="40">
        <v>1984.3999999999996</v>
      </c>
      <c r="H128" s="40">
        <v>2045.7999999999997</v>
      </c>
      <c r="I128" s="40">
        <v>2060.6</v>
      </c>
      <c r="J128" s="40">
        <v>2076.5</v>
      </c>
      <c r="K128" s="31">
        <v>2044.7</v>
      </c>
      <c r="L128" s="31">
        <v>2014</v>
      </c>
      <c r="M128" s="31">
        <v>5.0219300000000002</v>
      </c>
      <c r="N128" s="1"/>
      <c r="O128" s="1"/>
    </row>
    <row r="129" spans="1:15" ht="12.75" customHeight="1">
      <c r="A129" s="56">
        <v>120</v>
      </c>
      <c r="B129" s="31" t="s">
        <v>267</v>
      </c>
      <c r="C129" s="31">
        <v>295.5</v>
      </c>
      <c r="D129" s="40">
        <v>293.25</v>
      </c>
      <c r="E129" s="40">
        <v>287.5</v>
      </c>
      <c r="F129" s="40">
        <v>279.5</v>
      </c>
      <c r="G129" s="40">
        <v>273.75</v>
      </c>
      <c r="H129" s="40">
        <v>301.25</v>
      </c>
      <c r="I129" s="40">
        <v>307</v>
      </c>
      <c r="J129" s="40">
        <v>315</v>
      </c>
      <c r="K129" s="31">
        <v>299</v>
      </c>
      <c r="L129" s="31">
        <v>285.25</v>
      </c>
      <c r="M129" s="31">
        <v>4.45411</v>
      </c>
      <c r="N129" s="1"/>
      <c r="O129" s="1"/>
    </row>
    <row r="130" spans="1:15" ht="12.75" customHeight="1">
      <c r="A130" s="56">
        <v>121</v>
      </c>
      <c r="B130" s="31" t="s">
        <v>140</v>
      </c>
      <c r="C130" s="31">
        <v>670.3</v>
      </c>
      <c r="D130" s="40">
        <v>669.18333333333328</v>
      </c>
      <c r="E130" s="40">
        <v>662.36666666666656</v>
      </c>
      <c r="F130" s="40">
        <v>654.43333333333328</v>
      </c>
      <c r="G130" s="40">
        <v>647.61666666666656</v>
      </c>
      <c r="H130" s="40">
        <v>677.11666666666656</v>
      </c>
      <c r="I130" s="40">
        <v>683.93333333333339</v>
      </c>
      <c r="J130" s="40">
        <v>691.86666666666656</v>
      </c>
      <c r="K130" s="31">
        <v>676</v>
      </c>
      <c r="L130" s="31">
        <v>661.25</v>
      </c>
      <c r="M130" s="31">
        <v>29.420470000000002</v>
      </c>
      <c r="N130" s="1"/>
      <c r="O130" s="1"/>
    </row>
    <row r="131" spans="1:15" ht="12.75" customHeight="1">
      <c r="A131" s="56">
        <v>122</v>
      </c>
      <c r="B131" s="31" t="s">
        <v>139</v>
      </c>
      <c r="C131" s="31">
        <v>399.1</v>
      </c>
      <c r="D131" s="40">
        <v>396.56666666666666</v>
      </c>
      <c r="E131" s="40">
        <v>392.13333333333333</v>
      </c>
      <c r="F131" s="40">
        <v>385.16666666666669</v>
      </c>
      <c r="G131" s="40">
        <v>380.73333333333335</v>
      </c>
      <c r="H131" s="40">
        <v>403.5333333333333</v>
      </c>
      <c r="I131" s="40">
        <v>407.96666666666658</v>
      </c>
      <c r="J131" s="40">
        <v>414.93333333333328</v>
      </c>
      <c r="K131" s="31">
        <v>401</v>
      </c>
      <c r="L131" s="31">
        <v>389.6</v>
      </c>
      <c r="M131" s="31">
        <v>51.936700000000002</v>
      </c>
      <c r="N131" s="1"/>
      <c r="O131" s="1"/>
    </row>
    <row r="132" spans="1:15" ht="12.75" customHeight="1">
      <c r="A132" s="56">
        <v>123</v>
      </c>
      <c r="B132" s="31" t="s">
        <v>141</v>
      </c>
      <c r="C132" s="31">
        <v>3752.9</v>
      </c>
      <c r="D132" s="40">
        <v>3726.8000000000006</v>
      </c>
      <c r="E132" s="40">
        <v>3692.6500000000015</v>
      </c>
      <c r="F132" s="40">
        <v>3632.400000000001</v>
      </c>
      <c r="G132" s="40">
        <v>3598.2500000000018</v>
      </c>
      <c r="H132" s="40">
        <v>3787.0500000000011</v>
      </c>
      <c r="I132" s="40">
        <v>3821.2</v>
      </c>
      <c r="J132" s="40">
        <v>3881.4500000000007</v>
      </c>
      <c r="K132" s="31">
        <v>3760.95</v>
      </c>
      <c r="L132" s="31">
        <v>3666.55</v>
      </c>
      <c r="M132" s="31">
        <v>3.9351099999999999</v>
      </c>
      <c r="N132" s="1"/>
      <c r="O132" s="1"/>
    </row>
    <row r="133" spans="1:15" ht="12.75" customHeight="1">
      <c r="A133" s="56">
        <v>124</v>
      </c>
      <c r="B133" s="31" t="s">
        <v>142</v>
      </c>
      <c r="C133" s="31">
        <v>1840.4</v>
      </c>
      <c r="D133" s="40">
        <v>1843.4833333333333</v>
      </c>
      <c r="E133" s="40">
        <v>1812.9666666666667</v>
      </c>
      <c r="F133" s="40">
        <v>1785.5333333333333</v>
      </c>
      <c r="G133" s="40">
        <v>1755.0166666666667</v>
      </c>
      <c r="H133" s="40">
        <v>1870.9166666666667</v>
      </c>
      <c r="I133" s="40">
        <v>1901.4333333333336</v>
      </c>
      <c r="J133" s="40">
        <v>1928.8666666666668</v>
      </c>
      <c r="K133" s="31">
        <v>1874</v>
      </c>
      <c r="L133" s="31">
        <v>1816.05</v>
      </c>
      <c r="M133" s="31">
        <v>101.11252</v>
      </c>
      <c r="N133" s="1"/>
      <c r="O133" s="1"/>
    </row>
    <row r="134" spans="1:15" ht="12.75" customHeight="1">
      <c r="A134" s="56">
        <v>125</v>
      </c>
      <c r="B134" s="31" t="s">
        <v>143</v>
      </c>
      <c r="C134" s="31">
        <v>81.05</v>
      </c>
      <c r="D134" s="40">
        <v>80.266666666666666</v>
      </c>
      <c r="E134" s="40">
        <v>79.283333333333331</v>
      </c>
      <c r="F134" s="40">
        <v>77.516666666666666</v>
      </c>
      <c r="G134" s="40">
        <v>76.533333333333331</v>
      </c>
      <c r="H134" s="40">
        <v>82.033333333333331</v>
      </c>
      <c r="I134" s="40">
        <v>83.016666666666652</v>
      </c>
      <c r="J134" s="40">
        <v>84.783333333333331</v>
      </c>
      <c r="K134" s="31">
        <v>81.25</v>
      </c>
      <c r="L134" s="31">
        <v>78.5</v>
      </c>
      <c r="M134" s="31">
        <v>110.51944</v>
      </c>
      <c r="N134" s="1"/>
      <c r="O134" s="1"/>
    </row>
    <row r="135" spans="1:15" ht="12.75" customHeight="1">
      <c r="A135" s="56">
        <v>126</v>
      </c>
      <c r="B135" s="31" t="s">
        <v>148</v>
      </c>
      <c r="C135" s="31">
        <v>5438.3</v>
      </c>
      <c r="D135" s="40">
        <v>5453.3333333333339</v>
      </c>
      <c r="E135" s="40">
        <v>5368.8166666666675</v>
      </c>
      <c r="F135" s="40">
        <v>5299.3333333333339</v>
      </c>
      <c r="G135" s="40">
        <v>5214.8166666666675</v>
      </c>
      <c r="H135" s="40">
        <v>5522.8166666666675</v>
      </c>
      <c r="I135" s="40">
        <v>5607.3333333333339</v>
      </c>
      <c r="J135" s="40">
        <v>5676.8166666666675</v>
      </c>
      <c r="K135" s="31">
        <v>5537.85</v>
      </c>
      <c r="L135" s="31">
        <v>5383.85</v>
      </c>
      <c r="M135" s="31">
        <v>2.1973500000000001</v>
      </c>
      <c r="N135" s="1"/>
      <c r="O135" s="1"/>
    </row>
    <row r="136" spans="1:15" ht="12.75" customHeight="1">
      <c r="A136" s="56">
        <v>127</v>
      </c>
      <c r="B136" s="31" t="s">
        <v>145</v>
      </c>
      <c r="C136" s="31">
        <v>386.2</v>
      </c>
      <c r="D136" s="40">
        <v>384.9666666666667</v>
      </c>
      <c r="E136" s="40">
        <v>382.38333333333338</v>
      </c>
      <c r="F136" s="40">
        <v>378.56666666666666</v>
      </c>
      <c r="G136" s="40">
        <v>375.98333333333335</v>
      </c>
      <c r="H136" s="40">
        <v>388.78333333333342</v>
      </c>
      <c r="I136" s="40">
        <v>391.36666666666667</v>
      </c>
      <c r="J136" s="40">
        <v>395.18333333333345</v>
      </c>
      <c r="K136" s="31">
        <v>387.55</v>
      </c>
      <c r="L136" s="31">
        <v>381.15</v>
      </c>
      <c r="M136" s="31">
        <v>19.260619999999999</v>
      </c>
      <c r="N136" s="1"/>
      <c r="O136" s="1"/>
    </row>
    <row r="137" spans="1:15" ht="12.75" customHeight="1">
      <c r="A137" s="56">
        <v>128</v>
      </c>
      <c r="B137" s="31" t="s">
        <v>147</v>
      </c>
      <c r="C137" s="31">
        <v>6670.05</v>
      </c>
      <c r="D137" s="40">
        <v>6699.9333333333334</v>
      </c>
      <c r="E137" s="40">
        <v>6611.8666666666668</v>
      </c>
      <c r="F137" s="40">
        <v>6553.6833333333334</v>
      </c>
      <c r="G137" s="40">
        <v>6465.6166666666668</v>
      </c>
      <c r="H137" s="40">
        <v>6758.1166666666668</v>
      </c>
      <c r="I137" s="40">
        <v>6846.1833333333343</v>
      </c>
      <c r="J137" s="40">
        <v>6904.3666666666668</v>
      </c>
      <c r="K137" s="31">
        <v>6788</v>
      </c>
      <c r="L137" s="31">
        <v>6641.75</v>
      </c>
      <c r="M137" s="31">
        <v>2.6496900000000001</v>
      </c>
      <c r="N137" s="1"/>
      <c r="O137" s="1"/>
    </row>
    <row r="138" spans="1:15" ht="12.75" customHeight="1">
      <c r="A138" s="56">
        <v>129</v>
      </c>
      <c r="B138" s="31" t="s">
        <v>146</v>
      </c>
      <c r="C138" s="31">
        <v>1865.7</v>
      </c>
      <c r="D138" s="40">
        <v>1861.9666666666665</v>
      </c>
      <c r="E138" s="40">
        <v>1849.9333333333329</v>
      </c>
      <c r="F138" s="40">
        <v>1834.1666666666665</v>
      </c>
      <c r="G138" s="40">
        <v>1822.133333333333</v>
      </c>
      <c r="H138" s="40">
        <v>1877.7333333333329</v>
      </c>
      <c r="I138" s="40">
        <v>1889.7666666666662</v>
      </c>
      <c r="J138" s="40">
        <v>1905.5333333333328</v>
      </c>
      <c r="K138" s="31">
        <v>1874</v>
      </c>
      <c r="L138" s="31">
        <v>1846.2</v>
      </c>
      <c r="M138" s="31">
        <v>16.852429999999998</v>
      </c>
      <c r="N138" s="1"/>
      <c r="O138" s="1"/>
    </row>
    <row r="139" spans="1:15" ht="12.75" customHeight="1">
      <c r="A139" s="56">
        <v>130</v>
      </c>
      <c r="B139" s="31" t="s">
        <v>268</v>
      </c>
      <c r="C139" s="31">
        <v>514.70000000000005</v>
      </c>
      <c r="D139" s="40">
        <v>516.2833333333333</v>
      </c>
      <c r="E139" s="40">
        <v>507.66666666666663</v>
      </c>
      <c r="F139" s="40">
        <v>500.63333333333333</v>
      </c>
      <c r="G139" s="40">
        <v>492.01666666666665</v>
      </c>
      <c r="H139" s="40">
        <v>523.31666666666661</v>
      </c>
      <c r="I139" s="40">
        <v>531.93333333333339</v>
      </c>
      <c r="J139" s="40">
        <v>538.96666666666658</v>
      </c>
      <c r="K139" s="31">
        <v>524.9</v>
      </c>
      <c r="L139" s="31">
        <v>509.25</v>
      </c>
      <c r="M139" s="31">
        <v>12.1952</v>
      </c>
      <c r="N139" s="1"/>
      <c r="O139" s="1"/>
    </row>
    <row r="140" spans="1:15" ht="12.75" customHeight="1">
      <c r="A140" s="56">
        <v>131</v>
      </c>
      <c r="B140" s="31" t="s">
        <v>149</v>
      </c>
      <c r="C140" s="31">
        <v>943.05</v>
      </c>
      <c r="D140" s="40">
        <v>932.68333333333328</v>
      </c>
      <c r="E140" s="40">
        <v>892.96666666666658</v>
      </c>
      <c r="F140" s="40">
        <v>842.88333333333333</v>
      </c>
      <c r="G140" s="40">
        <v>803.16666666666663</v>
      </c>
      <c r="H140" s="40">
        <v>982.76666666666654</v>
      </c>
      <c r="I140" s="40">
        <v>1022.4833333333332</v>
      </c>
      <c r="J140" s="40">
        <v>1072.5666666666666</v>
      </c>
      <c r="K140" s="31">
        <v>972.4</v>
      </c>
      <c r="L140" s="31">
        <v>882.6</v>
      </c>
      <c r="M140" s="31">
        <v>104.36546</v>
      </c>
      <c r="N140" s="1"/>
      <c r="O140" s="1"/>
    </row>
    <row r="141" spans="1:15" ht="12.75" customHeight="1">
      <c r="A141" s="56">
        <v>132</v>
      </c>
      <c r="B141" s="31" t="s">
        <v>162</v>
      </c>
      <c r="C141" s="31">
        <v>74111.850000000006</v>
      </c>
      <c r="D141" s="40">
        <v>73937.28333333334</v>
      </c>
      <c r="E141" s="40">
        <v>73674.56666666668</v>
      </c>
      <c r="F141" s="40">
        <v>73237.28333333334</v>
      </c>
      <c r="G141" s="40">
        <v>72974.56666666668</v>
      </c>
      <c r="H141" s="40">
        <v>74374.56666666668</v>
      </c>
      <c r="I141" s="40">
        <v>74637.283333333326</v>
      </c>
      <c r="J141" s="40">
        <v>75074.56666666668</v>
      </c>
      <c r="K141" s="31">
        <v>74200</v>
      </c>
      <c r="L141" s="31">
        <v>73500</v>
      </c>
      <c r="M141" s="31">
        <v>5.8299999999999998E-2</v>
      </c>
      <c r="N141" s="1"/>
      <c r="O141" s="1"/>
    </row>
    <row r="142" spans="1:15" ht="12.75" customHeight="1">
      <c r="A142" s="56">
        <v>133</v>
      </c>
      <c r="B142" s="31" t="s">
        <v>158</v>
      </c>
      <c r="C142" s="31">
        <v>913.8</v>
      </c>
      <c r="D142" s="40">
        <v>908.93333333333339</v>
      </c>
      <c r="E142" s="40">
        <v>902.41666666666674</v>
      </c>
      <c r="F142" s="40">
        <v>891.0333333333333</v>
      </c>
      <c r="G142" s="40">
        <v>884.51666666666665</v>
      </c>
      <c r="H142" s="40">
        <v>920.31666666666683</v>
      </c>
      <c r="I142" s="40">
        <v>926.83333333333348</v>
      </c>
      <c r="J142" s="40">
        <v>938.21666666666692</v>
      </c>
      <c r="K142" s="31">
        <v>915.45</v>
      </c>
      <c r="L142" s="31">
        <v>897.55</v>
      </c>
      <c r="M142" s="31">
        <v>7.9241099999999998</v>
      </c>
      <c r="N142" s="1"/>
      <c r="O142" s="1"/>
    </row>
    <row r="143" spans="1:15" ht="12.75" customHeight="1">
      <c r="A143" s="56">
        <v>134</v>
      </c>
      <c r="B143" s="31" t="s">
        <v>151</v>
      </c>
      <c r="C143" s="31">
        <v>162.30000000000001</v>
      </c>
      <c r="D143" s="40">
        <v>162.93333333333334</v>
      </c>
      <c r="E143" s="40">
        <v>160.36666666666667</v>
      </c>
      <c r="F143" s="40">
        <v>158.43333333333334</v>
      </c>
      <c r="G143" s="40">
        <v>155.86666666666667</v>
      </c>
      <c r="H143" s="40">
        <v>164.86666666666667</v>
      </c>
      <c r="I143" s="40">
        <v>167.43333333333334</v>
      </c>
      <c r="J143" s="40">
        <v>169.36666666666667</v>
      </c>
      <c r="K143" s="31">
        <v>165.5</v>
      </c>
      <c r="L143" s="31">
        <v>161</v>
      </c>
      <c r="M143" s="31">
        <v>32.020380000000003</v>
      </c>
      <c r="N143" s="1"/>
      <c r="O143" s="1"/>
    </row>
    <row r="144" spans="1:15" ht="12.75" customHeight="1">
      <c r="A144" s="56">
        <v>135</v>
      </c>
      <c r="B144" s="31" t="s">
        <v>150</v>
      </c>
      <c r="C144" s="31">
        <v>836.85</v>
      </c>
      <c r="D144" s="40">
        <v>834.93333333333339</v>
      </c>
      <c r="E144" s="40">
        <v>827.91666666666674</v>
      </c>
      <c r="F144" s="40">
        <v>818.98333333333335</v>
      </c>
      <c r="G144" s="40">
        <v>811.9666666666667</v>
      </c>
      <c r="H144" s="40">
        <v>843.86666666666679</v>
      </c>
      <c r="I144" s="40">
        <v>850.88333333333344</v>
      </c>
      <c r="J144" s="40">
        <v>859.81666666666683</v>
      </c>
      <c r="K144" s="31">
        <v>841.95</v>
      </c>
      <c r="L144" s="31">
        <v>826</v>
      </c>
      <c r="M144" s="31">
        <v>19.798629999999999</v>
      </c>
      <c r="N144" s="1"/>
      <c r="O144" s="1"/>
    </row>
    <row r="145" spans="1:15" ht="12.75" customHeight="1">
      <c r="A145" s="56">
        <v>136</v>
      </c>
      <c r="B145" s="31" t="s">
        <v>152</v>
      </c>
      <c r="C145" s="31">
        <v>173.65</v>
      </c>
      <c r="D145" s="40">
        <v>173.36666666666667</v>
      </c>
      <c r="E145" s="40">
        <v>171.13333333333335</v>
      </c>
      <c r="F145" s="40">
        <v>168.61666666666667</v>
      </c>
      <c r="G145" s="40">
        <v>166.38333333333335</v>
      </c>
      <c r="H145" s="40">
        <v>175.88333333333335</v>
      </c>
      <c r="I145" s="40">
        <v>178.1166666666667</v>
      </c>
      <c r="J145" s="40">
        <v>180.63333333333335</v>
      </c>
      <c r="K145" s="31">
        <v>175.6</v>
      </c>
      <c r="L145" s="31">
        <v>170.85</v>
      </c>
      <c r="M145" s="31">
        <v>35.144269999999999</v>
      </c>
      <c r="N145" s="1"/>
      <c r="O145" s="1"/>
    </row>
    <row r="146" spans="1:15" ht="12.75" customHeight="1">
      <c r="A146" s="56">
        <v>137</v>
      </c>
      <c r="B146" s="31" t="s">
        <v>153</v>
      </c>
      <c r="C146" s="31">
        <v>515.04999999999995</v>
      </c>
      <c r="D146" s="40">
        <v>516.41666666666663</v>
      </c>
      <c r="E146" s="40">
        <v>510.88333333333321</v>
      </c>
      <c r="F146" s="40">
        <v>506.71666666666658</v>
      </c>
      <c r="G146" s="40">
        <v>501.18333333333317</v>
      </c>
      <c r="H146" s="40">
        <v>520.58333333333326</v>
      </c>
      <c r="I146" s="40">
        <v>526.11666666666679</v>
      </c>
      <c r="J146" s="40">
        <v>530.2833333333333</v>
      </c>
      <c r="K146" s="31">
        <v>521.95000000000005</v>
      </c>
      <c r="L146" s="31">
        <v>512.25</v>
      </c>
      <c r="M146" s="31">
        <v>16.197559999999999</v>
      </c>
      <c r="N146" s="1"/>
      <c r="O146" s="1"/>
    </row>
    <row r="147" spans="1:15" ht="12.75" customHeight="1">
      <c r="A147" s="56">
        <v>138</v>
      </c>
      <c r="B147" s="31" t="s">
        <v>154</v>
      </c>
      <c r="C147" s="31">
        <v>7493.15</v>
      </c>
      <c r="D147" s="40">
        <v>7502.416666666667</v>
      </c>
      <c r="E147" s="40">
        <v>7448.5333333333338</v>
      </c>
      <c r="F147" s="40">
        <v>7403.916666666667</v>
      </c>
      <c r="G147" s="40">
        <v>7350.0333333333338</v>
      </c>
      <c r="H147" s="40">
        <v>7547.0333333333338</v>
      </c>
      <c r="I147" s="40">
        <v>7600.916666666667</v>
      </c>
      <c r="J147" s="40">
        <v>7645.5333333333338</v>
      </c>
      <c r="K147" s="31">
        <v>7556.3</v>
      </c>
      <c r="L147" s="31">
        <v>7457.8</v>
      </c>
      <c r="M147" s="31">
        <v>7.4970400000000001</v>
      </c>
      <c r="N147" s="1"/>
      <c r="O147" s="1"/>
    </row>
    <row r="148" spans="1:15" ht="12.75" customHeight="1">
      <c r="A148" s="56">
        <v>139</v>
      </c>
      <c r="B148" s="31" t="s">
        <v>157</v>
      </c>
      <c r="C148" s="31">
        <v>996.05</v>
      </c>
      <c r="D148" s="40">
        <v>992.5333333333333</v>
      </c>
      <c r="E148" s="40">
        <v>985.56666666666661</v>
      </c>
      <c r="F148" s="40">
        <v>975.08333333333326</v>
      </c>
      <c r="G148" s="40">
        <v>968.11666666666656</v>
      </c>
      <c r="H148" s="40">
        <v>1003.0166666666667</v>
      </c>
      <c r="I148" s="40">
        <v>1009.9833333333333</v>
      </c>
      <c r="J148" s="40">
        <v>1020.4666666666667</v>
      </c>
      <c r="K148" s="31">
        <v>999.5</v>
      </c>
      <c r="L148" s="31">
        <v>982.05</v>
      </c>
      <c r="M148" s="31">
        <v>3.2685399999999998</v>
      </c>
      <c r="N148" s="1"/>
      <c r="O148" s="1"/>
    </row>
    <row r="149" spans="1:15" ht="12.75" customHeight="1">
      <c r="A149" s="56">
        <v>140</v>
      </c>
      <c r="B149" s="31" t="s">
        <v>159</v>
      </c>
      <c r="C149" s="31">
        <v>4625.55</v>
      </c>
      <c r="D149" s="40">
        <v>4601.1833333333334</v>
      </c>
      <c r="E149" s="40">
        <v>4564.3666666666668</v>
      </c>
      <c r="F149" s="40">
        <v>4503.1833333333334</v>
      </c>
      <c r="G149" s="40">
        <v>4466.3666666666668</v>
      </c>
      <c r="H149" s="40">
        <v>4662.3666666666668</v>
      </c>
      <c r="I149" s="40">
        <v>4699.1833333333343</v>
      </c>
      <c r="J149" s="40">
        <v>4760.3666666666668</v>
      </c>
      <c r="K149" s="31">
        <v>4638</v>
      </c>
      <c r="L149" s="31">
        <v>4540</v>
      </c>
      <c r="M149" s="31">
        <v>5.5534600000000003</v>
      </c>
      <c r="N149" s="1"/>
      <c r="O149" s="1"/>
    </row>
    <row r="150" spans="1:15" ht="12.75" customHeight="1">
      <c r="A150" s="56">
        <v>141</v>
      </c>
      <c r="B150" s="31" t="s">
        <v>161</v>
      </c>
      <c r="C150" s="31">
        <v>3187.6</v>
      </c>
      <c r="D150" s="40">
        <v>3182.5333333333333</v>
      </c>
      <c r="E150" s="40">
        <v>3135.0666666666666</v>
      </c>
      <c r="F150" s="40">
        <v>3082.5333333333333</v>
      </c>
      <c r="G150" s="40">
        <v>3035.0666666666666</v>
      </c>
      <c r="H150" s="40">
        <v>3235.0666666666666</v>
      </c>
      <c r="I150" s="40">
        <v>3282.5333333333328</v>
      </c>
      <c r="J150" s="40">
        <v>3335.0666666666666</v>
      </c>
      <c r="K150" s="31">
        <v>3230</v>
      </c>
      <c r="L150" s="31">
        <v>3130</v>
      </c>
      <c r="M150" s="31">
        <v>5.6703799999999998</v>
      </c>
      <c r="N150" s="1"/>
      <c r="O150" s="1"/>
    </row>
    <row r="151" spans="1:15" ht="12.75" customHeight="1">
      <c r="A151" s="56">
        <v>142</v>
      </c>
      <c r="B151" s="31" t="s">
        <v>163</v>
      </c>
      <c r="C151" s="31">
        <v>1495.75</v>
      </c>
      <c r="D151" s="40">
        <v>1483.6666666666667</v>
      </c>
      <c r="E151" s="40">
        <v>1465.6333333333334</v>
      </c>
      <c r="F151" s="40">
        <v>1435.5166666666667</v>
      </c>
      <c r="G151" s="40">
        <v>1417.4833333333333</v>
      </c>
      <c r="H151" s="40">
        <v>1513.7833333333335</v>
      </c>
      <c r="I151" s="40">
        <v>1531.8166666666668</v>
      </c>
      <c r="J151" s="40">
        <v>1561.9333333333336</v>
      </c>
      <c r="K151" s="31">
        <v>1501.7</v>
      </c>
      <c r="L151" s="31">
        <v>1453.55</v>
      </c>
      <c r="M151" s="31">
        <v>7.9358899999999997</v>
      </c>
      <c r="N151" s="1"/>
      <c r="O151" s="1"/>
    </row>
    <row r="152" spans="1:15" ht="12.75" customHeight="1">
      <c r="A152" s="56">
        <v>143</v>
      </c>
      <c r="B152" s="31" t="s">
        <v>269</v>
      </c>
      <c r="C152" s="31">
        <v>901.15</v>
      </c>
      <c r="D152" s="40">
        <v>894.93333333333328</v>
      </c>
      <c r="E152" s="40">
        <v>877.81666666666661</v>
      </c>
      <c r="F152" s="40">
        <v>854.48333333333335</v>
      </c>
      <c r="G152" s="40">
        <v>837.36666666666667</v>
      </c>
      <c r="H152" s="40">
        <v>918.26666666666654</v>
      </c>
      <c r="I152" s="40">
        <v>935.3833333333331</v>
      </c>
      <c r="J152" s="40">
        <v>958.71666666666647</v>
      </c>
      <c r="K152" s="31">
        <v>912.05</v>
      </c>
      <c r="L152" s="31">
        <v>871.6</v>
      </c>
      <c r="M152" s="31">
        <v>4.3088600000000001</v>
      </c>
      <c r="N152" s="1"/>
      <c r="O152" s="1"/>
    </row>
    <row r="153" spans="1:15" ht="12.75" customHeight="1">
      <c r="A153" s="56">
        <v>144</v>
      </c>
      <c r="B153" s="31" t="s">
        <v>169</v>
      </c>
      <c r="C153" s="31">
        <v>138.65</v>
      </c>
      <c r="D153" s="40">
        <v>138.83333333333334</v>
      </c>
      <c r="E153" s="40">
        <v>137.31666666666669</v>
      </c>
      <c r="F153" s="40">
        <v>135.98333333333335</v>
      </c>
      <c r="G153" s="40">
        <v>134.4666666666667</v>
      </c>
      <c r="H153" s="40">
        <v>140.16666666666669</v>
      </c>
      <c r="I153" s="40">
        <v>141.68333333333334</v>
      </c>
      <c r="J153" s="40">
        <v>143.01666666666668</v>
      </c>
      <c r="K153" s="31">
        <v>140.35</v>
      </c>
      <c r="L153" s="31">
        <v>137.5</v>
      </c>
      <c r="M153" s="31">
        <v>166.7336</v>
      </c>
      <c r="N153" s="1"/>
      <c r="O153" s="1"/>
    </row>
    <row r="154" spans="1:15" ht="12.75" customHeight="1">
      <c r="A154" s="56">
        <v>145</v>
      </c>
      <c r="B154" s="31" t="s">
        <v>171</v>
      </c>
      <c r="C154" s="31">
        <v>126.35</v>
      </c>
      <c r="D154" s="40">
        <v>126.26666666666667</v>
      </c>
      <c r="E154" s="40">
        <v>125.08333333333333</v>
      </c>
      <c r="F154" s="40">
        <v>123.81666666666666</v>
      </c>
      <c r="G154" s="40">
        <v>122.63333333333333</v>
      </c>
      <c r="H154" s="40">
        <v>127.53333333333333</v>
      </c>
      <c r="I154" s="40">
        <v>128.71666666666667</v>
      </c>
      <c r="J154" s="40">
        <v>129.98333333333335</v>
      </c>
      <c r="K154" s="31">
        <v>127.45</v>
      </c>
      <c r="L154" s="31">
        <v>125</v>
      </c>
      <c r="M154" s="31">
        <v>116.49242</v>
      </c>
      <c r="N154" s="1"/>
      <c r="O154" s="1"/>
    </row>
    <row r="155" spans="1:15" ht="12.75" customHeight="1">
      <c r="A155" s="56">
        <v>146</v>
      </c>
      <c r="B155" s="31" t="s">
        <v>165</v>
      </c>
      <c r="C155" s="31">
        <v>101.9</v>
      </c>
      <c r="D155" s="40">
        <v>101.25</v>
      </c>
      <c r="E155" s="40">
        <v>99.75</v>
      </c>
      <c r="F155" s="40">
        <v>97.6</v>
      </c>
      <c r="G155" s="40">
        <v>96.1</v>
      </c>
      <c r="H155" s="40">
        <v>103.4</v>
      </c>
      <c r="I155" s="40">
        <v>104.9</v>
      </c>
      <c r="J155" s="40">
        <v>107.05000000000001</v>
      </c>
      <c r="K155" s="31">
        <v>102.75</v>
      </c>
      <c r="L155" s="31">
        <v>99.1</v>
      </c>
      <c r="M155" s="31">
        <v>258.84737999999999</v>
      </c>
      <c r="N155" s="1"/>
      <c r="O155" s="1"/>
    </row>
    <row r="156" spans="1:15" ht="12.75" customHeight="1">
      <c r="A156" s="56">
        <v>147</v>
      </c>
      <c r="B156" s="31" t="s">
        <v>167</v>
      </c>
      <c r="C156" s="31">
        <v>3959.75</v>
      </c>
      <c r="D156" s="40">
        <v>3940.4666666666667</v>
      </c>
      <c r="E156" s="40">
        <v>3904.9333333333334</v>
      </c>
      <c r="F156" s="40">
        <v>3850.1166666666668</v>
      </c>
      <c r="G156" s="40">
        <v>3814.5833333333335</v>
      </c>
      <c r="H156" s="40">
        <v>3995.2833333333333</v>
      </c>
      <c r="I156" s="40">
        <v>4030.8166666666671</v>
      </c>
      <c r="J156" s="40">
        <v>4085.6333333333332</v>
      </c>
      <c r="K156" s="31">
        <v>3976</v>
      </c>
      <c r="L156" s="31">
        <v>3885.65</v>
      </c>
      <c r="M156" s="31">
        <v>0.84533000000000003</v>
      </c>
      <c r="N156" s="1"/>
      <c r="O156" s="1"/>
    </row>
    <row r="157" spans="1:15" ht="12.75" customHeight="1">
      <c r="A157" s="56">
        <v>148</v>
      </c>
      <c r="B157" s="31" t="s">
        <v>168</v>
      </c>
      <c r="C157" s="31">
        <v>19238.8</v>
      </c>
      <c r="D157" s="40">
        <v>19158.383333333335</v>
      </c>
      <c r="E157" s="40">
        <v>18993.816666666669</v>
      </c>
      <c r="F157" s="40">
        <v>18748.833333333336</v>
      </c>
      <c r="G157" s="40">
        <v>18584.26666666667</v>
      </c>
      <c r="H157" s="40">
        <v>19403.366666666669</v>
      </c>
      <c r="I157" s="40">
        <v>19567.933333333334</v>
      </c>
      <c r="J157" s="40">
        <v>19812.916666666668</v>
      </c>
      <c r="K157" s="31">
        <v>19322.95</v>
      </c>
      <c r="L157" s="31">
        <v>18913.400000000001</v>
      </c>
      <c r="M157" s="31">
        <v>0.69067000000000001</v>
      </c>
      <c r="N157" s="1"/>
      <c r="O157" s="1"/>
    </row>
    <row r="158" spans="1:15" ht="12.75" customHeight="1">
      <c r="A158" s="56">
        <v>149</v>
      </c>
      <c r="B158" s="31" t="s">
        <v>164</v>
      </c>
      <c r="C158" s="31">
        <v>359.7</v>
      </c>
      <c r="D158" s="40">
        <v>361.43333333333334</v>
      </c>
      <c r="E158" s="40">
        <v>356.51666666666665</v>
      </c>
      <c r="F158" s="40">
        <v>353.33333333333331</v>
      </c>
      <c r="G158" s="40">
        <v>348.41666666666663</v>
      </c>
      <c r="H158" s="40">
        <v>364.61666666666667</v>
      </c>
      <c r="I158" s="40">
        <v>369.5333333333333</v>
      </c>
      <c r="J158" s="40">
        <v>372.7166666666667</v>
      </c>
      <c r="K158" s="31">
        <v>366.35</v>
      </c>
      <c r="L158" s="31">
        <v>358.25</v>
      </c>
      <c r="M158" s="31">
        <v>9.4580400000000004</v>
      </c>
      <c r="N158" s="1"/>
      <c r="O158" s="1"/>
    </row>
    <row r="159" spans="1:15" ht="12.75" customHeight="1">
      <c r="A159" s="56">
        <v>150</v>
      </c>
      <c r="B159" s="31" t="s">
        <v>270</v>
      </c>
      <c r="C159" s="31">
        <v>886.1</v>
      </c>
      <c r="D159" s="40">
        <v>882.19999999999993</v>
      </c>
      <c r="E159" s="40">
        <v>871.89999999999986</v>
      </c>
      <c r="F159" s="40">
        <v>857.69999999999993</v>
      </c>
      <c r="G159" s="40">
        <v>847.39999999999986</v>
      </c>
      <c r="H159" s="40">
        <v>896.39999999999986</v>
      </c>
      <c r="I159" s="40">
        <v>906.69999999999982</v>
      </c>
      <c r="J159" s="40">
        <v>920.89999999999986</v>
      </c>
      <c r="K159" s="31">
        <v>892.5</v>
      </c>
      <c r="L159" s="31">
        <v>868</v>
      </c>
      <c r="M159" s="31">
        <v>5.3097200000000004</v>
      </c>
      <c r="N159" s="1"/>
      <c r="O159" s="1"/>
    </row>
    <row r="160" spans="1:15" ht="12.75" customHeight="1">
      <c r="A160" s="56">
        <v>151</v>
      </c>
      <c r="B160" s="31" t="s">
        <v>172</v>
      </c>
      <c r="C160" s="31">
        <v>146.9</v>
      </c>
      <c r="D160" s="40">
        <v>146.1</v>
      </c>
      <c r="E160" s="40">
        <v>144.75</v>
      </c>
      <c r="F160" s="40">
        <v>142.6</v>
      </c>
      <c r="G160" s="40">
        <v>141.25</v>
      </c>
      <c r="H160" s="40">
        <v>148.25</v>
      </c>
      <c r="I160" s="40">
        <v>149.59999999999997</v>
      </c>
      <c r="J160" s="40">
        <v>151.75</v>
      </c>
      <c r="K160" s="31">
        <v>147.44999999999999</v>
      </c>
      <c r="L160" s="31">
        <v>143.94999999999999</v>
      </c>
      <c r="M160" s="31">
        <v>123.31999</v>
      </c>
      <c r="N160" s="1"/>
      <c r="O160" s="1"/>
    </row>
    <row r="161" spans="1:15" ht="12.75" customHeight="1">
      <c r="A161" s="56">
        <v>152</v>
      </c>
      <c r="B161" s="31" t="s">
        <v>271</v>
      </c>
      <c r="C161" s="31">
        <v>199.95</v>
      </c>
      <c r="D161" s="40">
        <v>200.61666666666667</v>
      </c>
      <c r="E161" s="40">
        <v>198.33333333333334</v>
      </c>
      <c r="F161" s="40">
        <v>196.71666666666667</v>
      </c>
      <c r="G161" s="40">
        <v>194.43333333333334</v>
      </c>
      <c r="H161" s="40">
        <v>202.23333333333335</v>
      </c>
      <c r="I161" s="40">
        <v>204.51666666666665</v>
      </c>
      <c r="J161" s="40">
        <v>206.13333333333335</v>
      </c>
      <c r="K161" s="31">
        <v>202.9</v>
      </c>
      <c r="L161" s="31">
        <v>199</v>
      </c>
      <c r="M161" s="31">
        <v>6.4489400000000003</v>
      </c>
      <c r="N161" s="1"/>
      <c r="O161" s="1"/>
    </row>
    <row r="162" spans="1:15" ht="12.75" customHeight="1">
      <c r="A162" s="56">
        <v>153</v>
      </c>
      <c r="B162" s="31" t="s">
        <v>179</v>
      </c>
      <c r="C162" s="31">
        <v>2952.4</v>
      </c>
      <c r="D162" s="40">
        <v>2930.4833333333336</v>
      </c>
      <c r="E162" s="40">
        <v>2897.9666666666672</v>
      </c>
      <c r="F162" s="40">
        <v>2843.5333333333338</v>
      </c>
      <c r="G162" s="40">
        <v>2811.0166666666673</v>
      </c>
      <c r="H162" s="40">
        <v>2984.916666666667</v>
      </c>
      <c r="I162" s="40">
        <v>3017.4333333333334</v>
      </c>
      <c r="J162" s="40">
        <v>3071.8666666666668</v>
      </c>
      <c r="K162" s="31">
        <v>2963</v>
      </c>
      <c r="L162" s="31">
        <v>2876.05</v>
      </c>
      <c r="M162" s="31">
        <v>1.76434</v>
      </c>
      <c r="N162" s="1"/>
      <c r="O162" s="1"/>
    </row>
    <row r="163" spans="1:15" ht="12.75" customHeight="1">
      <c r="A163" s="56">
        <v>154</v>
      </c>
      <c r="B163" s="31" t="s">
        <v>173</v>
      </c>
      <c r="C163" s="31">
        <v>40299.35</v>
      </c>
      <c r="D163" s="40">
        <v>38956.433333333327</v>
      </c>
      <c r="E163" s="40">
        <v>37432.916666666657</v>
      </c>
      <c r="F163" s="40">
        <v>34566.48333333333</v>
      </c>
      <c r="G163" s="40">
        <v>33042.96666666666</v>
      </c>
      <c r="H163" s="40">
        <v>41822.866666666654</v>
      </c>
      <c r="I163" s="40">
        <v>43346.383333333331</v>
      </c>
      <c r="J163" s="40">
        <v>46212.816666666651</v>
      </c>
      <c r="K163" s="31">
        <v>40479.949999999997</v>
      </c>
      <c r="L163" s="31">
        <v>36090</v>
      </c>
      <c r="M163" s="31">
        <v>0.23083000000000001</v>
      </c>
      <c r="N163" s="1"/>
      <c r="O163" s="1"/>
    </row>
    <row r="164" spans="1:15" ht="12.75" customHeight="1">
      <c r="A164" s="56">
        <v>155</v>
      </c>
      <c r="B164" s="31" t="s">
        <v>175</v>
      </c>
      <c r="C164" s="31">
        <v>223.1</v>
      </c>
      <c r="D164" s="40">
        <v>223.26666666666665</v>
      </c>
      <c r="E164" s="40">
        <v>220.93333333333331</v>
      </c>
      <c r="F164" s="40">
        <v>218.76666666666665</v>
      </c>
      <c r="G164" s="40">
        <v>216.43333333333331</v>
      </c>
      <c r="H164" s="40">
        <v>225.43333333333331</v>
      </c>
      <c r="I164" s="40">
        <v>227.76666666666668</v>
      </c>
      <c r="J164" s="40">
        <v>229.93333333333331</v>
      </c>
      <c r="K164" s="31">
        <v>225.6</v>
      </c>
      <c r="L164" s="31">
        <v>221.1</v>
      </c>
      <c r="M164" s="31">
        <v>23.698370000000001</v>
      </c>
      <c r="N164" s="1"/>
      <c r="O164" s="1"/>
    </row>
    <row r="165" spans="1:15" ht="12.75" customHeight="1">
      <c r="A165" s="56">
        <v>156</v>
      </c>
      <c r="B165" s="31" t="s">
        <v>177</v>
      </c>
      <c r="C165" s="31">
        <v>5185.2</v>
      </c>
      <c r="D165" s="40">
        <v>5095.0999999999995</v>
      </c>
      <c r="E165" s="40">
        <v>4954.6499999999987</v>
      </c>
      <c r="F165" s="40">
        <v>4724.0999999999995</v>
      </c>
      <c r="G165" s="40">
        <v>4583.6499999999987</v>
      </c>
      <c r="H165" s="40">
        <v>5325.6499999999987</v>
      </c>
      <c r="I165" s="40">
        <v>5466.0999999999995</v>
      </c>
      <c r="J165" s="40">
        <v>5696.6499999999987</v>
      </c>
      <c r="K165" s="31">
        <v>5235.55</v>
      </c>
      <c r="L165" s="31">
        <v>4864.55</v>
      </c>
      <c r="M165" s="31">
        <v>3.5049800000000002</v>
      </c>
      <c r="N165" s="1"/>
      <c r="O165" s="1"/>
    </row>
    <row r="166" spans="1:15" ht="12.75" customHeight="1">
      <c r="A166" s="56">
        <v>157</v>
      </c>
      <c r="B166" s="31" t="s">
        <v>178</v>
      </c>
      <c r="C166" s="31">
        <v>2389.25</v>
      </c>
      <c r="D166" s="40">
        <v>2380.8166666666666</v>
      </c>
      <c r="E166" s="40">
        <v>2361.7333333333331</v>
      </c>
      <c r="F166" s="40">
        <v>2334.2166666666667</v>
      </c>
      <c r="G166" s="40">
        <v>2315.1333333333332</v>
      </c>
      <c r="H166" s="40">
        <v>2408.333333333333</v>
      </c>
      <c r="I166" s="40">
        <v>2427.416666666667</v>
      </c>
      <c r="J166" s="40">
        <v>2454.9333333333329</v>
      </c>
      <c r="K166" s="31">
        <v>2399.9</v>
      </c>
      <c r="L166" s="31">
        <v>2353.3000000000002</v>
      </c>
      <c r="M166" s="31">
        <v>9.7113499999999995</v>
      </c>
      <c r="N166" s="1"/>
      <c r="O166" s="1"/>
    </row>
    <row r="167" spans="1:15" ht="12.75" customHeight="1">
      <c r="A167" s="56">
        <v>158</v>
      </c>
      <c r="B167" s="31" t="s">
        <v>174</v>
      </c>
      <c r="C167" s="31">
        <v>2602.5</v>
      </c>
      <c r="D167" s="40">
        <v>2636.7000000000003</v>
      </c>
      <c r="E167" s="40">
        <v>2523.4500000000007</v>
      </c>
      <c r="F167" s="40">
        <v>2444.4000000000005</v>
      </c>
      <c r="G167" s="40">
        <v>2331.150000000001</v>
      </c>
      <c r="H167" s="40">
        <v>2715.7500000000005</v>
      </c>
      <c r="I167" s="40">
        <v>2828.9999999999995</v>
      </c>
      <c r="J167" s="40">
        <v>2908.05</v>
      </c>
      <c r="K167" s="31">
        <v>2749.95</v>
      </c>
      <c r="L167" s="31">
        <v>2557.65</v>
      </c>
      <c r="M167" s="31">
        <v>14.97505</v>
      </c>
      <c r="N167" s="1"/>
      <c r="O167" s="1"/>
    </row>
    <row r="168" spans="1:15" ht="12.75" customHeight="1">
      <c r="A168" s="56">
        <v>159</v>
      </c>
      <c r="B168" s="31" t="s">
        <v>272</v>
      </c>
      <c r="C168" s="31">
        <v>2553.8000000000002</v>
      </c>
      <c r="D168" s="40">
        <v>2538.416666666667</v>
      </c>
      <c r="E168" s="40">
        <v>2506.1833333333338</v>
      </c>
      <c r="F168" s="40">
        <v>2458.5666666666671</v>
      </c>
      <c r="G168" s="40">
        <v>2426.3333333333339</v>
      </c>
      <c r="H168" s="40">
        <v>2586.0333333333338</v>
      </c>
      <c r="I168" s="40">
        <v>2618.2666666666673</v>
      </c>
      <c r="J168" s="40">
        <v>2665.8833333333337</v>
      </c>
      <c r="K168" s="31">
        <v>2570.65</v>
      </c>
      <c r="L168" s="31">
        <v>2490.8000000000002</v>
      </c>
      <c r="M168" s="31">
        <v>2.9643700000000002</v>
      </c>
      <c r="N168" s="1"/>
      <c r="O168" s="1"/>
    </row>
    <row r="169" spans="1:15" ht="12.75" customHeight="1">
      <c r="A169" s="56">
        <v>160</v>
      </c>
      <c r="B169" s="31" t="s">
        <v>176</v>
      </c>
      <c r="C169" s="31">
        <v>123.85</v>
      </c>
      <c r="D169" s="40">
        <v>123.28333333333335</v>
      </c>
      <c r="E169" s="40">
        <v>122.56666666666669</v>
      </c>
      <c r="F169" s="40">
        <v>121.28333333333335</v>
      </c>
      <c r="G169" s="40">
        <v>120.56666666666669</v>
      </c>
      <c r="H169" s="40">
        <v>124.56666666666669</v>
      </c>
      <c r="I169" s="40">
        <v>125.28333333333336</v>
      </c>
      <c r="J169" s="40">
        <v>126.56666666666669</v>
      </c>
      <c r="K169" s="31">
        <v>124</v>
      </c>
      <c r="L169" s="31">
        <v>122</v>
      </c>
      <c r="M169" s="31">
        <v>32.53445</v>
      </c>
      <c r="N169" s="1"/>
      <c r="O169" s="1"/>
    </row>
    <row r="170" spans="1:15" ht="12.75" customHeight="1">
      <c r="A170" s="56">
        <v>161</v>
      </c>
      <c r="B170" s="31" t="s">
        <v>181</v>
      </c>
      <c r="C170" s="31">
        <v>212.25</v>
      </c>
      <c r="D170" s="40">
        <v>209.5333333333333</v>
      </c>
      <c r="E170" s="40">
        <v>205.9166666666666</v>
      </c>
      <c r="F170" s="40">
        <v>199.58333333333329</v>
      </c>
      <c r="G170" s="40">
        <v>195.96666666666658</v>
      </c>
      <c r="H170" s="40">
        <v>215.86666666666662</v>
      </c>
      <c r="I170" s="40">
        <v>219.48333333333329</v>
      </c>
      <c r="J170" s="40">
        <v>225.81666666666663</v>
      </c>
      <c r="K170" s="31">
        <v>213.15</v>
      </c>
      <c r="L170" s="31">
        <v>203.2</v>
      </c>
      <c r="M170" s="31">
        <v>360.31527</v>
      </c>
      <c r="N170" s="1"/>
      <c r="O170" s="1"/>
    </row>
    <row r="171" spans="1:15" ht="12.75" customHeight="1">
      <c r="A171" s="56">
        <v>162</v>
      </c>
      <c r="B171" s="31" t="s">
        <v>273</v>
      </c>
      <c r="C171" s="31">
        <v>461.35</v>
      </c>
      <c r="D171" s="40">
        <v>459.65000000000003</v>
      </c>
      <c r="E171" s="40">
        <v>452.70000000000005</v>
      </c>
      <c r="F171" s="40">
        <v>444.05</v>
      </c>
      <c r="G171" s="40">
        <v>437.1</v>
      </c>
      <c r="H171" s="40">
        <v>468.30000000000007</v>
      </c>
      <c r="I171" s="40">
        <v>475.25</v>
      </c>
      <c r="J171" s="40">
        <v>483.90000000000009</v>
      </c>
      <c r="K171" s="31">
        <v>466.6</v>
      </c>
      <c r="L171" s="31">
        <v>451</v>
      </c>
      <c r="M171" s="31">
        <v>4.9333</v>
      </c>
      <c r="N171" s="1"/>
      <c r="O171" s="1"/>
    </row>
    <row r="172" spans="1:15" ht="12.75" customHeight="1">
      <c r="A172" s="56">
        <v>163</v>
      </c>
      <c r="B172" s="31" t="s">
        <v>274</v>
      </c>
      <c r="C172" s="31">
        <v>15162.2</v>
      </c>
      <c r="D172" s="40">
        <v>15167.966666666665</v>
      </c>
      <c r="E172" s="40">
        <v>15099.033333333331</v>
      </c>
      <c r="F172" s="40">
        <v>15035.866666666665</v>
      </c>
      <c r="G172" s="40">
        <v>14966.933333333331</v>
      </c>
      <c r="H172" s="40">
        <v>15231.133333333331</v>
      </c>
      <c r="I172" s="40">
        <v>15300.066666666666</v>
      </c>
      <c r="J172" s="40">
        <v>15363.233333333332</v>
      </c>
      <c r="K172" s="31">
        <v>15236.9</v>
      </c>
      <c r="L172" s="31">
        <v>15104.8</v>
      </c>
      <c r="M172" s="31">
        <v>8.8639999999999997E-2</v>
      </c>
      <c r="N172" s="1"/>
      <c r="O172" s="1"/>
    </row>
    <row r="173" spans="1:15" ht="12.75" customHeight="1">
      <c r="A173" s="56">
        <v>164</v>
      </c>
      <c r="B173" s="31" t="s">
        <v>180</v>
      </c>
      <c r="C173" s="31">
        <v>40.15</v>
      </c>
      <c r="D173" s="40">
        <v>40.049999999999997</v>
      </c>
      <c r="E173" s="40">
        <v>39.649999999999991</v>
      </c>
      <c r="F173" s="40">
        <v>39.149999999999991</v>
      </c>
      <c r="G173" s="40">
        <v>38.749999999999986</v>
      </c>
      <c r="H173" s="40">
        <v>40.549999999999997</v>
      </c>
      <c r="I173" s="40">
        <v>40.950000000000003</v>
      </c>
      <c r="J173" s="40">
        <v>41.45</v>
      </c>
      <c r="K173" s="31">
        <v>40.450000000000003</v>
      </c>
      <c r="L173" s="31">
        <v>39.549999999999997</v>
      </c>
      <c r="M173" s="31">
        <v>409.50927000000001</v>
      </c>
      <c r="N173" s="1"/>
      <c r="O173" s="1"/>
    </row>
    <row r="174" spans="1:15" ht="12.75" customHeight="1">
      <c r="A174" s="56">
        <v>165</v>
      </c>
      <c r="B174" s="31" t="s">
        <v>185</v>
      </c>
      <c r="C174" s="31">
        <v>193.5</v>
      </c>
      <c r="D174" s="40">
        <v>193.51666666666665</v>
      </c>
      <c r="E174" s="40">
        <v>191.23333333333329</v>
      </c>
      <c r="F174" s="40">
        <v>188.96666666666664</v>
      </c>
      <c r="G174" s="40">
        <v>186.68333333333328</v>
      </c>
      <c r="H174" s="40">
        <v>195.7833333333333</v>
      </c>
      <c r="I174" s="40">
        <v>198.06666666666666</v>
      </c>
      <c r="J174" s="40">
        <v>200.33333333333331</v>
      </c>
      <c r="K174" s="31">
        <v>195.8</v>
      </c>
      <c r="L174" s="31">
        <v>191.25</v>
      </c>
      <c r="M174" s="31">
        <v>57.768659999999997</v>
      </c>
      <c r="N174" s="1"/>
      <c r="O174" s="1"/>
    </row>
    <row r="175" spans="1:15" ht="12.75" customHeight="1">
      <c r="A175" s="56">
        <v>166</v>
      </c>
      <c r="B175" s="31" t="s">
        <v>186</v>
      </c>
      <c r="C175" s="31">
        <v>136.85</v>
      </c>
      <c r="D175" s="40">
        <v>136.58333333333334</v>
      </c>
      <c r="E175" s="40">
        <v>135.36666666666667</v>
      </c>
      <c r="F175" s="40">
        <v>133.88333333333333</v>
      </c>
      <c r="G175" s="40">
        <v>132.66666666666666</v>
      </c>
      <c r="H175" s="40">
        <v>138.06666666666669</v>
      </c>
      <c r="I175" s="40">
        <v>139.28333333333333</v>
      </c>
      <c r="J175" s="40">
        <v>140.76666666666671</v>
      </c>
      <c r="K175" s="31">
        <v>137.80000000000001</v>
      </c>
      <c r="L175" s="31">
        <v>135.1</v>
      </c>
      <c r="M175" s="31">
        <v>65.483630000000005</v>
      </c>
      <c r="N175" s="1"/>
      <c r="O175" s="1"/>
    </row>
    <row r="176" spans="1:15" ht="12.75" customHeight="1">
      <c r="A176" s="56">
        <v>167</v>
      </c>
      <c r="B176" s="31" t="s">
        <v>187</v>
      </c>
      <c r="C176" s="31">
        <v>2380.15</v>
      </c>
      <c r="D176" s="40">
        <v>2386.5166666666664</v>
      </c>
      <c r="E176" s="40">
        <v>2367.0333333333328</v>
      </c>
      <c r="F176" s="40">
        <v>2353.9166666666665</v>
      </c>
      <c r="G176" s="40">
        <v>2334.4333333333329</v>
      </c>
      <c r="H176" s="40">
        <v>2399.6333333333328</v>
      </c>
      <c r="I176" s="40">
        <v>2419.1166666666663</v>
      </c>
      <c r="J176" s="40">
        <v>2432.2333333333327</v>
      </c>
      <c r="K176" s="31">
        <v>2406</v>
      </c>
      <c r="L176" s="31">
        <v>2373.4</v>
      </c>
      <c r="M176" s="31">
        <v>59.955860000000001</v>
      </c>
      <c r="N176" s="1"/>
      <c r="O176" s="1"/>
    </row>
    <row r="177" spans="1:15" ht="12.75" customHeight="1">
      <c r="A177" s="56">
        <v>168</v>
      </c>
      <c r="B177" s="31" t="s">
        <v>275</v>
      </c>
      <c r="C177" s="31">
        <v>902.25</v>
      </c>
      <c r="D177" s="40">
        <v>906.31666666666661</v>
      </c>
      <c r="E177" s="40">
        <v>891.98333333333323</v>
      </c>
      <c r="F177" s="40">
        <v>881.71666666666658</v>
      </c>
      <c r="G177" s="40">
        <v>867.38333333333321</v>
      </c>
      <c r="H177" s="40">
        <v>916.58333333333326</v>
      </c>
      <c r="I177" s="40">
        <v>930.91666666666674</v>
      </c>
      <c r="J177" s="40">
        <v>941.18333333333328</v>
      </c>
      <c r="K177" s="31">
        <v>920.65</v>
      </c>
      <c r="L177" s="31">
        <v>896.05</v>
      </c>
      <c r="M177" s="31">
        <v>74.306749999999994</v>
      </c>
      <c r="N177" s="1"/>
      <c r="O177" s="1"/>
    </row>
    <row r="178" spans="1:15" ht="12.75" customHeight="1">
      <c r="A178" s="56">
        <v>169</v>
      </c>
      <c r="B178" s="31" t="s">
        <v>189</v>
      </c>
      <c r="C178" s="31">
        <v>1188.55</v>
      </c>
      <c r="D178" s="40">
        <v>1186.5333333333333</v>
      </c>
      <c r="E178" s="40">
        <v>1180.1666666666665</v>
      </c>
      <c r="F178" s="40">
        <v>1171.7833333333333</v>
      </c>
      <c r="G178" s="40">
        <v>1165.4166666666665</v>
      </c>
      <c r="H178" s="40">
        <v>1194.9166666666665</v>
      </c>
      <c r="I178" s="40">
        <v>1201.2833333333333</v>
      </c>
      <c r="J178" s="40">
        <v>1209.6666666666665</v>
      </c>
      <c r="K178" s="31">
        <v>1192.9000000000001</v>
      </c>
      <c r="L178" s="31">
        <v>1178.1500000000001</v>
      </c>
      <c r="M178" s="31">
        <v>11.715020000000001</v>
      </c>
      <c r="N178" s="1"/>
      <c r="O178" s="1"/>
    </row>
    <row r="179" spans="1:15" ht="12.75" customHeight="1">
      <c r="A179" s="56">
        <v>170</v>
      </c>
      <c r="B179" s="31" t="s">
        <v>193</v>
      </c>
      <c r="C179" s="31">
        <v>2155.85</v>
      </c>
      <c r="D179" s="40">
        <v>2157.7333333333331</v>
      </c>
      <c r="E179" s="40">
        <v>2140.8166666666662</v>
      </c>
      <c r="F179" s="40">
        <v>2125.7833333333328</v>
      </c>
      <c r="G179" s="40">
        <v>2108.8666666666659</v>
      </c>
      <c r="H179" s="40">
        <v>2172.7666666666664</v>
      </c>
      <c r="I179" s="40">
        <v>2189.6833333333334</v>
      </c>
      <c r="J179" s="40">
        <v>2204.7166666666667</v>
      </c>
      <c r="K179" s="31">
        <v>2174.65</v>
      </c>
      <c r="L179" s="31">
        <v>2142.6999999999998</v>
      </c>
      <c r="M179" s="31">
        <v>3.6884700000000001</v>
      </c>
      <c r="N179" s="1"/>
      <c r="O179" s="1"/>
    </row>
    <row r="180" spans="1:15" ht="12.75" customHeight="1">
      <c r="A180" s="56">
        <v>171</v>
      </c>
      <c r="B180" s="31" t="s">
        <v>276</v>
      </c>
      <c r="C180" s="31">
        <v>7704.7</v>
      </c>
      <c r="D180" s="40">
        <v>7679.5666666666666</v>
      </c>
      <c r="E180" s="40">
        <v>7645.1833333333334</v>
      </c>
      <c r="F180" s="40">
        <v>7585.666666666667</v>
      </c>
      <c r="G180" s="40">
        <v>7551.2833333333338</v>
      </c>
      <c r="H180" s="40">
        <v>7739.083333333333</v>
      </c>
      <c r="I180" s="40">
        <v>7773.4666666666662</v>
      </c>
      <c r="J180" s="40">
        <v>7832.9833333333327</v>
      </c>
      <c r="K180" s="31">
        <v>7713.95</v>
      </c>
      <c r="L180" s="31">
        <v>7620.05</v>
      </c>
      <c r="M180" s="31">
        <v>0.16594</v>
      </c>
      <c r="N180" s="1"/>
      <c r="O180" s="1"/>
    </row>
    <row r="181" spans="1:15" ht="12.75" customHeight="1">
      <c r="A181" s="56">
        <v>172</v>
      </c>
      <c r="B181" s="31" t="s">
        <v>191</v>
      </c>
      <c r="C181" s="31">
        <v>26461.4</v>
      </c>
      <c r="D181" s="40">
        <v>26310.100000000002</v>
      </c>
      <c r="E181" s="40">
        <v>26120.200000000004</v>
      </c>
      <c r="F181" s="40">
        <v>25779.000000000004</v>
      </c>
      <c r="G181" s="40">
        <v>25589.100000000006</v>
      </c>
      <c r="H181" s="40">
        <v>26651.300000000003</v>
      </c>
      <c r="I181" s="40">
        <v>26841.200000000004</v>
      </c>
      <c r="J181" s="40">
        <v>27182.400000000001</v>
      </c>
      <c r="K181" s="31">
        <v>26500</v>
      </c>
      <c r="L181" s="31">
        <v>25968.9</v>
      </c>
      <c r="M181" s="31">
        <v>0.24245</v>
      </c>
      <c r="N181" s="1"/>
      <c r="O181" s="1"/>
    </row>
    <row r="182" spans="1:15" ht="12.75" customHeight="1">
      <c r="A182" s="56">
        <v>173</v>
      </c>
      <c r="B182" s="31" t="s">
        <v>194</v>
      </c>
      <c r="C182" s="31">
        <v>1384.1</v>
      </c>
      <c r="D182" s="40">
        <v>1405.9333333333334</v>
      </c>
      <c r="E182" s="40">
        <v>1348.2166666666667</v>
      </c>
      <c r="F182" s="40">
        <v>1312.3333333333333</v>
      </c>
      <c r="G182" s="40">
        <v>1254.6166666666666</v>
      </c>
      <c r="H182" s="40">
        <v>1441.8166666666668</v>
      </c>
      <c r="I182" s="40">
        <v>1499.5333333333335</v>
      </c>
      <c r="J182" s="40">
        <v>1535.416666666667</v>
      </c>
      <c r="K182" s="31">
        <v>1463.65</v>
      </c>
      <c r="L182" s="31">
        <v>1370.05</v>
      </c>
      <c r="M182" s="31">
        <v>18.15916</v>
      </c>
      <c r="N182" s="1"/>
      <c r="O182" s="1"/>
    </row>
    <row r="183" spans="1:15" ht="12.75" customHeight="1">
      <c r="A183" s="56">
        <v>174</v>
      </c>
      <c r="B183" s="31" t="s">
        <v>192</v>
      </c>
      <c r="C183" s="31">
        <v>2515.9</v>
      </c>
      <c r="D183" s="40">
        <v>2510</v>
      </c>
      <c r="E183" s="40">
        <v>2476.6</v>
      </c>
      <c r="F183" s="40">
        <v>2437.2999999999997</v>
      </c>
      <c r="G183" s="40">
        <v>2403.8999999999996</v>
      </c>
      <c r="H183" s="40">
        <v>2549.3000000000002</v>
      </c>
      <c r="I183" s="40">
        <v>2582.6999999999998</v>
      </c>
      <c r="J183" s="40">
        <v>2622.0000000000005</v>
      </c>
      <c r="K183" s="31">
        <v>2543.4</v>
      </c>
      <c r="L183" s="31">
        <v>2470.6999999999998</v>
      </c>
      <c r="M183" s="31">
        <v>6.5026599999999997</v>
      </c>
      <c r="N183" s="1"/>
      <c r="O183" s="1"/>
    </row>
    <row r="184" spans="1:15" ht="12.75" customHeight="1">
      <c r="A184" s="56">
        <v>175</v>
      </c>
      <c r="B184" s="31" t="s">
        <v>190</v>
      </c>
      <c r="C184" s="31">
        <v>488.55</v>
      </c>
      <c r="D184" s="40">
        <v>486.90000000000003</v>
      </c>
      <c r="E184" s="40">
        <v>483.45000000000005</v>
      </c>
      <c r="F184" s="40">
        <v>478.35</v>
      </c>
      <c r="G184" s="40">
        <v>474.90000000000003</v>
      </c>
      <c r="H184" s="40">
        <v>492.00000000000006</v>
      </c>
      <c r="I184" s="40">
        <v>495.45</v>
      </c>
      <c r="J184" s="40">
        <v>500.55000000000007</v>
      </c>
      <c r="K184" s="31">
        <v>490.35</v>
      </c>
      <c r="L184" s="31">
        <v>481.8</v>
      </c>
      <c r="M184" s="31">
        <v>116.42447</v>
      </c>
      <c r="N184" s="1"/>
      <c r="O184" s="1"/>
    </row>
    <row r="185" spans="1:15" ht="12.75" customHeight="1">
      <c r="A185" s="56">
        <v>176</v>
      </c>
      <c r="B185" s="31" t="s">
        <v>188</v>
      </c>
      <c r="C185" s="31">
        <v>114.6</v>
      </c>
      <c r="D185" s="40">
        <v>114.06666666666666</v>
      </c>
      <c r="E185" s="40">
        <v>112.13333333333333</v>
      </c>
      <c r="F185" s="40">
        <v>109.66666666666666</v>
      </c>
      <c r="G185" s="40">
        <v>107.73333333333332</v>
      </c>
      <c r="H185" s="40">
        <v>116.53333333333333</v>
      </c>
      <c r="I185" s="40">
        <v>118.46666666666667</v>
      </c>
      <c r="J185" s="40">
        <v>120.93333333333334</v>
      </c>
      <c r="K185" s="31">
        <v>116</v>
      </c>
      <c r="L185" s="31">
        <v>111.6</v>
      </c>
      <c r="M185" s="31">
        <v>411.78093000000001</v>
      </c>
      <c r="N185" s="1"/>
      <c r="O185" s="1"/>
    </row>
    <row r="186" spans="1:15" ht="12.75" customHeight="1">
      <c r="A186" s="56">
        <v>177</v>
      </c>
      <c r="B186" s="31" t="s">
        <v>195</v>
      </c>
      <c r="C186" s="31">
        <v>756.05</v>
      </c>
      <c r="D186" s="40">
        <v>759.4666666666667</v>
      </c>
      <c r="E186" s="40">
        <v>750.18333333333339</v>
      </c>
      <c r="F186" s="40">
        <v>744.31666666666672</v>
      </c>
      <c r="G186" s="40">
        <v>735.03333333333342</v>
      </c>
      <c r="H186" s="40">
        <v>765.33333333333337</v>
      </c>
      <c r="I186" s="40">
        <v>774.61666666666667</v>
      </c>
      <c r="J186" s="40">
        <v>780.48333333333335</v>
      </c>
      <c r="K186" s="31">
        <v>768.75</v>
      </c>
      <c r="L186" s="31">
        <v>753.6</v>
      </c>
      <c r="M186" s="31">
        <v>32.241720000000001</v>
      </c>
      <c r="N186" s="1"/>
      <c r="O186" s="1"/>
    </row>
    <row r="187" spans="1:15" ht="12.75" customHeight="1">
      <c r="A187" s="56">
        <v>178</v>
      </c>
      <c r="B187" s="31" t="s">
        <v>196</v>
      </c>
      <c r="C187" s="31">
        <v>546.5</v>
      </c>
      <c r="D187" s="40">
        <v>543.81666666666661</v>
      </c>
      <c r="E187" s="40">
        <v>538.78333333333319</v>
      </c>
      <c r="F187" s="40">
        <v>531.06666666666661</v>
      </c>
      <c r="G187" s="40">
        <v>526.03333333333319</v>
      </c>
      <c r="H187" s="40">
        <v>551.53333333333319</v>
      </c>
      <c r="I187" s="40">
        <v>556.56666666666649</v>
      </c>
      <c r="J187" s="40">
        <v>564.28333333333319</v>
      </c>
      <c r="K187" s="31">
        <v>548.85</v>
      </c>
      <c r="L187" s="31">
        <v>536.1</v>
      </c>
      <c r="M187" s="31">
        <v>8.0728100000000005</v>
      </c>
      <c r="N187" s="1"/>
      <c r="O187" s="1"/>
    </row>
    <row r="188" spans="1:15" ht="12.75" customHeight="1">
      <c r="A188" s="56">
        <v>179</v>
      </c>
      <c r="B188" s="31" t="s">
        <v>277</v>
      </c>
      <c r="C188" s="31">
        <v>609.4</v>
      </c>
      <c r="D188" s="40">
        <v>614.5</v>
      </c>
      <c r="E188" s="40">
        <v>597</v>
      </c>
      <c r="F188" s="40">
        <v>584.6</v>
      </c>
      <c r="G188" s="40">
        <v>567.1</v>
      </c>
      <c r="H188" s="40">
        <v>626.9</v>
      </c>
      <c r="I188" s="40">
        <v>644.4</v>
      </c>
      <c r="J188" s="40">
        <v>656.8</v>
      </c>
      <c r="K188" s="31">
        <v>632</v>
      </c>
      <c r="L188" s="31">
        <v>602.1</v>
      </c>
      <c r="M188" s="31">
        <v>14.628550000000001</v>
      </c>
      <c r="N188" s="1"/>
      <c r="O188" s="1"/>
    </row>
    <row r="189" spans="1:15" ht="12.75" customHeight="1">
      <c r="A189" s="56">
        <v>180</v>
      </c>
      <c r="B189" s="31" t="s">
        <v>208</v>
      </c>
      <c r="C189" s="31">
        <v>660.15</v>
      </c>
      <c r="D189" s="40">
        <v>664.86666666666667</v>
      </c>
      <c r="E189" s="40">
        <v>653.08333333333337</v>
      </c>
      <c r="F189" s="40">
        <v>646.01666666666665</v>
      </c>
      <c r="G189" s="40">
        <v>634.23333333333335</v>
      </c>
      <c r="H189" s="40">
        <v>671.93333333333339</v>
      </c>
      <c r="I189" s="40">
        <v>683.7166666666667</v>
      </c>
      <c r="J189" s="40">
        <v>690.78333333333342</v>
      </c>
      <c r="K189" s="31">
        <v>676.65</v>
      </c>
      <c r="L189" s="31">
        <v>657.8</v>
      </c>
      <c r="M189" s="31">
        <v>12.94853</v>
      </c>
      <c r="N189" s="1"/>
      <c r="O189" s="1"/>
    </row>
    <row r="190" spans="1:15" ht="12.75" customHeight="1">
      <c r="A190" s="56">
        <v>181</v>
      </c>
      <c r="B190" s="31" t="s">
        <v>197</v>
      </c>
      <c r="C190" s="31">
        <v>933.35</v>
      </c>
      <c r="D190" s="40">
        <v>932.94999999999993</v>
      </c>
      <c r="E190" s="40">
        <v>925.39999999999986</v>
      </c>
      <c r="F190" s="40">
        <v>917.44999999999993</v>
      </c>
      <c r="G190" s="40">
        <v>909.89999999999986</v>
      </c>
      <c r="H190" s="40">
        <v>940.89999999999986</v>
      </c>
      <c r="I190" s="40">
        <v>948.44999999999982</v>
      </c>
      <c r="J190" s="40">
        <v>956.39999999999986</v>
      </c>
      <c r="K190" s="31">
        <v>940.5</v>
      </c>
      <c r="L190" s="31">
        <v>925</v>
      </c>
      <c r="M190" s="31">
        <v>7.1504799999999999</v>
      </c>
      <c r="N190" s="1"/>
      <c r="O190" s="1"/>
    </row>
    <row r="191" spans="1:15" ht="12.75" customHeight="1">
      <c r="A191" s="56">
        <v>182</v>
      </c>
      <c r="B191" s="31" t="s">
        <v>534</v>
      </c>
      <c r="C191" s="31">
        <v>1445.4</v>
      </c>
      <c r="D191" s="40">
        <v>1461.4666666666665</v>
      </c>
      <c r="E191" s="40">
        <v>1419.5333333333328</v>
      </c>
      <c r="F191" s="40">
        <v>1393.6666666666663</v>
      </c>
      <c r="G191" s="40">
        <v>1351.7333333333327</v>
      </c>
      <c r="H191" s="40">
        <v>1487.333333333333</v>
      </c>
      <c r="I191" s="40">
        <v>1529.2666666666669</v>
      </c>
      <c r="J191" s="40">
        <v>1555.1333333333332</v>
      </c>
      <c r="K191" s="31">
        <v>1503.4</v>
      </c>
      <c r="L191" s="31">
        <v>1435.6</v>
      </c>
      <c r="M191" s="31">
        <v>12.21855</v>
      </c>
      <c r="N191" s="1"/>
      <c r="O191" s="1"/>
    </row>
    <row r="192" spans="1:15" ht="12.75" customHeight="1">
      <c r="A192" s="56">
        <v>183</v>
      </c>
      <c r="B192" s="31" t="s">
        <v>202</v>
      </c>
      <c r="C192" s="31">
        <v>3623.8</v>
      </c>
      <c r="D192" s="40">
        <v>3611.8333333333335</v>
      </c>
      <c r="E192" s="40">
        <v>3588.666666666667</v>
      </c>
      <c r="F192" s="40">
        <v>3553.5333333333333</v>
      </c>
      <c r="G192" s="40">
        <v>3530.3666666666668</v>
      </c>
      <c r="H192" s="40">
        <v>3646.9666666666672</v>
      </c>
      <c r="I192" s="40">
        <v>3670.1333333333341</v>
      </c>
      <c r="J192" s="40">
        <v>3705.2666666666673</v>
      </c>
      <c r="K192" s="31">
        <v>3635</v>
      </c>
      <c r="L192" s="31">
        <v>3576.7</v>
      </c>
      <c r="M192" s="31">
        <v>17.47007</v>
      </c>
      <c r="N192" s="1"/>
      <c r="O192" s="1"/>
    </row>
    <row r="193" spans="1:15" ht="12.75" customHeight="1">
      <c r="A193" s="56">
        <v>184</v>
      </c>
      <c r="B193" s="31" t="s">
        <v>198</v>
      </c>
      <c r="C193" s="31">
        <v>739.5</v>
      </c>
      <c r="D193" s="40">
        <v>741.94999999999993</v>
      </c>
      <c r="E193" s="40">
        <v>729.94999999999982</v>
      </c>
      <c r="F193" s="40">
        <v>720.39999999999986</v>
      </c>
      <c r="G193" s="40">
        <v>708.39999999999975</v>
      </c>
      <c r="H193" s="40">
        <v>751.49999999999989</v>
      </c>
      <c r="I193" s="40">
        <v>763.50000000000011</v>
      </c>
      <c r="J193" s="40">
        <v>773.05</v>
      </c>
      <c r="K193" s="31">
        <v>753.95</v>
      </c>
      <c r="L193" s="31">
        <v>732.4</v>
      </c>
      <c r="M193" s="31">
        <v>23.337869999999999</v>
      </c>
      <c r="N193" s="1"/>
      <c r="O193" s="1"/>
    </row>
    <row r="194" spans="1:15" ht="12.75" customHeight="1">
      <c r="A194" s="56">
        <v>185</v>
      </c>
      <c r="B194" s="31" t="s">
        <v>278</v>
      </c>
      <c r="C194" s="31">
        <v>6021.95</v>
      </c>
      <c r="D194" s="40">
        <v>6001.9833333333336</v>
      </c>
      <c r="E194" s="40">
        <v>5904.9666666666672</v>
      </c>
      <c r="F194" s="40">
        <v>5787.9833333333336</v>
      </c>
      <c r="G194" s="40">
        <v>5690.9666666666672</v>
      </c>
      <c r="H194" s="40">
        <v>6118.9666666666672</v>
      </c>
      <c r="I194" s="40">
        <v>6215.9833333333336</v>
      </c>
      <c r="J194" s="40">
        <v>6332.9666666666672</v>
      </c>
      <c r="K194" s="31">
        <v>6099</v>
      </c>
      <c r="L194" s="31">
        <v>5885</v>
      </c>
      <c r="M194" s="31">
        <v>2.5108899999999998</v>
      </c>
      <c r="N194" s="1"/>
      <c r="O194" s="1"/>
    </row>
    <row r="195" spans="1:15" ht="12.75" customHeight="1">
      <c r="A195" s="56">
        <v>186</v>
      </c>
      <c r="B195" s="31" t="s">
        <v>199</v>
      </c>
      <c r="C195" s="31">
        <v>489.4</v>
      </c>
      <c r="D195" s="40">
        <v>488.21666666666664</v>
      </c>
      <c r="E195" s="40">
        <v>484.48333333333329</v>
      </c>
      <c r="F195" s="40">
        <v>479.56666666666666</v>
      </c>
      <c r="G195" s="40">
        <v>475.83333333333331</v>
      </c>
      <c r="H195" s="40">
        <v>493.13333333333327</v>
      </c>
      <c r="I195" s="40">
        <v>496.86666666666662</v>
      </c>
      <c r="J195" s="40">
        <v>501.78333333333325</v>
      </c>
      <c r="K195" s="31">
        <v>491.95</v>
      </c>
      <c r="L195" s="31">
        <v>483.3</v>
      </c>
      <c r="M195" s="31">
        <v>177.22547</v>
      </c>
      <c r="N195" s="1"/>
      <c r="O195" s="1"/>
    </row>
    <row r="196" spans="1:15" ht="12.75" customHeight="1">
      <c r="A196" s="56">
        <v>187</v>
      </c>
      <c r="B196" s="31" t="s">
        <v>200</v>
      </c>
      <c r="C196" s="31">
        <v>229.05</v>
      </c>
      <c r="D196" s="40">
        <v>228.18333333333331</v>
      </c>
      <c r="E196" s="40">
        <v>226.36666666666662</v>
      </c>
      <c r="F196" s="40">
        <v>223.68333333333331</v>
      </c>
      <c r="G196" s="40">
        <v>221.86666666666662</v>
      </c>
      <c r="H196" s="40">
        <v>230.86666666666662</v>
      </c>
      <c r="I196" s="40">
        <v>232.68333333333328</v>
      </c>
      <c r="J196" s="40">
        <v>235.36666666666662</v>
      </c>
      <c r="K196" s="31">
        <v>230</v>
      </c>
      <c r="L196" s="31">
        <v>225.5</v>
      </c>
      <c r="M196" s="31">
        <v>246.98002</v>
      </c>
      <c r="N196" s="1"/>
      <c r="O196" s="1"/>
    </row>
    <row r="197" spans="1:15" ht="12.75" customHeight="1">
      <c r="A197" s="56">
        <v>188</v>
      </c>
      <c r="B197" s="31" t="s">
        <v>201</v>
      </c>
      <c r="C197" s="31">
        <v>1167.2</v>
      </c>
      <c r="D197" s="40">
        <v>1164.0333333333335</v>
      </c>
      <c r="E197" s="40">
        <v>1150.166666666667</v>
      </c>
      <c r="F197" s="40">
        <v>1133.1333333333334</v>
      </c>
      <c r="G197" s="40">
        <v>1119.2666666666669</v>
      </c>
      <c r="H197" s="40">
        <v>1181.0666666666671</v>
      </c>
      <c r="I197" s="40">
        <v>1194.9333333333334</v>
      </c>
      <c r="J197" s="40">
        <v>1211.9666666666672</v>
      </c>
      <c r="K197" s="31">
        <v>1177.9000000000001</v>
      </c>
      <c r="L197" s="31">
        <v>1147</v>
      </c>
      <c r="M197" s="31">
        <v>53.522640000000003</v>
      </c>
      <c r="N197" s="1"/>
      <c r="O197" s="1"/>
    </row>
    <row r="198" spans="1:15" ht="12.75" customHeight="1">
      <c r="A198" s="56">
        <v>189</v>
      </c>
      <c r="B198" s="31" t="s">
        <v>203</v>
      </c>
      <c r="C198" s="31">
        <v>1642.7</v>
      </c>
      <c r="D198" s="40">
        <v>1644.45</v>
      </c>
      <c r="E198" s="40">
        <v>1623.9</v>
      </c>
      <c r="F198" s="40">
        <v>1605.1000000000001</v>
      </c>
      <c r="G198" s="40">
        <v>1584.5500000000002</v>
      </c>
      <c r="H198" s="40">
        <v>1663.25</v>
      </c>
      <c r="I198" s="40">
        <v>1683.7999999999997</v>
      </c>
      <c r="J198" s="40">
        <v>1702.6</v>
      </c>
      <c r="K198" s="31">
        <v>1665</v>
      </c>
      <c r="L198" s="31">
        <v>1625.65</v>
      </c>
      <c r="M198" s="31">
        <v>27.254539999999999</v>
      </c>
      <c r="N198" s="1"/>
      <c r="O198" s="1"/>
    </row>
    <row r="199" spans="1:15" ht="12.75" customHeight="1">
      <c r="A199" s="56">
        <v>190</v>
      </c>
      <c r="B199" s="31" t="s">
        <v>184</v>
      </c>
      <c r="C199" s="31">
        <v>992.6</v>
      </c>
      <c r="D199" s="40">
        <v>987.90000000000009</v>
      </c>
      <c r="E199" s="40">
        <v>981.10000000000014</v>
      </c>
      <c r="F199" s="40">
        <v>969.6</v>
      </c>
      <c r="G199" s="40">
        <v>962.80000000000007</v>
      </c>
      <c r="H199" s="40">
        <v>999.4000000000002</v>
      </c>
      <c r="I199" s="40">
        <v>1006.2000000000002</v>
      </c>
      <c r="J199" s="40">
        <v>1017.7000000000003</v>
      </c>
      <c r="K199" s="31">
        <v>994.7</v>
      </c>
      <c r="L199" s="31">
        <v>976.4</v>
      </c>
      <c r="M199" s="31">
        <v>0.65298999999999996</v>
      </c>
      <c r="N199" s="1"/>
      <c r="O199" s="1"/>
    </row>
    <row r="200" spans="1:15" ht="12.75" customHeight="1">
      <c r="A200" s="56">
        <v>191</v>
      </c>
      <c r="B200" s="31" t="s">
        <v>204</v>
      </c>
      <c r="C200" s="31">
        <v>2354.85</v>
      </c>
      <c r="D200" s="40">
        <v>2348.2833333333333</v>
      </c>
      <c r="E200" s="40">
        <v>2325.3166666666666</v>
      </c>
      <c r="F200" s="40">
        <v>2295.7833333333333</v>
      </c>
      <c r="G200" s="40">
        <v>2272.8166666666666</v>
      </c>
      <c r="H200" s="40">
        <v>2377.8166666666666</v>
      </c>
      <c r="I200" s="40">
        <v>2400.7833333333328</v>
      </c>
      <c r="J200" s="40">
        <v>2430.3166666666666</v>
      </c>
      <c r="K200" s="31">
        <v>2371.25</v>
      </c>
      <c r="L200" s="31">
        <v>2318.75</v>
      </c>
      <c r="M200" s="31">
        <v>7.6526899999999998</v>
      </c>
      <c r="N200" s="1"/>
      <c r="O200" s="1"/>
    </row>
    <row r="201" spans="1:15" ht="12.75" customHeight="1">
      <c r="A201" s="56">
        <v>192</v>
      </c>
      <c r="B201" s="31" t="s">
        <v>205</v>
      </c>
      <c r="C201" s="31">
        <v>3120.55</v>
      </c>
      <c r="D201" s="40">
        <v>3115.8666666666663</v>
      </c>
      <c r="E201" s="40">
        <v>3065.6333333333328</v>
      </c>
      <c r="F201" s="40">
        <v>3010.7166666666662</v>
      </c>
      <c r="G201" s="40">
        <v>2960.4833333333327</v>
      </c>
      <c r="H201" s="40">
        <v>3170.7833333333328</v>
      </c>
      <c r="I201" s="40">
        <v>3221.0166666666664</v>
      </c>
      <c r="J201" s="40">
        <v>3275.9333333333329</v>
      </c>
      <c r="K201" s="31">
        <v>3166.1</v>
      </c>
      <c r="L201" s="31">
        <v>3060.95</v>
      </c>
      <c r="M201" s="31">
        <v>1.3592900000000001</v>
      </c>
      <c r="N201" s="1"/>
      <c r="O201" s="1"/>
    </row>
    <row r="202" spans="1:15" ht="12.75" customHeight="1">
      <c r="A202" s="56">
        <v>193</v>
      </c>
      <c r="B202" s="31" t="s">
        <v>206</v>
      </c>
      <c r="C202" s="31">
        <v>582.04999999999995</v>
      </c>
      <c r="D202" s="40">
        <v>579.45000000000005</v>
      </c>
      <c r="E202" s="40">
        <v>574.05000000000007</v>
      </c>
      <c r="F202" s="40">
        <v>566.05000000000007</v>
      </c>
      <c r="G202" s="40">
        <v>560.65000000000009</v>
      </c>
      <c r="H202" s="40">
        <v>587.45000000000005</v>
      </c>
      <c r="I202" s="40">
        <v>592.85000000000014</v>
      </c>
      <c r="J202" s="40">
        <v>600.85</v>
      </c>
      <c r="K202" s="31">
        <v>584.85</v>
      </c>
      <c r="L202" s="31">
        <v>571.45000000000005</v>
      </c>
      <c r="M202" s="31">
        <v>4.0700500000000002</v>
      </c>
      <c r="N202" s="1"/>
      <c r="O202" s="1"/>
    </row>
    <row r="203" spans="1:15" ht="12.75" customHeight="1">
      <c r="A203" s="56">
        <v>194</v>
      </c>
      <c r="B203" s="31" t="s">
        <v>207</v>
      </c>
      <c r="C203" s="31">
        <v>1030.45</v>
      </c>
      <c r="D203" s="40">
        <v>1024.6000000000001</v>
      </c>
      <c r="E203" s="40">
        <v>1006.6500000000003</v>
      </c>
      <c r="F203" s="40">
        <v>982.85000000000014</v>
      </c>
      <c r="G203" s="40">
        <v>964.90000000000032</v>
      </c>
      <c r="H203" s="40">
        <v>1048.4000000000003</v>
      </c>
      <c r="I203" s="40">
        <v>1066.3500000000001</v>
      </c>
      <c r="J203" s="40">
        <v>1090.1500000000003</v>
      </c>
      <c r="K203" s="31">
        <v>1042.55</v>
      </c>
      <c r="L203" s="31">
        <v>1000.8</v>
      </c>
      <c r="M203" s="31">
        <v>6.1659800000000002</v>
      </c>
      <c r="N203" s="1"/>
      <c r="O203" s="1"/>
    </row>
    <row r="204" spans="1:15" ht="12.75" customHeight="1">
      <c r="A204" s="56">
        <v>195</v>
      </c>
      <c r="B204" s="31" t="s">
        <v>211</v>
      </c>
      <c r="C204" s="31">
        <v>747.05</v>
      </c>
      <c r="D204" s="40">
        <v>743.0333333333333</v>
      </c>
      <c r="E204" s="40">
        <v>737.61666666666656</v>
      </c>
      <c r="F204" s="40">
        <v>728.18333333333328</v>
      </c>
      <c r="G204" s="40">
        <v>722.76666666666654</v>
      </c>
      <c r="H204" s="40">
        <v>752.46666666666658</v>
      </c>
      <c r="I204" s="40">
        <v>757.88333333333333</v>
      </c>
      <c r="J204" s="40">
        <v>767.31666666666661</v>
      </c>
      <c r="K204" s="31">
        <v>748.45</v>
      </c>
      <c r="L204" s="31">
        <v>733.6</v>
      </c>
      <c r="M204" s="31">
        <v>15.61018</v>
      </c>
      <c r="N204" s="1"/>
      <c r="O204" s="1"/>
    </row>
    <row r="205" spans="1:15" ht="12.75" customHeight="1">
      <c r="A205" s="56">
        <v>196</v>
      </c>
      <c r="B205" s="31" t="s">
        <v>210</v>
      </c>
      <c r="C205" s="31">
        <v>7386.4</v>
      </c>
      <c r="D205" s="40">
        <v>7394.1333333333341</v>
      </c>
      <c r="E205" s="40">
        <v>7329.3666666666686</v>
      </c>
      <c r="F205" s="40">
        <v>7272.3333333333348</v>
      </c>
      <c r="G205" s="40">
        <v>7207.5666666666693</v>
      </c>
      <c r="H205" s="40">
        <v>7451.1666666666679</v>
      </c>
      <c r="I205" s="40">
        <v>7515.9333333333325</v>
      </c>
      <c r="J205" s="40">
        <v>7572.9666666666672</v>
      </c>
      <c r="K205" s="31">
        <v>7458.9</v>
      </c>
      <c r="L205" s="31">
        <v>7337.1</v>
      </c>
      <c r="M205" s="31">
        <v>2.1051600000000001</v>
      </c>
      <c r="N205" s="1"/>
      <c r="O205" s="1"/>
    </row>
    <row r="206" spans="1:15" ht="12.75" customHeight="1">
      <c r="A206" s="56">
        <v>197</v>
      </c>
      <c r="B206" s="31" t="s">
        <v>279</v>
      </c>
      <c r="C206" s="31">
        <v>47.6</v>
      </c>
      <c r="D206" s="40">
        <v>47.533333333333331</v>
      </c>
      <c r="E206" s="40">
        <v>46.816666666666663</v>
      </c>
      <c r="F206" s="40">
        <v>46.033333333333331</v>
      </c>
      <c r="G206" s="40">
        <v>45.316666666666663</v>
      </c>
      <c r="H206" s="40">
        <v>48.316666666666663</v>
      </c>
      <c r="I206" s="40">
        <v>49.033333333333331</v>
      </c>
      <c r="J206" s="40">
        <v>49.816666666666663</v>
      </c>
      <c r="K206" s="31">
        <v>48.25</v>
      </c>
      <c r="L206" s="31">
        <v>46.75</v>
      </c>
      <c r="M206" s="31">
        <v>128.75166999999999</v>
      </c>
      <c r="N206" s="1"/>
      <c r="O206" s="1"/>
    </row>
    <row r="207" spans="1:15" ht="12.75" customHeight="1">
      <c r="A207" s="56">
        <v>198</v>
      </c>
      <c r="B207" s="31" t="s">
        <v>209</v>
      </c>
      <c r="C207" s="31">
        <v>1591.95</v>
      </c>
      <c r="D207" s="40">
        <v>1598.9833333333333</v>
      </c>
      <c r="E207" s="40">
        <v>1572.9666666666667</v>
      </c>
      <c r="F207" s="40">
        <v>1553.9833333333333</v>
      </c>
      <c r="G207" s="40">
        <v>1527.9666666666667</v>
      </c>
      <c r="H207" s="40">
        <v>1617.9666666666667</v>
      </c>
      <c r="I207" s="40">
        <v>1643.9833333333336</v>
      </c>
      <c r="J207" s="40">
        <v>1662.9666666666667</v>
      </c>
      <c r="K207" s="31">
        <v>1625</v>
      </c>
      <c r="L207" s="31">
        <v>1580</v>
      </c>
      <c r="M207" s="31">
        <v>2.8342000000000001</v>
      </c>
      <c r="N207" s="1"/>
      <c r="O207" s="1"/>
    </row>
    <row r="208" spans="1:15" ht="12.75" customHeight="1">
      <c r="A208" s="56">
        <v>199</v>
      </c>
      <c r="B208" s="31" t="s">
        <v>155</v>
      </c>
      <c r="C208" s="31">
        <v>926.25</v>
      </c>
      <c r="D208" s="40">
        <v>925.05000000000007</v>
      </c>
      <c r="E208" s="40">
        <v>911.20000000000016</v>
      </c>
      <c r="F208" s="40">
        <v>896.15000000000009</v>
      </c>
      <c r="G208" s="40">
        <v>882.30000000000018</v>
      </c>
      <c r="H208" s="40">
        <v>940.10000000000014</v>
      </c>
      <c r="I208" s="40">
        <v>953.95</v>
      </c>
      <c r="J208" s="40">
        <v>969.00000000000011</v>
      </c>
      <c r="K208" s="31">
        <v>938.9</v>
      </c>
      <c r="L208" s="31">
        <v>910</v>
      </c>
      <c r="M208" s="31">
        <v>12.80644</v>
      </c>
      <c r="N208" s="1"/>
      <c r="O208" s="1"/>
    </row>
    <row r="209" spans="1:15" ht="12.75" customHeight="1">
      <c r="A209" s="56">
        <v>200</v>
      </c>
      <c r="B209" s="31" t="s">
        <v>281</v>
      </c>
      <c r="C209" s="31">
        <v>908.95</v>
      </c>
      <c r="D209" s="40">
        <v>907.73333333333323</v>
      </c>
      <c r="E209" s="40">
        <v>891.66666666666652</v>
      </c>
      <c r="F209" s="40">
        <v>874.38333333333333</v>
      </c>
      <c r="G209" s="40">
        <v>858.31666666666661</v>
      </c>
      <c r="H209" s="40">
        <v>925.01666666666642</v>
      </c>
      <c r="I209" s="40">
        <v>941.08333333333326</v>
      </c>
      <c r="J209" s="40">
        <v>958.36666666666633</v>
      </c>
      <c r="K209" s="31">
        <v>923.8</v>
      </c>
      <c r="L209" s="31">
        <v>890.45</v>
      </c>
      <c r="M209" s="31">
        <v>3.2008299999999998</v>
      </c>
      <c r="N209" s="1"/>
      <c r="O209" s="1"/>
    </row>
    <row r="210" spans="1:15" ht="12.75" customHeight="1">
      <c r="A210" s="56">
        <v>201</v>
      </c>
      <c r="B210" s="31" t="s">
        <v>212</v>
      </c>
      <c r="C210" s="31">
        <v>359.9</v>
      </c>
      <c r="D210" s="40">
        <v>358.68333333333334</v>
      </c>
      <c r="E210" s="40">
        <v>355.7166666666667</v>
      </c>
      <c r="F210" s="40">
        <v>351.53333333333336</v>
      </c>
      <c r="G210" s="40">
        <v>348.56666666666672</v>
      </c>
      <c r="H210" s="40">
        <v>362.86666666666667</v>
      </c>
      <c r="I210" s="40">
        <v>365.83333333333326</v>
      </c>
      <c r="J210" s="40">
        <v>370.01666666666665</v>
      </c>
      <c r="K210" s="31">
        <v>361.65</v>
      </c>
      <c r="L210" s="31">
        <v>354.5</v>
      </c>
      <c r="M210" s="31">
        <v>118.46523999999999</v>
      </c>
      <c r="N210" s="1"/>
      <c r="O210" s="1"/>
    </row>
    <row r="211" spans="1:15" ht="12.75" customHeight="1">
      <c r="A211" s="56">
        <v>202</v>
      </c>
      <c r="B211" s="31" t="s">
        <v>128</v>
      </c>
      <c r="C211" s="31">
        <v>15.25</v>
      </c>
      <c r="D211" s="40">
        <v>15.450000000000001</v>
      </c>
      <c r="E211" s="40">
        <v>14.8</v>
      </c>
      <c r="F211" s="40">
        <v>14.35</v>
      </c>
      <c r="G211" s="40">
        <v>13.7</v>
      </c>
      <c r="H211" s="40">
        <v>15.900000000000002</v>
      </c>
      <c r="I211" s="40">
        <v>16.550000000000004</v>
      </c>
      <c r="J211" s="40">
        <v>17.000000000000004</v>
      </c>
      <c r="K211" s="31">
        <v>16.100000000000001</v>
      </c>
      <c r="L211" s="31">
        <v>15</v>
      </c>
      <c r="M211" s="31">
        <v>3582.9322200000001</v>
      </c>
      <c r="N211" s="1"/>
      <c r="O211" s="1"/>
    </row>
    <row r="212" spans="1:15" ht="12.75" customHeight="1">
      <c r="A212" s="56">
        <v>203</v>
      </c>
      <c r="B212" s="31" t="s">
        <v>213</v>
      </c>
      <c r="C212" s="31">
        <v>1230.8499999999999</v>
      </c>
      <c r="D212" s="40">
        <v>1229.2833333333331</v>
      </c>
      <c r="E212" s="40">
        <v>1220.7666666666662</v>
      </c>
      <c r="F212" s="40">
        <v>1210.6833333333332</v>
      </c>
      <c r="G212" s="40">
        <v>1202.1666666666663</v>
      </c>
      <c r="H212" s="40">
        <v>1239.3666666666661</v>
      </c>
      <c r="I212" s="40">
        <v>1247.883333333333</v>
      </c>
      <c r="J212" s="40">
        <v>1257.966666666666</v>
      </c>
      <c r="K212" s="31">
        <v>1237.8</v>
      </c>
      <c r="L212" s="31">
        <v>1219.2</v>
      </c>
      <c r="M212" s="31">
        <v>3.2823099999999998</v>
      </c>
      <c r="N212" s="1"/>
      <c r="O212" s="1"/>
    </row>
    <row r="213" spans="1:15" ht="12.75" customHeight="1">
      <c r="A213" s="56">
        <v>204</v>
      </c>
      <c r="B213" s="31" t="s">
        <v>282</v>
      </c>
      <c r="C213" s="31">
        <v>1885</v>
      </c>
      <c r="D213" s="40">
        <v>1895.5333333333335</v>
      </c>
      <c r="E213" s="40">
        <v>1869.4666666666672</v>
      </c>
      <c r="F213" s="40">
        <v>1853.9333333333336</v>
      </c>
      <c r="G213" s="40">
        <v>1827.8666666666672</v>
      </c>
      <c r="H213" s="40">
        <v>1911.0666666666671</v>
      </c>
      <c r="I213" s="40">
        <v>1937.1333333333332</v>
      </c>
      <c r="J213" s="40">
        <v>1952.666666666667</v>
      </c>
      <c r="K213" s="31">
        <v>1921.6</v>
      </c>
      <c r="L213" s="31">
        <v>1880</v>
      </c>
      <c r="M213" s="31">
        <v>2.0851600000000001</v>
      </c>
      <c r="N213" s="1"/>
      <c r="O213" s="1"/>
    </row>
    <row r="214" spans="1:15" ht="12.75" customHeight="1">
      <c r="A214" s="56">
        <v>205</v>
      </c>
      <c r="B214" s="31" t="s">
        <v>214</v>
      </c>
      <c r="C214" s="40">
        <v>646.9</v>
      </c>
      <c r="D214" s="40">
        <v>646.01666666666665</v>
      </c>
      <c r="E214" s="40">
        <v>640.13333333333333</v>
      </c>
      <c r="F214" s="40">
        <v>633.36666666666667</v>
      </c>
      <c r="G214" s="40">
        <v>627.48333333333335</v>
      </c>
      <c r="H214" s="40">
        <v>652.7833333333333</v>
      </c>
      <c r="I214" s="40">
        <v>658.66666666666652</v>
      </c>
      <c r="J214" s="40">
        <v>665.43333333333328</v>
      </c>
      <c r="K214" s="40">
        <v>651.9</v>
      </c>
      <c r="L214" s="40">
        <v>639.25</v>
      </c>
      <c r="M214" s="40">
        <v>43.047060000000002</v>
      </c>
      <c r="N214" s="1"/>
      <c r="O214" s="1"/>
    </row>
    <row r="215" spans="1:15" ht="12.75" customHeight="1">
      <c r="A215" s="56">
        <v>206</v>
      </c>
      <c r="B215" s="31" t="s">
        <v>283</v>
      </c>
      <c r="C215" s="40">
        <v>13.95</v>
      </c>
      <c r="D215" s="40">
        <v>13.949999999999998</v>
      </c>
      <c r="E215" s="40">
        <v>13.699999999999996</v>
      </c>
      <c r="F215" s="40">
        <v>13.449999999999998</v>
      </c>
      <c r="G215" s="40">
        <v>13.199999999999996</v>
      </c>
      <c r="H215" s="40">
        <v>14.199999999999996</v>
      </c>
      <c r="I215" s="40">
        <v>14.45</v>
      </c>
      <c r="J215" s="40">
        <v>14.699999999999996</v>
      </c>
      <c r="K215" s="40">
        <v>14.2</v>
      </c>
      <c r="L215" s="40">
        <v>13.7</v>
      </c>
      <c r="M215" s="40">
        <v>1374.4489799999999</v>
      </c>
      <c r="N215" s="1"/>
      <c r="O215" s="1"/>
    </row>
    <row r="216" spans="1:15" ht="12.75" customHeight="1">
      <c r="A216" s="56">
        <v>207</v>
      </c>
      <c r="B216" s="31" t="s">
        <v>215</v>
      </c>
      <c r="C216" s="40">
        <v>370.25</v>
      </c>
      <c r="D216" s="40">
        <v>365.33333333333331</v>
      </c>
      <c r="E216" s="40">
        <v>358.01666666666665</v>
      </c>
      <c r="F216" s="40">
        <v>345.78333333333336</v>
      </c>
      <c r="G216" s="40">
        <v>338.4666666666667</v>
      </c>
      <c r="H216" s="40">
        <v>377.56666666666661</v>
      </c>
      <c r="I216" s="40">
        <v>384.88333333333333</v>
      </c>
      <c r="J216" s="40">
        <v>397.11666666666656</v>
      </c>
      <c r="K216" s="40">
        <v>372.65</v>
      </c>
      <c r="L216" s="40">
        <v>353.1</v>
      </c>
      <c r="M216" s="40">
        <v>194.01301000000001</v>
      </c>
      <c r="N216" s="1"/>
      <c r="O216" s="1"/>
    </row>
    <row r="217" spans="1:15" ht="12.75" customHeight="1">
      <c r="A217" s="56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59"/>
      <c r="B218" s="60"/>
      <c r="C218" s="61"/>
      <c r="D218" s="61"/>
      <c r="E218" s="61"/>
      <c r="F218" s="61"/>
      <c r="G218" s="61"/>
      <c r="H218" s="61"/>
      <c r="I218" s="61"/>
      <c r="J218" s="61"/>
      <c r="K218" s="61"/>
      <c r="L218" s="62"/>
      <c r="M218" s="1"/>
      <c r="N218" s="1"/>
      <c r="O218" s="1"/>
    </row>
    <row r="219" spans="1:15" ht="12.75" customHeight="1">
      <c r="A219" s="59"/>
      <c r="B219" s="1"/>
      <c r="C219" s="61"/>
      <c r="D219" s="61"/>
      <c r="E219" s="61"/>
      <c r="F219" s="61"/>
      <c r="G219" s="61"/>
      <c r="H219" s="61"/>
      <c r="I219" s="61"/>
      <c r="J219" s="61"/>
      <c r="K219" s="61"/>
      <c r="L219" s="62"/>
      <c r="M219" s="1"/>
      <c r="N219" s="1"/>
      <c r="O219" s="1"/>
    </row>
    <row r="220" spans="1:15" ht="12.75" customHeight="1">
      <c r="A220" s="59"/>
      <c r="B220" s="1"/>
      <c r="C220" s="61"/>
      <c r="D220" s="61"/>
      <c r="E220" s="61"/>
      <c r="F220" s="61"/>
      <c r="G220" s="61"/>
      <c r="H220" s="61"/>
      <c r="I220" s="61"/>
      <c r="J220" s="61"/>
      <c r="K220" s="61"/>
      <c r="L220" s="62"/>
      <c r="M220" s="1"/>
      <c r="N220" s="1"/>
      <c r="O220" s="1"/>
    </row>
    <row r="221" spans="1:15" ht="12.75" customHeight="1">
      <c r="A221" s="63" t="s">
        <v>284</v>
      </c>
      <c r="B221" s="1"/>
      <c r="C221" s="61"/>
      <c r="D221" s="61"/>
      <c r="E221" s="61"/>
      <c r="F221" s="61"/>
      <c r="G221" s="61"/>
      <c r="H221" s="61"/>
      <c r="I221" s="61"/>
      <c r="J221" s="61"/>
      <c r="K221" s="61"/>
      <c r="L221" s="62"/>
      <c r="M221" s="1"/>
      <c r="N221" s="1"/>
      <c r="O221" s="1"/>
    </row>
    <row r="222" spans="1:15" ht="12.75" customHeight="1">
      <c r="A222" s="1"/>
      <c r="B222" s="1"/>
      <c r="C222" s="61"/>
      <c r="D222" s="61"/>
      <c r="E222" s="61"/>
      <c r="F222" s="61"/>
      <c r="G222" s="61"/>
      <c r="H222" s="61"/>
      <c r="I222" s="61"/>
      <c r="J222" s="61"/>
      <c r="K222" s="61"/>
      <c r="L222" s="62"/>
      <c r="M222" s="1"/>
      <c r="N222" s="1"/>
      <c r="O222" s="1"/>
    </row>
    <row r="223" spans="1:15" ht="12.75" customHeight="1">
      <c r="A223" s="1"/>
      <c r="B223" s="1"/>
      <c r="C223" s="61"/>
      <c r="D223" s="61"/>
      <c r="E223" s="61"/>
      <c r="F223" s="61"/>
      <c r="G223" s="61"/>
      <c r="H223" s="61"/>
      <c r="I223" s="61"/>
      <c r="J223" s="61"/>
      <c r="K223" s="61"/>
      <c r="L223" s="62"/>
      <c r="M223" s="1"/>
      <c r="N223" s="1"/>
      <c r="O223" s="1"/>
    </row>
    <row r="224" spans="1:15" ht="12.75" customHeight="1">
      <c r="A224" s="64" t="s">
        <v>285</v>
      </c>
      <c r="B224" s="1"/>
      <c r="C224" s="61"/>
      <c r="D224" s="61"/>
      <c r="E224" s="61"/>
      <c r="F224" s="61"/>
      <c r="G224" s="61"/>
      <c r="H224" s="61"/>
      <c r="I224" s="61"/>
      <c r="J224" s="61"/>
      <c r="K224" s="61"/>
      <c r="L224" s="62"/>
      <c r="M224" s="1"/>
      <c r="N224" s="1"/>
      <c r="O224" s="1"/>
    </row>
    <row r="225" spans="1:15" ht="12.75" customHeight="1">
      <c r="A225" s="65"/>
      <c r="B225" s="1"/>
      <c r="C225" s="61"/>
      <c r="D225" s="61"/>
      <c r="E225" s="61"/>
      <c r="F225" s="61"/>
      <c r="G225" s="61"/>
      <c r="H225" s="61"/>
      <c r="I225" s="61"/>
      <c r="J225" s="61"/>
      <c r="K225" s="61"/>
      <c r="L225" s="62"/>
      <c r="M225" s="1"/>
      <c r="N225" s="1"/>
      <c r="O225" s="1"/>
    </row>
    <row r="226" spans="1:15" ht="12.75" customHeight="1">
      <c r="A226" s="66" t="s">
        <v>286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62"/>
      <c r="M226" s="1"/>
      <c r="N226" s="1"/>
      <c r="O226" s="1"/>
    </row>
    <row r="227" spans="1:15" ht="12.75" customHeight="1">
      <c r="A227" s="49" t="s">
        <v>216</v>
      </c>
      <c r="B227" s="1"/>
      <c r="C227" s="61"/>
      <c r="D227" s="61"/>
      <c r="E227" s="61"/>
      <c r="F227" s="61"/>
      <c r="G227" s="61"/>
      <c r="H227" s="61"/>
      <c r="I227" s="61"/>
      <c r="J227" s="61"/>
      <c r="K227" s="61"/>
      <c r="L227" s="62"/>
      <c r="M227" s="1"/>
      <c r="N227" s="1"/>
      <c r="O227" s="1"/>
    </row>
    <row r="228" spans="1:15" ht="12.75" customHeight="1">
      <c r="A228" s="49" t="s">
        <v>217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62"/>
      <c r="M228" s="1"/>
      <c r="N228" s="1"/>
      <c r="O228" s="1"/>
    </row>
    <row r="229" spans="1:15" ht="12.75" customHeight="1">
      <c r="A229" s="49" t="s">
        <v>218</v>
      </c>
      <c r="B229" s="1"/>
      <c r="C229" s="67"/>
      <c r="D229" s="67"/>
      <c r="E229" s="67"/>
      <c r="F229" s="67"/>
      <c r="G229" s="67"/>
      <c r="H229" s="67"/>
      <c r="I229" s="67"/>
      <c r="J229" s="67"/>
      <c r="K229" s="67"/>
      <c r="L229" s="62"/>
      <c r="M229" s="1"/>
      <c r="N229" s="1"/>
      <c r="O229" s="1"/>
    </row>
    <row r="230" spans="1:15" ht="12.75" customHeight="1">
      <c r="A230" s="49" t="s">
        <v>219</v>
      </c>
      <c r="B230" s="1"/>
      <c r="C230" s="61"/>
      <c r="D230" s="61"/>
      <c r="E230" s="61"/>
      <c r="F230" s="61"/>
      <c r="G230" s="61"/>
      <c r="H230" s="61"/>
      <c r="I230" s="61"/>
      <c r="J230" s="61"/>
      <c r="K230" s="61"/>
      <c r="L230" s="62"/>
      <c r="M230" s="1"/>
      <c r="N230" s="1"/>
      <c r="O230" s="1"/>
    </row>
    <row r="231" spans="1:15" ht="12.75" customHeight="1">
      <c r="A231" s="49" t="s">
        <v>220</v>
      </c>
      <c r="B231" s="1"/>
      <c r="C231" s="61"/>
      <c r="D231" s="61"/>
      <c r="E231" s="61"/>
      <c r="F231" s="61"/>
      <c r="G231" s="61"/>
      <c r="H231" s="61"/>
      <c r="I231" s="61"/>
      <c r="J231" s="61"/>
      <c r="K231" s="61"/>
      <c r="L231" s="62"/>
      <c r="M231" s="1"/>
      <c r="N231" s="1"/>
      <c r="O231" s="1"/>
    </row>
    <row r="232" spans="1:15" ht="12.75" customHeight="1">
      <c r="A232" s="68"/>
      <c r="B232" s="1"/>
      <c r="C232" s="61"/>
      <c r="D232" s="61"/>
      <c r="E232" s="61"/>
      <c r="F232" s="61"/>
      <c r="G232" s="61"/>
      <c r="H232" s="61"/>
      <c r="I232" s="61"/>
      <c r="J232" s="61"/>
      <c r="K232" s="61"/>
      <c r="L232" s="62"/>
      <c r="M232" s="1"/>
      <c r="N232" s="1"/>
      <c r="O232" s="1"/>
    </row>
    <row r="233" spans="1:15" ht="12.75" customHeight="1">
      <c r="A233" s="1"/>
      <c r="B233" s="1"/>
      <c r="C233" s="61"/>
      <c r="D233" s="61"/>
      <c r="E233" s="61"/>
      <c r="F233" s="61"/>
      <c r="G233" s="61"/>
      <c r="H233" s="61"/>
      <c r="I233" s="61"/>
      <c r="J233" s="61"/>
      <c r="K233" s="61"/>
      <c r="L233" s="62"/>
      <c r="M233" s="1"/>
      <c r="N233" s="1"/>
      <c r="O233" s="1"/>
    </row>
    <row r="234" spans="1:15" ht="12.75" customHeight="1">
      <c r="A234" s="1"/>
      <c r="B234" s="1"/>
      <c r="C234" s="61"/>
      <c r="D234" s="61"/>
      <c r="E234" s="61"/>
      <c r="F234" s="61"/>
      <c r="G234" s="61"/>
      <c r="H234" s="61"/>
      <c r="I234" s="61"/>
      <c r="J234" s="61"/>
      <c r="K234" s="61"/>
      <c r="L234" s="62"/>
      <c r="M234" s="1"/>
      <c r="N234" s="1"/>
      <c r="O234" s="1"/>
    </row>
    <row r="235" spans="1:15" ht="12.75" customHeight="1">
      <c r="A235" s="1"/>
      <c r="B235" s="1"/>
      <c r="C235" s="61"/>
      <c r="D235" s="61"/>
      <c r="E235" s="61"/>
      <c r="F235" s="61"/>
      <c r="G235" s="61"/>
      <c r="H235" s="61"/>
      <c r="I235" s="61"/>
      <c r="J235" s="61"/>
      <c r="K235" s="61"/>
      <c r="L235" s="62"/>
      <c r="M235" s="1"/>
      <c r="N235" s="1"/>
      <c r="O235" s="1"/>
    </row>
    <row r="236" spans="1:15" ht="12.75" customHeight="1">
      <c r="A236" s="1"/>
      <c r="B236" s="1"/>
      <c r="C236" s="61"/>
      <c r="D236" s="61"/>
      <c r="E236" s="61"/>
      <c r="F236" s="61"/>
      <c r="G236" s="61"/>
      <c r="H236" s="61"/>
      <c r="I236" s="61"/>
      <c r="J236" s="61"/>
      <c r="K236" s="61"/>
      <c r="L236" s="62"/>
      <c r="M236" s="1"/>
      <c r="N236" s="1"/>
      <c r="O236" s="1"/>
    </row>
    <row r="237" spans="1:15" ht="12.75" customHeight="1">
      <c r="A237" s="69" t="s">
        <v>221</v>
      </c>
      <c r="B237" s="1"/>
      <c r="C237" s="61"/>
      <c r="D237" s="61"/>
      <c r="E237" s="61"/>
      <c r="F237" s="61"/>
      <c r="G237" s="61"/>
      <c r="H237" s="61"/>
      <c r="I237" s="61"/>
      <c r="J237" s="61"/>
      <c r="K237" s="61"/>
      <c r="L237" s="62"/>
      <c r="M237" s="1"/>
      <c r="N237" s="1"/>
      <c r="O237" s="1"/>
    </row>
    <row r="238" spans="1:15" ht="12.75" customHeight="1">
      <c r="A238" s="70" t="s">
        <v>222</v>
      </c>
      <c r="B238" s="1"/>
      <c r="C238" s="61"/>
      <c r="D238" s="61"/>
      <c r="E238" s="61"/>
      <c r="F238" s="61"/>
      <c r="G238" s="61"/>
      <c r="H238" s="61"/>
      <c r="I238" s="61"/>
      <c r="J238" s="61"/>
      <c r="K238" s="61"/>
      <c r="L238" s="62"/>
      <c r="M238" s="1"/>
      <c r="N238" s="1"/>
      <c r="O238" s="1"/>
    </row>
    <row r="239" spans="1:15" ht="12.75" customHeight="1">
      <c r="A239" s="70" t="s">
        <v>223</v>
      </c>
      <c r="B239" s="1"/>
      <c r="C239" s="61"/>
      <c r="D239" s="61"/>
      <c r="E239" s="61"/>
      <c r="F239" s="61"/>
      <c r="G239" s="61"/>
      <c r="H239" s="61"/>
      <c r="I239" s="61"/>
      <c r="J239" s="61"/>
      <c r="K239" s="61"/>
      <c r="L239" s="62"/>
      <c r="M239" s="1"/>
      <c r="N239" s="1"/>
      <c r="O239" s="1"/>
    </row>
    <row r="240" spans="1:15" ht="12.75" customHeight="1">
      <c r="A240" s="70" t="s">
        <v>224</v>
      </c>
      <c r="B240" s="1"/>
      <c r="C240" s="61"/>
      <c r="D240" s="61"/>
      <c r="E240" s="61"/>
      <c r="F240" s="61"/>
      <c r="G240" s="61"/>
      <c r="H240" s="61"/>
      <c r="I240" s="61"/>
      <c r="J240" s="61"/>
      <c r="K240" s="61"/>
      <c r="L240" s="62"/>
      <c r="M240" s="1"/>
      <c r="N240" s="1"/>
      <c r="O240" s="1"/>
    </row>
    <row r="241" spans="1:15" ht="12.75" customHeight="1">
      <c r="A241" s="70" t="s">
        <v>225</v>
      </c>
      <c r="B241" s="1"/>
      <c r="C241" s="61"/>
      <c r="D241" s="61"/>
      <c r="E241" s="61"/>
      <c r="F241" s="61"/>
      <c r="G241" s="61"/>
      <c r="H241" s="61"/>
      <c r="I241" s="61"/>
      <c r="J241" s="61"/>
      <c r="K241" s="61"/>
      <c r="L241" s="62"/>
      <c r="M241" s="1"/>
      <c r="N241" s="1"/>
      <c r="O241" s="1"/>
    </row>
    <row r="242" spans="1:15" ht="12.75" customHeight="1">
      <c r="A242" s="70" t="s">
        <v>226</v>
      </c>
      <c r="B242" s="1"/>
      <c r="C242" s="61"/>
      <c r="D242" s="61"/>
      <c r="E242" s="61"/>
      <c r="F242" s="61"/>
      <c r="G242" s="61"/>
      <c r="H242" s="61"/>
      <c r="I242" s="61"/>
      <c r="J242" s="61"/>
      <c r="K242" s="61"/>
      <c r="L242" s="62"/>
      <c r="M242" s="1"/>
      <c r="N242" s="1"/>
      <c r="O242" s="1"/>
    </row>
    <row r="243" spans="1:15" ht="12.75" customHeight="1">
      <c r="A243" s="70" t="s">
        <v>227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62"/>
      <c r="M243" s="1"/>
      <c r="N243" s="1"/>
      <c r="O243" s="1"/>
    </row>
    <row r="244" spans="1:15" ht="12.75" customHeight="1">
      <c r="A244" s="70" t="s">
        <v>228</v>
      </c>
      <c r="B244" s="1"/>
      <c r="C244" s="61"/>
      <c r="D244" s="61"/>
      <c r="E244" s="61"/>
      <c r="F244" s="61"/>
      <c r="G244" s="61"/>
      <c r="H244" s="61"/>
      <c r="I244" s="61"/>
      <c r="J244" s="61"/>
      <c r="K244" s="61"/>
      <c r="L244" s="62"/>
      <c r="M244" s="1"/>
      <c r="N244" s="1"/>
      <c r="O244" s="1"/>
    </row>
    <row r="245" spans="1:15" ht="12.75" customHeight="1">
      <c r="A245" s="70" t="s">
        <v>229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62"/>
      <c r="M245" s="1"/>
      <c r="N245" s="1"/>
      <c r="O245" s="1"/>
    </row>
    <row r="246" spans="1:15" ht="12.75" customHeight="1">
      <c r="A246" s="70" t="s">
        <v>230</v>
      </c>
      <c r="B246" s="1"/>
      <c r="C246" s="67"/>
      <c r="D246" s="67"/>
      <c r="E246" s="67"/>
      <c r="F246" s="67"/>
      <c r="G246" s="67"/>
      <c r="H246" s="67"/>
      <c r="I246" s="67"/>
      <c r="J246" s="67"/>
      <c r="K246" s="67"/>
      <c r="L246" s="62"/>
      <c r="M246" s="1"/>
      <c r="N246" s="1"/>
      <c r="O246" s="1"/>
    </row>
    <row r="247" spans="1:15" ht="12.75" customHeight="1">
      <c r="A247" s="1"/>
      <c r="B247" s="1"/>
      <c r="C247" s="61"/>
      <c r="D247" s="61"/>
      <c r="E247" s="61"/>
      <c r="F247" s="61"/>
      <c r="G247" s="61"/>
      <c r="H247" s="61"/>
      <c r="I247" s="61"/>
      <c r="J247" s="61"/>
      <c r="K247" s="61"/>
      <c r="L247" s="62"/>
      <c r="M247" s="1"/>
      <c r="N247" s="1"/>
      <c r="O247" s="1"/>
    </row>
    <row r="248" spans="1:15" ht="12.75" customHeight="1">
      <c r="A248" s="1"/>
      <c r="B248" s="1"/>
      <c r="C248" s="61"/>
      <c r="D248" s="61"/>
      <c r="E248" s="61"/>
      <c r="F248" s="61"/>
      <c r="G248" s="61"/>
      <c r="H248" s="61"/>
      <c r="I248" s="61"/>
      <c r="J248" s="61"/>
      <c r="K248" s="61"/>
      <c r="L248" s="62"/>
      <c r="M248" s="1"/>
      <c r="N248" s="1"/>
      <c r="O248" s="1"/>
    </row>
    <row r="249" spans="1:15" ht="12.75" customHeight="1">
      <c r="A249" s="1"/>
      <c r="B249" s="1"/>
      <c r="C249" s="61"/>
      <c r="D249" s="61"/>
      <c r="E249" s="61"/>
      <c r="F249" s="61"/>
      <c r="G249" s="61"/>
      <c r="H249" s="61"/>
      <c r="I249" s="61"/>
      <c r="J249" s="61"/>
      <c r="K249" s="61"/>
      <c r="L249" s="62"/>
      <c r="M249" s="1"/>
      <c r="N249" s="1"/>
      <c r="O249" s="1"/>
    </row>
    <row r="250" spans="1:15" ht="12.75" customHeight="1">
      <c r="A250" s="1"/>
      <c r="B250" s="1"/>
      <c r="C250" s="61"/>
      <c r="D250" s="61"/>
      <c r="E250" s="61"/>
      <c r="F250" s="61"/>
      <c r="G250" s="61"/>
      <c r="H250" s="61"/>
      <c r="I250" s="61"/>
      <c r="J250" s="61"/>
      <c r="K250" s="61"/>
      <c r="L250" s="62"/>
      <c r="M250" s="1"/>
      <c r="N250" s="1"/>
      <c r="O250" s="1"/>
    </row>
    <row r="251" spans="1:15" ht="12.75" customHeight="1">
      <c r="A251" s="1"/>
      <c r="B251" s="1"/>
      <c r="C251" s="61"/>
      <c r="D251" s="61"/>
      <c r="E251" s="61"/>
      <c r="F251" s="61"/>
      <c r="G251" s="61"/>
      <c r="H251" s="61"/>
      <c r="I251" s="61"/>
      <c r="J251" s="61"/>
      <c r="K251" s="61"/>
      <c r="L251" s="62"/>
      <c r="M251" s="1"/>
      <c r="N251" s="1"/>
      <c r="O251" s="1"/>
    </row>
    <row r="252" spans="1:15" ht="12.75" customHeight="1">
      <c r="A252" s="1"/>
      <c r="B252" s="1"/>
      <c r="C252" s="61"/>
      <c r="D252" s="61"/>
      <c r="E252" s="61"/>
      <c r="F252" s="61"/>
      <c r="G252" s="61"/>
      <c r="H252" s="61"/>
      <c r="I252" s="61"/>
      <c r="J252" s="61"/>
      <c r="K252" s="61"/>
      <c r="L252" s="62"/>
      <c r="M252" s="1"/>
      <c r="N252" s="1"/>
      <c r="O252" s="1"/>
    </row>
    <row r="253" spans="1:15" ht="12.75" customHeight="1">
      <c r="A253" s="1"/>
      <c r="B253" s="1"/>
      <c r="C253" s="61"/>
      <c r="D253" s="61"/>
      <c r="E253" s="61"/>
      <c r="F253" s="61"/>
      <c r="G253" s="61"/>
      <c r="H253" s="61"/>
      <c r="I253" s="61"/>
      <c r="J253" s="61"/>
      <c r="K253" s="61"/>
      <c r="L253" s="62"/>
      <c r="M253" s="1"/>
      <c r="N253" s="1"/>
      <c r="O253" s="1"/>
    </row>
    <row r="254" spans="1:15" ht="12.75" customHeight="1">
      <c r="A254" s="1"/>
      <c r="B254" s="1"/>
      <c r="C254" s="61"/>
      <c r="D254" s="61"/>
      <c r="E254" s="61"/>
      <c r="F254" s="61"/>
      <c r="G254" s="61"/>
      <c r="H254" s="61"/>
      <c r="I254" s="61"/>
      <c r="J254" s="61"/>
      <c r="K254" s="61"/>
      <c r="L254" s="62"/>
      <c r="M254" s="1"/>
      <c r="N254" s="1"/>
      <c r="O254" s="1"/>
    </row>
    <row r="255" spans="1:15" ht="12.75" customHeight="1">
      <c r="A255" s="1"/>
      <c r="B255" s="1"/>
      <c r="C255" s="61"/>
      <c r="D255" s="61"/>
      <c r="E255" s="61"/>
      <c r="F255" s="61"/>
      <c r="G255" s="61"/>
      <c r="H255" s="61"/>
      <c r="I255" s="61"/>
      <c r="J255" s="61"/>
      <c r="K255" s="61"/>
      <c r="L255" s="62"/>
      <c r="M255" s="1"/>
      <c r="N255" s="1"/>
      <c r="O255" s="1"/>
    </row>
    <row r="256" spans="1:15" ht="12.75" customHeight="1">
      <c r="A256" s="1"/>
      <c r="B256" s="1"/>
      <c r="C256" s="61"/>
      <c r="D256" s="61"/>
      <c r="E256" s="61"/>
      <c r="F256" s="61"/>
      <c r="G256" s="61"/>
      <c r="H256" s="61"/>
      <c r="I256" s="61"/>
      <c r="J256" s="61"/>
      <c r="K256" s="61"/>
      <c r="L256" s="62"/>
      <c r="M256" s="1"/>
      <c r="N256" s="1"/>
      <c r="O256" s="1"/>
    </row>
    <row r="257" spans="1:15" ht="12.75" customHeight="1">
      <c r="A257" s="1"/>
      <c r="B257" s="1"/>
      <c r="C257" s="61"/>
      <c r="D257" s="61"/>
      <c r="E257" s="61"/>
      <c r="F257" s="61"/>
      <c r="G257" s="61"/>
      <c r="H257" s="61"/>
      <c r="I257" s="61"/>
      <c r="J257" s="61"/>
      <c r="K257" s="61"/>
      <c r="L257" s="62"/>
      <c r="M257" s="1"/>
      <c r="N257" s="1"/>
      <c r="O257" s="1"/>
    </row>
    <row r="258" spans="1:15" ht="12.75" customHeight="1">
      <c r="A258" s="1"/>
      <c r="B258" s="1"/>
      <c r="C258" s="61"/>
      <c r="D258" s="61"/>
      <c r="E258" s="61"/>
      <c r="F258" s="61"/>
      <c r="G258" s="61"/>
      <c r="H258" s="61"/>
      <c r="I258" s="61"/>
      <c r="J258" s="61"/>
      <c r="K258" s="61"/>
      <c r="L258" s="62"/>
      <c r="M258" s="1"/>
      <c r="N258" s="1"/>
      <c r="O258" s="1"/>
    </row>
    <row r="259" spans="1:15" ht="12.75" customHeight="1">
      <c r="A259" s="1"/>
      <c r="B259" s="1"/>
      <c r="C259" s="61"/>
      <c r="D259" s="61"/>
      <c r="E259" s="61"/>
      <c r="F259" s="61"/>
      <c r="G259" s="61"/>
      <c r="H259" s="61"/>
      <c r="I259" s="61"/>
      <c r="J259" s="61"/>
      <c r="K259" s="61"/>
      <c r="L259" s="62"/>
      <c r="M259" s="1"/>
      <c r="N259" s="1"/>
      <c r="O259" s="1"/>
    </row>
    <row r="260" spans="1:15" ht="12.75" customHeight="1">
      <c r="A260" s="1"/>
      <c r="B260" s="1"/>
      <c r="C260" s="61"/>
      <c r="D260" s="61"/>
      <c r="E260" s="61"/>
      <c r="F260" s="61"/>
      <c r="G260" s="61"/>
      <c r="H260" s="61"/>
      <c r="I260" s="61"/>
      <c r="J260" s="61"/>
      <c r="K260" s="61"/>
      <c r="L260" s="62"/>
      <c r="M260" s="1"/>
      <c r="N260" s="1"/>
      <c r="O260" s="1"/>
    </row>
    <row r="261" spans="1:15" ht="12.75" customHeight="1">
      <c r="A261" s="1"/>
      <c r="B261" s="1"/>
      <c r="C261" s="61"/>
      <c r="D261" s="61"/>
      <c r="E261" s="61"/>
      <c r="F261" s="61"/>
      <c r="G261" s="61"/>
      <c r="H261" s="61"/>
      <c r="I261" s="61"/>
      <c r="J261" s="61"/>
      <c r="K261" s="61"/>
      <c r="L261" s="62"/>
      <c r="M261" s="1"/>
      <c r="N261" s="1"/>
      <c r="O261" s="1"/>
    </row>
    <row r="262" spans="1:15" ht="12.75" customHeight="1">
      <c r="A262" s="1"/>
      <c r="B262" s="1"/>
      <c r="C262" s="61"/>
      <c r="D262" s="61"/>
      <c r="E262" s="61"/>
      <c r="F262" s="61"/>
      <c r="G262" s="61"/>
      <c r="H262" s="61"/>
      <c r="I262" s="61"/>
      <c r="J262" s="61"/>
      <c r="K262" s="61"/>
      <c r="L262" s="62"/>
      <c r="M262" s="1"/>
      <c r="N262" s="1"/>
      <c r="O262" s="1"/>
    </row>
    <row r="263" spans="1:15" ht="12.75" customHeight="1">
      <c r="A263" s="1"/>
      <c r="B263" s="1"/>
      <c r="C263" s="61"/>
      <c r="D263" s="61"/>
      <c r="E263" s="61"/>
      <c r="F263" s="61"/>
      <c r="G263" s="61"/>
      <c r="H263" s="61"/>
      <c r="I263" s="61"/>
      <c r="J263" s="61"/>
      <c r="K263" s="61"/>
      <c r="L263" s="62"/>
      <c r="M263" s="1"/>
      <c r="N263" s="1"/>
      <c r="O263" s="1"/>
    </row>
    <row r="264" spans="1:15" ht="12.75" customHeight="1">
      <c r="A264" s="1"/>
      <c r="B264" s="1"/>
      <c r="C264" s="61"/>
      <c r="D264" s="61"/>
      <c r="E264" s="61"/>
      <c r="F264" s="61"/>
      <c r="G264" s="61"/>
      <c r="H264" s="61"/>
      <c r="I264" s="61"/>
      <c r="J264" s="61"/>
      <c r="K264" s="61"/>
      <c r="L264" s="62"/>
      <c r="M264" s="1"/>
      <c r="N264" s="1"/>
      <c r="O264" s="1"/>
    </row>
    <row r="265" spans="1:15" ht="12.75" customHeight="1">
      <c r="A265" s="1"/>
      <c r="B265" s="1"/>
      <c r="C265" s="61"/>
      <c r="D265" s="61"/>
      <c r="E265" s="61"/>
      <c r="F265" s="61"/>
      <c r="G265" s="61"/>
      <c r="H265" s="61"/>
      <c r="I265" s="61"/>
      <c r="J265" s="61"/>
      <c r="K265" s="61"/>
      <c r="L265" s="62"/>
      <c r="M265" s="1"/>
      <c r="N265" s="1"/>
      <c r="O265" s="1"/>
    </row>
    <row r="266" spans="1:15" ht="12.75" customHeight="1">
      <c r="A266" s="1"/>
      <c r="B266" s="1"/>
      <c r="C266" s="61"/>
      <c r="D266" s="61"/>
      <c r="E266" s="61"/>
      <c r="F266" s="61"/>
      <c r="G266" s="61"/>
      <c r="H266" s="61"/>
      <c r="I266" s="61"/>
      <c r="J266" s="61"/>
      <c r="K266" s="61"/>
      <c r="L266" s="62"/>
      <c r="M266" s="1"/>
      <c r="N266" s="1"/>
      <c r="O266" s="1"/>
    </row>
    <row r="267" spans="1:15" ht="12.75" customHeight="1">
      <c r="A267" s="1"/>
      <c r="B267" s="1"/>
      <c r="C267" s="61"/>
      <c r="D267" s="61"/>
      <c r="E267" s="61"/>
      <c r="F267" s="61"/>
      <c r="G267" s="61"/>
      <c r="H267" s="61"/>
      <c r="I267" s="61"/>
      <c r="J267" s="61"/>
      <c r="K267" s="61"/>
      <c r="L267" s="62"/>
      <c r="M267" s="1"/>
      <c r="N267" s="1"/>
      <c r="O267" s="1"/>
    </row>
    <row r="268" spans="1:15" ht="12.75" customHeight="1">
      <c r="A268" s="1"/>
      <c r="B268" s="1"/>
      <c r="C268" s="61"/>
      <c r="D268" s="61"/>
      <c r="E268" s="61"/>
      <c r="F268" s="61"/>
      <c r="G268" s="61"/>
      <c r="H268" s="61"/>
      <c r="I268" s="61"/>
      <c r="J268" s="61"/>
      <c r="K268" s="61"/>
      <c r="L268" s="62"/>
      <c r="M268" s="1"/>
      <c r="N268" s="1"/>
      <c r="O268" s="1"/>
    </row>
    <row r="269" spans="1:15" ht="12.75" customHeight="1">
      <c r="A269" s="1"/>
      <c r="B269" s="1"/>
      <c r="C269" s="61"/>
      <c r="D269" s="61"/>
      <c r="E269" s="61"/>
      <c r="F269" s="61"/>
      <c r="G269" s="61"/>
      <c r="H269" s="61"/>
      <c r="I269" s="61"/>
      <c r="J269" s="61"/>
      <c r="K269" s="61"/>
      <c r="L269" s="62"/>
      <c r="M269" s="1"/>
      <c r="N269" s="1"/>
      <c r="O269" s="1"/>
    </row>
    <row r="270" spans="1:15" ht="12.75" customHeight="1">
      <c r="A270" s="1"/>
      <c r="B270" s="1"/>
      <c r="C270" s="61"/>
      <c r="D270" s="61"/>
      <c r="E270" s="61"/>
      <c r="F270" s="61"/>
      <c r="G270" s="61"/>
      <c r="H270" s="61"/>
      <c r="I270" s="61"/>
      <c r="J270" s="61"/>
      <c r="K270" s="61"/>
      <c r="L270" s="62"/>
      <c r="M270" s="1"/>
      <c r="N270" s="1"/>
      <c r="O270" s="1"/>
    </row>
    <row r="271" spans="1:15" ht="12.75" customHeight="1">
      <c r="A271" s="1"/>
      <c r="B271" s="1"/>
      <c r="C271" s="61"/>
      <c r="D271" s="61"/>
      <c r="E271" s="61"/>
      <c r="F271" s="61"/>
      <c r="G271" s="61"/>
      <c r="H271" s="61"/>
      <c r="I271" s="61"/>
      <c r="J271" s="61"/>
      <c r="K271" s="61"/>
      <c r="L271" s="62"/>
      <c r="M271" s="1"/>
      <c r="N271" s="1"/>
      <c r="O271" s="1"/>
    </row>
    <row r="272" spans="1:15" ht="12.75" customHeight="1">
      <c r="A272" s="1"/>
      <c r="B272" s="1"/>
      <c r="C272" s="61"/>
      <c r="D272" s="61"/>
      <c r="E272" s="61"/>
      <c r="F272" s="61"/>
      <c r="G272" s="61"/>
      <c r="H272" s="61"/>
      <c r="I272" s="61"/>
      <c r="J272" s="61"/>
      <c r="K272" s="61"/>
      <c r="L272" s="62"/>
      <c r="M272" s="1"/>
      <c r="N272" s="1"/>
      <c r="O272" s="1"/>
    </row>
    <row r="273" spans="1:15" ht="12.75" customHeight="1">
      <c r="A273" s="1"/>
      <c r="B273" s="1"/>
      <c r="C273" s="61"/>
      <c r="D273" s="61"/>
      <c r="E273" s="61"/>
      <c r="F273" s="61"/>
      <c r="G273" s="61"/>
      <c r="H273" s="61"/>
      <c r="I273" s="61"/>
      <c r="J273" s="61"/>
      <c r="K273" s="61"/>
      <c r="L273" s="62"/>
      <c r="M273" s="1"/>
      <c r="N273" s="1"/>
      <c r="O273" s="1"/>
    </row>
    <row r="274" spans="1:15" ht="12.75" customHeight="1">
      <c r="A274" s="1"/>
      <c r="B274" s="1"/>
      <c r="C274" s="61"/>
      <c r="D274" s="61"/>
      <c r="E274" s="61"/>
      <c r="F274" s="61"/>
      <c r="G274" s="61"/>
      <c r="H274" s="61"/>
      <c r="I274" s="61"/>
      <c r="J274" s="61"/>
      <c r="K274" s="61"/>
      <c r="L274" s="62"/>
      <c r="M274" s="1"/>
      <c r="N274" s="1"/>
      <c r="O274" s="1"/>
    </row>
    <row r="275" spans="1:15" ht="12.75" customHeight="1">
      <c r="A275" s="1"/>
      <c r="B275" s="1"/>
      <c r="C275" s="61"/>
      <c r="D275" s="61"/>
      <c r="E275" s="61"/>
      <c r="F275" s="61"/>
      <c r="G275" s="61"/>
      <c r="H275" s="61"/>
      <c r="I275" s="61"/>
      <c r="J275" s="61"/>
      <c r="K275" s="61"/>
      <c r="L275" s="62"/>
      <c r="M275" s="1"/>
      <c r="N275" s="1"/>
      <c r="O275" s="1"/>
    </row>
    <row r="276" spans="1:15" ht="12.75" customHeight="1">
      <c r="A276" s="1"/>
      <c r="B276" s="1"/>
      <c r="C276" s="61"/>
      <c r="D276" s="61"/>
      <c r="E276" s="61"/>
      <c r="F276" s="61"/>
      <c r="G276" s="61"/>
      <c r="H276" s="61"/>
      <c r="I276" s="61"/>
      <c r="J276" s="61"/>
      <c r="K276" s="61"/>
      <c r="L276" s="62"/>
      <c r="M276" s="1"/>
      <c r="N276" s="1"/>
      <c r="O276" s="1"/>
    </row>
    <row r="277" spans="1:15" ht="12.75" customHeight="1">
      <c r="A277" s="1"/>
      <c r="B277" s="1"/>
      <c r="C277" s="61"/>
      <c r="D277" s="61"/>
      <c r="E277" s="61"/>
      <c r="F277" s="61"/>
      <c r="G277" s="61"/>
      <c r="H277" s="61"/>
      <c r="I277" s="61"/>
      <c r="J277" s="61"/>
      <c r="K277" s="61"/>
      <c r="L277" s="62"/>
      <c r="M277" s="1"/>
      <c r="N277" s="1"/>
      <c r="O277" s="1"/>
    </row>
    <row r="278" spans="1:15" ht="12.75" customHeight="1">
      <c r="A278" s="1"/>
      <c r="B278" s="1"/>
      <c r="C278" s="61"/>
      <c r="D278" s="61"/>
      <c r="E278" s="61"/>
      <c r="F278" s="61"/>
      <c r="G278" s="61"/>
      <c r="H278" s="61"/>
      <c r="I278" s="61"/>
      <c r="J278" s="61"/>
      <c r="K278" s="61"/>
      <c r="L278" s="62"/>
      <c r="M278" s="1"/>
      <c r="N278" s="1"/>
      <c r="O278" s="1"/>
    </row>
    <row r="279" spans="1:15" ht="12.75" customHeight="1">
      <c r="A279" s="1"/>
      <c r="B279" s="1"/>
      <c r="C279" s="61"/>
      <c r="D279" s="61"/>
      <c r="E279" s="61"/>
      <c r="F279" s="61"/>
      <c r="G279" s="61"/>
      <c r="H279" s="61"/>
      <c r="I279" s="61"/>
      <c r="J279" s="61"/>
      <c r="K279" s="61"/>
      <c r="L279" s="62"/>
      <c r="M279" s="1"/>
      <c r="N279" s="1"/>
      <c r="O279" s="1"/>
    </row>
    <row r="280" spans="1:15" ht="12.75" customHeight="1">
      <c r="A280" s="1"/>
      <c r="B280" s="1"/>
      <c r="C280" s="61"/>
      <c r="D280" s="61"/>
      <c r="E280" s="61"/>
      <c r="F280" s="61"/>
      <c r="G280" s="61"/>
      <c r="H280" s="61"/>
      <c r="I280" s="61"/>
      <c r="J280" s="61"/>
      <c r="K280" s="61"/>
      <c r="L280" s="62"/>
      <c r="M280" s="1"/>
      <c r="N280" s="1"/>
      <c r="O280" s="1"/>
    </row>
    <row r="281" spans="1:15" ht="12.75" customHeight="1">
      <c r="A281" s="1"/>
      <c r="B281" s="1"/>
      <c r="C281" s="61"/>
      <c r="D281" s="61"/>
      <c r="E281" s="61"/>
      <c r="F281" s="61"/>
      <c r="G281" s="61"/>
      <c r="H281" s="61"/>
      <c r="I281" s="61"/>
      <c r="J281" s="61"/>
      <c r="K281" s="61"/>
      <c r="L281" s="62"/>
      <c r="M281" s="1"/>
      <c r="N281" s="1"/>
      <c r="O281" s="1"/>
    </row>
    <row r="282" spans="1:15" ht="12.75" customHeight="1">
      <c r="A282" s="1"/>
      <c r="B282" s="1"/>
      <c r="C282" s="61"/>
      <c r="D282" s="61"/>
      <c r="E282" s="61"/>
      <c r="F282" s="61"/>
      <c r="G282" s="61"/>
      <c r="H282" s="61"/>
      <c r="I282" s="61"/>
      <c r="J282" s="61"/>
      <c r="K282" s="61"/>
      <c r="L282" s="62"/>
      <c r="M282" s="1"/>
      <c r="N282" s="1"/>
      <c r="O282" s="1"/>
    </row>
    <row r="283" spans="1:15" ht="12.75" customHeight="1">
      <c r="A283" s="1"/>
      <c r="B283" s="1"/>
      <c r="C283" s="61"/>
      <c r="D283" s="61"/>
      <c r="E283" s="61"/>
      <c r="F283" s="61"/>
      <c r="G283" s="61"/>
      <c r="H283" s="61"/>
      <c r="I283" s="61"/>
      <c r="J283" s="61"/>
      <c r="K283" s="61"/>
      <c r="L283" s="62"/>
      <c r="M283" s="1"/>
      <c r="N283" s="1"/>
      <c r="O283" s="1"/>
    </row>
    <row r="284" spans="1:15" ht="12.75" customHeight="1">
      <c r="A284" s="1"/>
      <c r="B284" s="1"/>
      <c r="C284" s="61"/>
      <c r="D284" s="61"/>
      <c r="E284" s="61"/>
      <c r="F284" s="61"/>
      <c r="G284" s="61"/>
      <c r="H284" s="61"/>
      <c r="I284" s="61"/>
      <c r="J284" s="61"/>
      <c r="K284" s="61"/>
      <c r="L284" s="62"/>
      <c r="M284" s="1"/>
      <c r="N284" s="1"/>
      <c r="O284" s="1"/>
    </row>
    <row r="285" spans="1:15" ht="12.75" customHeight="1">
      <c r="A285" s="1"/>
      <c r="B285" s="1"/>
      <c r="C285" s="61"/>
      <c r="D285" s="61"/>
      <c r="E285" s="61"/>
      <c r="F285" s="61"/>
      <c r="G285" s="61"/>
      <c r="H285" s="61"/>
      <c r="I285" s="61"/>
      <c r="J285" s="61"/>
      <c r="K285" s="61"/>
      <c r="L285" s="62"/>
      <c r="M285" s="1"/>
      <c r="N285" s="1"/>
      <c r="O285" s="1"/>
    </row>
    <row r="286" spans="1:15" ht="12.75" customHeight="1">
      <c r="A286" s="1"/>
      <c r="B286" s="1"/>
      <c r="C286" s="61"/>
      <c r="D286" s="61"/>
      <c r="E286" s="61"/>
      <c r="F286" s="61"/>
      <c r="G286" s="61"/>
      <c r="H286" s="61"/>
      <c r="I286" s="61"/>
      <c r="J286" s="61"/>
      <c r="K286" s="61"/>
      <c r="L286" s="62"/>
      <c r="M286" s="1"/>
      <c r="N286" s="1"/>
      <c r="O286" s="1"/>
    </row>
    <row r="287" spans="1:15" ht="12.75" customHeight="1">
      <c r="A287" s="1"/>
      <c r="B287" s="1"/>
      <c r="C287" s="61"/>
      <c r="D287" s="61"/>
      <c r="E287" s="61"/>
      <c r="F287" s="61"/>
      <c r="G287" s="61"/>
      <c r="H287" s="61"/>
      <c r="I287" s="61"/>
      <c r="J287" s="61"/>
      <c r="K287" s="61"/>
      <c r="L287" s="62"/>
      <c r="M287" s="1"/>
      <c r="N287" s="1"/>
      <c r="O287" s="1"/>
    </row>
    <row r="288" spans="1:15" ht="12.75" customHeight="1">
      <c r="A288" s="1"/>
      <c r="B288" s="1"/>
      <c r="C288" s="61"/>
      <c r="D288" s="61"/>
      <c r="E288" s="61"/>
      <c r="F288" s="61"/>
      <c r="G288" s="61"/>
      <c r="H288" s="61"/>
      <c r="I288" s="61"/>
      <c r="J288" s="61"/>
      <c r="K288" s="61"/>
      <c r="L288" s="62"/>
      <c r="M288" s="1"/>
      <c r="N288" s="1"/>
      <c r="O288" s="1"/>
    </row>
    <row r="289" spans="1:15" ht="12.75" customHeight="1">
      <c r="A289" s="1"/>
      <c r="B289" s="1"/>
      <c r="C289" s="61"/>
      <c r="D289" s="61"/>
      <c r="E289" s="61"/>
      <c r="F289" s="61"/>
      <c r="G289" s="61"/>
      <c r="H289" s="61"/>
      <c r="I289" s="61"/>
      <c r="J289" s="61"/>
      <c r="K289" s="61"/>
      <c r="L289" s="62"/>
      <c r="M289" s="1"/>
      <c r="N289" s="1"/>
      <c r="O289" s="1"/>
    </row>
    <row r="290" spans="1:15" ht="12.75" customHeight="1">
      <c r="A290" s="1"/>
      <c r="B290" s="1"/>
      <c r="C290" s="61"/>
      <c r="D290" s="61"/>
      <c r="E290" s="61"/>
      <c r="F290" s="61"/>
      <c r="G290" s="61"/>
      <c r="H290" s="61"/>
      <c r="I290" s="61"/>
      <c r="J290" s="61"/>
      <c r="K290" s="61"/>
      <c r="L290" s="62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62"/>
      <c r="M291" s="1"/>
      <c r="N291" s="1"/>
      <c r="O291" s="1"/>
    </row>
    <row r="292" spans="1:15" ht="12.75" customHeight="1">
      <c r="A292" s="1"/>
      <c r="B292" s="1"/>
      <c r="C292" s="61"/>
      <c r="D292" s="61"/>
      <c r="E292" s="61"/>
      <c r="F292" s="61"/>
      <c r="G292" s="61"/>
      <c r="H292" s="61"/>
      <c r="I292" s="61"/>
      <c r="J292" s="61"/>
      <c r="K292" s="61"/>
      <c r="L292" s="62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62"/>
      <c r="M293" s="1"/>
      <c r="N293" s="1"/>
      <c r="O293" s="1"/>
    </row>
    <row r="294" spans="1:15" ht="12.75" customHeight="1">
      <c r="A294" s="1"/>
      <c r="B294" s="1"/>
      <c r="C294" s="67"/>
      <c r="D294" s="67"/>
      <c r="E294" s="67"/>
      <c r="F294" s="67"/>
      <c r="G294" s="67"/>
      <c r="H294" s="67"/>
      <c r="I294" s="67"/>
      <c r="J294" s="67"/>
      <c r="K294" s="67"/>
      <c r="L294" s="62"/>
      <c r="M294" s="1"/>
      <c r="N294" s="1"/>
      <c r="O294" s="1"/>
    </row>
    <row r="295" spans="1:15" ht="12.75" customHeight="1">
      <c r="A295" s="1"/>
      <c r="B295" s="1"/>
      <c r="C295" s="61"/>
      <c r="D295" s="61"/>
      <c r="E295" s="61"/>
      <c r="F295" s="61"/>
      <c r="G295" s="61"/>
      <c r="H295" s="61"/>
      <c r="I295" s="61"/>
      <c r="J295" s="61"/>
      <c r="K295" s="61"/>
      <c r="L295" s="62"/>
      <c r="M295" s="1"/>
      <c r="N295" s="1"/>
      <c r="O295" s="1"/>
    </row>
    <row r="296" spans="1:15" ht="12.75" customHeight="1">
      <c r="A296" s="1"/>
      <c r="B296" s="1"/>
      <c r="C296" s="61"/>
      <c r="D296" s="61"/>
      <c r="E296" s="61"/>
      <c r="F296" s="61"/>
      <c r="G296" s="61"/>
      <c r="H296" s="61"/>
      <c r="I296" s="61"/>
      <c r="J296" s="61"/>
      <c r="K296" s="61"/>
      <c r="L296" s="62"/>
      <c r="M296" s="1"/>
      <c r="N296" s="1"/>
      <c r="O296" s="1"/>
    </row>
    <row r="297" spans="1:15" ht="12.75" customHeight="1">
      <c r="A297" s="1"/>
      <c r="B297" s="1"/>
      <c r="C297" s="61"/>
      <c r="D297" s="61"/>
      <c r="E297" s="61"/>
      <c r="F297" s="61"/>
      <c r="G297" s="61"/>
      <c r="H297" s="61"/>
      <c r="I297" s="61"/>
      <c r="J297" s="61"/>
      <c r="K297" s="61"/>
      <c r="L297" s="62"/>
      <c r="M297" s="1"/>
      <c r="N297" s="1"/>
      <c r="O297" s="1"/>
    </row>
    <row r="298" spans="1:15" ht="12.75" customHeight="1">
      <c r="A298" s="1"/>
      <c r="B298" s="1"/>
      <c r="C298" s="61"/>
      <c r="D298" s="61"/>
      <c r="E298" s="61"/>
      <c r="F298" s="61"/>
      <c r="G298" s="61"/>
      <c r="H298" s="61"/>
      <c r="I298" s="61"/>
      <c r="J298" s="61"/>
      <c r="K298" s="61"/>
      <c r="L298" s="62"/>
      <c r="M298" s="1"/>
      <c r="N298" s="1"/>
      <c r="O298" s="1"/>
    </row>
    <row r="299" spans="1:15" ht="12.75" customHeight="1">
      <c r="A299" s="1"/>
      <c r="B299" s="1"/>
      <c r="C299" s="61"/>
      <c r="D299" s="61"/>
      <c r="E299" s="61"/>
      <c r="F299" s="61"/>
      <c r="G299" s="61"/>
      <c r="H299" s="61"/>
      <c r="I299" s="61"/>
      <c r="J299" s="61"/>
      <c r="K299" s="61"/>
      <c r="L299" s="62"/>
      <c r="M299" s="1"/>
      <c r="N299" s="1"/>
      <c r="O299" s="1"/>
    </row>
    <row r="300" spans="1:15" ht="12.75" customHeight="1">
      <c r="A300" s="1"/>
      <c r="B300" s="1"/>
      <c r="C300" s="61"/>
      <c r="D300" s="61"/>
      <c r="E300" s="61"/>
      <c r="F300" s="61"/>
      <c r="G300" s="61"/>
      <c r="H300" s="61"/>
      <c r="I300" s="61"/>
      <c r="J300" s="61"/>
      <c r="K300" s="61"/>
      <c r="L300" s="62"/>
      <c r="M300" s="1"/>
      <c r="N300" s="1"/>
      <c r="O300" s="1"/>
    </row>
    <row r="301" spans="1:15" ht="12.75" customHeight="1">
      <c r="A301" s="1"/>
      <c r="B301" s="1"/>
      <c r="C301" s="61"/>
      <c r="D301" s="61"/>
      <c r="E301" s="61"/>
      <c r="F301" s="61"/>
      <c r="G301" s="61"/>
      <c r="H301" s="61"/>
      <c r="I301" s="61"/>
      <c r="J301" s="61"/>
      <c r="K301" s="61"/>
      <c r="L301" s="62"/>
      <c r="M301" s="1"/>
      <c r="N301" s="1"/>
      <c r="O301" s="1"/>
    </row>
    <row r="302" spans="1:15" ht="12.75" customHeight="1">
      <c r="A302" s="1"/>
      <c r="B302" s="1"/>
      <c r="C302" s="61"/>
      <c r="D302" s="61"/>
      <c r="E302" s="61"/>
      <c r="F302" s="61"/>
      <c r="G302" s="61"/>
      <c r="H302" s="61"/>
      <c r="I302" s="61"/>
      <c r="J302" s="61"/>
      <c r="K302" s="61"/>
      <c r="L302" s="62"/>
      <c r="M302" s="1"/>
      <c r="N302" s="1"/>
      <c r="O302" s="1"/>
    </row>
    <row r="303" spans="1:15" ht="12.75" customHeight="1">
      <c r="A303" s="1"/>
      <c r="B303" s="1"/>
      <c r="C303" s="61"/>
      <c r="D303" s="61"/>
      <c r="E303" s="61"/>
      <c r="F303" s="61"/>
      <c r="G303" s="61"/>
      <c r="H303" s="61"/>
      <c r="I303" s="61"/>
      <c r="J303" s="61"/>
      <c r="K303" s="61"/>
      <c r="L303" s="62"/>
      <c r="M303" s="1"/>
      <c r="N303" s="1"/>
      <c r="O303" s="1"/>
    </row>
    <row r="304" spans="1:15" ht="12.75" customHeight="1">
      <c r="A304" s="1"/>
      <c r="B304" s="1"/>
      <c r="C304" s="61"/>
      <c r="D304" s="61"/>
      <c r="E304" s="61"/>
      <c r="F304" s="61"/>
      <c r="G304" s="61"/>
      <c r="H304" s="61"/>
      <c r="I304" s="61"/>
      <c r="J304" s="61"/>
      <c r="K304" s="61"/>
      <c r="L304" s="62"/>
      <c r="M304" s="1"/>
      <c r="N304" s="1"/>
      <c r="O304" s="1"/>
    </row>
    <row r="305" spans="1:15" ht="12.75" customHeight="1">
      <c r="A305" s="1"/>
      <c r="B305" s="1"/>
      <c r="C305" s="61"/>
      <c r="D305" s="61"/>
      <c r="E305" s="61"/>
      <c r="F305" s="61"/>
      <c r="G305" s="61"/>
      <c r="H305" s="61"/>
      <c r="I305" s="61"/>
      <c r="J305" s="61"/>
      <c r="K305" s="61"/>
      <c r="L305" s="62"/>
      <c r="M305" s="1"/>
      <c r="N305" s="1"/>
      <c r="O305" s="1"/>
    </row>
    <row r="306" spans="1:15" ht="12.75" customHeight="1">
      <c r="A306" s="1"/>
      <c r="B306" s="1"/>
      <c r="C306" s="61"/>
      <c r="D306" s="61"/>
      <c r="E306" s="61"/>
      <c r="F306" s="61"/>
      <c r="G306" s="61"/>
      <c r="H306" s="61"/>
      <c r="I306" s="61"/>
      <c r="J306" s="61"/>
      <c r="K306" s="61"/>
      <c r="L306" s="62"/>
      <c r="M306" s="1"/>
      <c r="N306" s="1"/>
      <c r="O306" s="1"/>
    </row>
    <row r="307" spans="1:15" ht="12.75" customHeight="1">
      <c r="A307" s="1"/>
      <c r="B307" s="1"/>
      <c r="C307" s="61"/>
      <c r="D307" s="61"/>
      <c r="E307" s="61"/>
      <c r="F307" s="61"/>
      <c r="G307" s="61"/>
      <c r="H307" s="61"/>
      <c r="I307" s="61"/>
      <c r="J307" s="61"/>
      <c r="K307" s="61"/>
      <c r="L307" s="62"/>
      <c r="M307" s="1"/>
      <c r="N307" s="1"/>
      <c r="O307" s="1"/>
    </row>
    <row r="308" spans="1:15" ht="12.75" customHeight="1">
      <c r="A308" s="1"/>
      <c r="B308" s="1"/>
      <c r="C308" s="61"/>
      <c r="D308" s="61"/>
      <c r="E308" s="61"/>
      <c r="F308" s="61"/>
      <c r="G308" s="61"/>
      <c r="H308" s="61"/>
      <c r="I308" s="61"/>
      <c r="J308" s="61"/>
      <c r="K308" s="61"/>
      <c r="L308" s="62"/>
      <c r="M308" s="1"/>
      <c r="N308" s="1"/>
      <c r="O308" s="1"/>
    </row>
    <row r="309" spans="1:15" ht="12.75" customHeight="1">
      <c r="A309" s="1"/>
      <c r="B309" s="1"/>
      <c r="C309" s="61"/>
      <c r="D309" s="61"/>
      <c r="E309" s="61"/>
      <c r="F309" s="61"/>
      <c r="G309" s="61"/>
      <c r="H309" s="61"/>
      <c r="I309" s="61"/>
      <c r="J309" s="61"/>
      <c r="K309" s="61"/>
      <c r="L309" s="62"/>
      <c r="M309" s="1"/>
      <c r="N309" s="1"/>
      <c r="O309" s="1"/>
    </row>
    <row r="310" spans="1:15" ht="12.75" customHeight="1">
      <c r="A310" s="1"/>
      <c r="B310" s="1"/>
      <c r="C310" s="61"/>
      <c r="D310" s="61"/>
      <c r="E310" s="61"/>
      <c r="F310" s="61"/>
      <c r="G310" s="61"/>
      <c r="H310" s="61"/>
      <c r="I310" s="61"/>
      <c r="J310" s="61"/>
      <c r="K310" s="61"/>
      <c r="L310" s="62"/>
      <c r="M310" s="1"/>
      <c r="N310" s="1"/>
      <c r="O310" s="1"/>
    </row>
    <row r="311" spans="1:15" ht="12.75" customHeight="1">
      <c r="A311" s="1"/>
      <c r="B311" s="1"/>
      <c r="C311" s="61"/>
      <c r="D311" s="61"/>
      <c r="E311" s="61"/>
      <c r="F311" s="61"/>
      <c r="G311" s="61"/>
      <c r="H311" s="61"/>
      <c r="I311" s="61"/>
      <c r="J311" s="61"/>
      <c r="K311" s="61"/>
      <c r="L311" s="62"/>
      <c r="M311" s="1"/>
      <c r="N311" s="1"/>
      <c r="O311" s="1"/>
    </row>
    <row r="312" spans="1:15" ht="12.75" customHeight="1">
      <c r="A312" s="1"/>
      <c r="B312" s="1"/>
      <c r="C312" s="61"/>
      <c r="D312" s="61"/>
      <c r="E312" s="61"/>
      <c r="F312" s="61"/>
      <c r="G312" s="61"/>
      <c r="H312" s="61"/>
      <c r="I312" s="61"/>
      <c r="J312" s="61"/>
      <c r="K312" s="61"/>
      <c r="L312" s="62"/>
      <c r="M312" s="1"/>
      <c r="N312" s="1"/>
      <c r="O312" s="1"/>
    </row>
    <row r="313" spans="1:15" ht="12.75" customHeight="1">
      <c r="A313" s="1"/>
      <c r="B313" s="1"/>
      <c r="C313" s="61"/>
      <c r="D313" s="61"/>
      <c r="E313" s="61"/>
      <c r="F313" s="61"/>
      <c r="G313" s="61"/>
      <c r="H313" s="61"/>
      <c r="I313" s="61"/>
      <c r="J313" s="61"/>
      <c r="K313" s="61"/>
      <c r="L313" s="62"/>
      <c r="M313" s="1"/>
      <c r="N313" s="1"/>
      <c r="O313" s="1"/>
    </row>
    <row r="314" spans="1:15" ht="12.75" customHeight="1">
      <c r="A314" s="1"/>
      <c r="B314" s="1"/>
      <c r="C314" s="61"/>
      <c r="D314" s="61"/>
      <c r="E314" s="61"/>
      <c r="F314" s="61"/>
      <c r="G314" s="61"/>
      <c r="H314" s="61"/>
      <c r="I314" s="61"/>
      <c r="J314" s="61"/>
      <c r="K314" s="61"/>
      <c r="L314" s="62"/>
      <c r="M314" s="1"/>
      <c r="N314" s="1"/>
      <c r="O314" s="1"/>
    </row>
    <row r="315" spans="1:15" ht="12.75" customHeight="1">
      <c r="A315" s="1"/>
      <c r="B315" s="1"/>
      <c r="C315" s="61"/>
      <c r="D315" s="61"/>
      <c r="E315" s="61"/>
      <c r="F315" s="61"/>
      <c r="G315" s="61"/>
      <c r="H315" s="61"/>
      <c r="I315" s="61"/>
      <c r="J315" s="61"/>
      <c r="K315" s="61"/>
      <c r="L315" s="62"/>
      <c r="M315" s="1"/>
      <c r="N315" s="1"/>
      <c r="O315" s="1"/>
    </row>
    <row r="316" spans="1:15" ht="12.75" customHeight="1">
      <c r="A316" s="1"/>
      <c r="B316" s="1"/>
      <c r="C316" s="61"/>
      <c r="D316" s="61"/>
      <c r="E316" s="61"/>
      <c r="F316" s="61"/>
      <c r="G316" s="61"/>
      <c r="H316" s="61"/>
      <c r="I316" s="61"/>
      <c r="J316" s="61"/>
      <c r="K316" s="61"/>
      <c r="L316" s="62"/>
      <c r="M316" s="1"/>
      <c r="N316" s="1"/>
      <c r="O316" s="1"/>
    </row>
    <row r="317" spans="1:15" ht="12.75" customHeight="1">
      <c r="A317" s="1"/>
      <c r="B317" s="1"/>
      <c r="C317" s="61"/>
      <c r="D317" s="61"/>
      <c r="E317" s="61"/>
      <c r="F317" s="61"/>
      <c r="G317" s="61"/>
      <c r="H317" s="61"/>
      <c r="I317" s="61"/>
      <c r="J317" s="61"/>
      <c r="K317" s="61"/>
      <c r="L317" s="62"/>
      <c r="M317" s="1"/>
      <c r="N317" s="1"/>
      <c r="O317" s="1"/>
    </row>
    <row r="318" spans="1:15" ht="12.75" customHeight="1">
      <c r="A318" s="1"/>
      <c r="B318" s="1"/>
      <c r="C318" s="61"/>
      <c r="D318" s="61"/>
      <c r="E318" s="61"/>
      <c r="F318" s="61"/>
      <c r="G318" s="61"/>
      <c r="H318" s="61"/>
      <c r="I318" s="61"/>
      <c r="J318" s="61"/>
      <c r="K318" s="61"/>
      <c r="L318" s="62"/>
      <c r="M318" s="1"/>
      <c r="N318" s="1"/>
      <c r="O318" s="1"/>
    </row>
    <row r="319" spans="1:15" ht="12.75" customHeight="1">
      <c r="A319" s="1"/>
      <c r="B319" s="1"/>
      <c r="C319" s="61"/>
      <c r="D319" s="61"/>
      <c r="E319" s="61"/>
      <c r="F319" s="61"/>
      <c r="G319" s="61"/>
      <c r="H319" s="61"/>
      <c r="I319" s="61"/>
      <c r="J319" s="61"/>
      <c r="K319" s="61"/>
      <c r="L319" s="62"/>
      <c r="M319" s="1"/>
      <c r="N319" s="1"/>
      <c r="O319" s="1"/>
    </row>
    <row r="320" spans="1:15" ht="12.75" customHeight="1">
      <c r="A320" s="1"/>
      <c r="B320" s="1"/>
      <c r="C320" s="61"/>
      <c r="D320" s="61"/>
      <c r="E320" s="61"/>
      <c r="F320" s="61"/>
      <c r="G320" s="61"/>
      <c r="H320" s="61"/>
      <c r="I320" s="61"/>
      <c r="J320" s="61"/>
      <c r="K320" s="61"/>
      <c r="L320" s="62"/>
      <c r="M320" s="1"/>
      <c r="N320" s="1"/>
      <c r="O320" s="1"/>
    </row>
    <row r="321" spans="1:15" ht="12.75" customHeight="1">
      <c r="A321" s="1"/>
      <c r="B321" s="1"/>
      <c r="C321" s="61"/>
      <c r="D321" s="61"/>
      <c r="E321" s="61"/>
      <c r="F321" s="61"/>
      <c r="G321" s="61"/>
      <c r="H321" s="61"/>
      <c r="I321" s="61"/>
      <c r="J321" s="61"/>
      <c r="K321" s="61"/>
      <c r="L321" s="62"/>
      <c r="M321" s="1"/>
      <c r="N321" s="1"/>
      <c r="O321" s="1"/>
    </row>
    <row r="322" spans="1:15" ht="12.75" customHeight="1">
      <c r="A322" s="1"/>
      <c r="B322" s="1"/>
      <c r="C322" s="61"/>
      <c r="D322" s="61"/>
      <c r="E322" s="61"/>
      <c r="F322" s="61"/>
      <c r="G322" s="61"/>
      <c r="H322" s="61"/>
      <c r="I322" s="61"/>
      <c r="J322" s="61"/>
      <c r="K322" s="61"/>
      <c r="L322" s="62"/>
      <c r="M322" s="1"/>
      <c r="N322" s="1"/>
      <c r="O322" s="1"/>
    </row>
    <row r="323" spans="1:15" ht="12.75" customHeight="1">
      <c r="A323" s="1"/>
      <c r="B323" s="1"/>
      <c r="C323" s="61"/>
      <c r="D323" s="61"/>
      <c r="E323" s="61"/>
      <c r="F323" s="61"/>
      <c r="G323" s="61"/>
      <c r="H323" s="61"/>
      <c r="I323" s="61"/>
      <c r="J323" s="61"/>
      <c r="K323" s="61"/>
      <c r="L323" s="62"/>
      <c r="M323" s="1"/>
      <c r="N323" s="1"/>
      <c r="O323" s="1"/>
    </row>
    <row r="324" spans="1:15" ht="12.75" customHeight="1">
      <c r="A324" s="1"/>
      <c r="B324" s="1"/>
      <c r="C324" s="61"/>
      <c r="D324" s="61"/>
      <c r="E324" s="61"/>
      <c r="F324" s="61"/>
      <c r="G324" s="61"/>
      <c r="H324" s="61"/>
      <c r="I324" s="61"/>
      <c r="J324" s="61"/>
      <c r="K324" s="61"/>
      <c r="L324" s="62"/>
      <c r="M324" s="1"/>
      <c r="N324" s="1"/>
      <c r="O324" s="1"/>
    </row>
    <row r="325" spans="1:15" ht="12.75" customHeight="1">
      <c r="A325" s="1"/>
      <c r="B325" s="1"/>
      <c r="C325" s="61"/>
      <c r="D325" s="61"/>
      <c r="E325" s="61"/>
      <c r="F325" s="61"/>
      <c r="G325" s="61"/>
      <c r="H325" s="61"/>
      <c r="I325" s="61"/>
      <c r="J325" s="61"/>
      <c r="K325" s="61"/>
      <c r="L325" s="62"/>
      <c r="M325" s="1"/>
      <c r="N325" s="1"/>
      <c r="O325" s="1"/>
    </row>
    <row r="326" spans="1:15" ht="12.75" customHeight="1">
      <c r="A326" s="1"/>
      <c r="B326" s="1"/>
      <c r="C326" s="61"/>
      <c r="D326" s="61"/>
      <c r="E326" s="61"/>
      <c r="F326" s="61"/>
      <c r="G326" s="61"/>
      <c r="H326" s="61"/>
      <c r="I326" s="61"/>
      <c r="J326" s="61"/>
      <c r="K326" s="61"/>
      <c r="L326" s="62"/>
      <c r="M326" s="1"/>
      <c r="N326" s="1"/>
      <c r="O326" s="1"/>
    </row>
    <row r="327" spans="1:15" ht="12.75" customHeight="1">
      <c r="A327" s="1"/>
      <c r="B327" s="1"/>
      <c r="C327" s="61"/>
      <c r="D327" s="61"/>
      <c r="E327" s="61"/>
      <c r="F327" s="61"/>
      <c r="G327" s="61"/>
      <c r="H327" s="61"/>
      <c r="I327" s="61"/>
      <c r="J327" s="61"/>
      <c r="K327" s="61"/>
      <c r="L327" s="62"/>
      <c r="M327" s="1"/>
      <c r="N327" s="1"/>
      <c r="O327" s="1"/>
    </row>
    <row r="328" spans="1:15" ht="12.75" customHeight="1">
      <c r="A328" s="1"/>
      <c r="B328" s="1"/>
      <c r="C328" s="61"/>
      <c r="D328" s="61"/>
      <c r="E328" s="61"/>
      <c r="F328" s="61"/>
      <c r="G328" s="61"/>
      <c r="H328" s="61"/>
      <c r="I328" s="61"/>
      <c r="J328" s="61"/>
      <c r="K328" s="61"/>
      <c r="L328" s="62"/>
      <c r="M328" s="1"/>
      <c r="N328" s="1"/>
      <c r="O328" s="1"/>
    </row>
    <row r="329" spans="1:15" ht="12.75" customHeight="1">
      <c r="A329" s="1"/>
      <c r="B329" s="1"/>
      <c r="C329" s="61"/>
      <c r="D329" s="61"/>
      <c r="E329" s="61"/>
      <c r="F329" s="61"/>
      <c r="G329" s="61"/>
      <c r="H329" s="61"/>
      <c r="I329" s="61"/>
      <c r="J329" s="61"/>
      <c r="K329" s="61"/>
      <c r="L329" s="62"/>
      <c r="M329" s="1"/>
      <c r="N329" s="1"/>
      <c r="O329" s="1"/>
    </row>
    <row r="330" spans="1:15" ht="12.75" customHeight="1">
      <c r="A330" s="1"/>
      <c r="B330" s="1"/>
      <c r="C330" s="61"/>
      <c r="D330" s="61"/>
      <c r="E330" s="61"/>
      <c r="F330" s="61"/>
      <c r="G330" s="61"/>
      <c r="H330" s="61"/>
      <c r="I330" s="61"/>
      <c r="J330" s="61"/>
      <c r="K330" s="61"/>
      <c r="L330" s="62"/>
      <c r="M330" s="1"/>
      <c r="N330" s="1"/>
      <c r="O330" s="1"/>
    </row>
    <row r="331" spans="1:15" ht="12.75" customHeight="1">
      <c r="A331" s="1"/>
      <c r="B331" s="1"/>
      <c r="C331" s="61"/>
      <c r="D331" s="61"/>
      <c r="E331" s="61"/>
      <c r="F331" s="61"/>
      <c r="G331" s="61"/>
      <c r="H331" s="61"/>
      <c r="I331" s="61"/>
      <c r="J331" s="61"/>
      <c r="K331" s="61"/>
      <c r="L331" s="62"/>
      <c r="M331" s="1"/>
      <c r="N331" s="1"/>
      <c r="O331" s="1"/>
    </row>
    <row r="332" spans="1:15" ht="12.75" customHeight="1">
      <c r="A332" s="1"/>
      <c r="B332" s="1"/>
      <c r="C332" s="61"/>
      <c r="D332" s="61"/>
      <c r="E332" s="61"/>
      <c r="F332" s="61"/>
      <c r="G332" s="61"/>
      <c r="H332" s="61"/>
      <c r="I332" s="61"/>
      <c r="J332" s="61"/>
      <c r="K332" s="61"/>
      <c r="L332" s="62"/>
      <c r="M332" s="1"/>
      <c r="N332" s="1"/>
      <c r="O332" s="1"/>
    </row>
    <row r="333" spans="1:15" ht="12.75" customHeight="1">
      <c r="A333" s="1"/>
      <c r="B333" s="1"/>
      <c r="C333" s="61"/>
      <c r="D333" s="61"/>
      <c r="E333" s="61"/>
      <c r="F333" s="61"/>
      <c r="G333" s="61"/>
      <c r="H333" s="61"/>
      <c r="I333" s="61"/>
      <c r="J333" s="61"/>
      <c r="K333" s="61"/>
      <c r="L333" s="62"/>
      <c r="M333" s="1"/>
      <c r="N333" s="1"/>
      <c r="O333" s="1"/>
    </row>
    <row r="334" spans="1:15" ht="12.75" customHeight="1">
      <c r="A334" s="1"/>
      <c r="B334" s="1"/>
      <c r="C334" s="61"/>
      <c r="D334" s="61"/>
      <c r="E334" s="61"/>
      <c r="F334" s="61"/>
      <c r="G334" s="61"/>
      <c r="H334" s="61"/>
      <c r="I334" s="61"/>
      <c r="J334" s="61"/>
      <c r="K334" s="61"/>
      <c r="L334" s="62"/>
      <c r="M334" s="1"/>
      <c r="N334" s="1"/>
      <c r="O334" s="1"/>
    </row>
    <row r="335" spans="1:15" ht="12.75" customHeight="1">
      <c r="A335" s="1"/>
      <c r="B335" s="1"/>
      <c r="C335" s="67"/>
      <c r="D335" s="67"/>
      <c r="E335" s="61"/>
      <c r="F335" s="61"/>
      <c r="G335" s="61"/>
      <c r="H335" s="67"/>
      <c r="I335" s="67"/>
      <c r="J335" s="67"/>
      <c r="K335" s="67"/>
      <c r="L335" s="62"/>
      <c r="M335" s="1"/>
      <c r="N335" s="1"/>
      <c r="O335" s="1"/>
    </row>
    <row r="336" spans="1:15" ht="12.75" customHeight="1">
      <c r="A336" s="1"/>
      <c r="B336" s="1"/>
      <c r="C336" s="61"/>
      <c r="D336" s="61"/>
      <c r="E336" s="61"/>
      <c r="F336" s="61"/>
      <c r="G336" s="61"/>
      <c r="H336" s="61"/>
      <c r="I336" s="61"/>
      <c r="J336" s="61"/>
      <c r="K336" s="61"/>
      <c r="L336" s="62"/>
      <c r="M336" s="1"/>
      <c r="N336" s="1"/>
      <c r="O336" s="1"/>
    </row>
    <row r="337" spans="1:15" ht="12.75" customHeight="1">
      <c r="A337" s="1"/>
      <c r="B337" s="1"/>
      <c r="C337" s="61"/>
      <c r="D337" s="61"/>
      <c r="E337" s="61"/>
      <c r="F337" s="61"/>
      <c r="G337" s="61"/>
      <c r="H337" s="61"/>
      <c r="I337" s="61"/>
      <c r="J337" s="61"/>
      <c r="K337" s="61"/>
      <c r="L337" s="62"/>
      <c r="M337" s="1"/>
      <c r="N337" s="1"/>
      <c r="O337" s="1"/>
    </row>
    <row r="338" spans="1:15" ht="12.75" customHeight="1">
      <c r="A338" s="1"/>
      <c r="B338" s="1"/>
      <c r="C338" s="61"/>
      <c r="D338" s="61"/>
      <c r="E338" s="61"/>
      <c r="F338" s="61"/>
      <c r="G338" s="61"/>
      <c r="H338" s="61"/>
      <c r="I338" s="61"/>
      <c r="J338" s="61"/>
      <c r="K338" s="61"/>
      <c r="L338" s="62"/>
      <c r="M338" s="1"/>
      <c r="N338" s="1"/>
      <c r="O338" s="1"/>
    </row>
    <row r="339" spans="1:15" ht="12.75" customHeight="1">
      <c r="A339" s="1"/>
      <c r="B339" s="1"/>
      <c r="C339" s="61"/>
      <c r="D339" s="61"/>
      <c r="E339" s="61"/>
      <c r="F339" s="61"/>
      <c r="G339" s="61"/>
      <c r="H339" s="61"/>
      <c r="I339" s="61"/>
      <c r="J339" s="61"/>
      <c r="K339" s="61"/>
      <c r="L339" s="62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1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1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1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1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1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1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1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1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1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1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1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1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1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1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1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1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1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1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1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1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1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1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1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1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1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1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1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1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1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1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1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1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1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1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1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1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1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1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1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1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1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1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1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1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1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1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1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1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1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1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1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1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1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1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3"/>
  <sheetViews>
    <sheetView zoomScale="85" zoomScaleNormal="85" workbookViewId="0">
      <pane ySplit="10" topLeftCell="A11" activePane="bottomLeft" state="frozen"/>
      <selection pane="bottomLeft" activeCell="B13" sqref="B13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510"/>
      <c r="B1" s="511"/>
      <c r="C1" s="71"/>
      <c r="D1" s="7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287</v>
      </c>
      <c r="M5" s="1"/>
      <c r="N5" s="1"/>
      <c r="O5" s="1"/>
    </row>
    <row r="6" spans="1:15" ht="12.75" customHeight="1">
      <c r="A6" s="72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44545</v>
      </c>
      <c r="L6" s="1"/>
      <c r="M6" s="1"/>
      <c r="N6" s="1"/>
      <c r="O6" s="1"/>
    </row>
    <row r="7" spans="1:15" ht="12.75" customHeight="1">
      <c r="B7" s="1"/>
      <c r="C7" s="1" t="s">
        <v>288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9"/>
      <c r="B8" s="5"/>
      <c r="C8" s="5"/>
      <c r="D8" s="5"/>
      <c r="E8" s="5"/>
      <c r="F8" s="5"/>
      <c r="G8" s="73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503" t="s">
        <v>16</v>
      </c>
      <c r="B9" s="505" t="s">
        <v>18</v>
      </c>
      <c r="C9" s="509" t="s">
        <v>20</v>
      </c>
      <c r="D9" s="509" t="s">
        <v>21</v>
      </c>
      <c r="E9" s="500" t="s">
        <v>22</v>
      </c>
      <c r="F9" s="501"/>
      <c r="G9" s="502"/>
      <c r="H9" s="500" t="s">
        <v>23</v>
      </c>
      <c r="I9" s="501"/>
      <c r="J9" s="502"/>
      <c r="K9" s="26"/>
      <c r="L9" s="27"/>
      <c r="M9" s="53"/>
      <c r="N9" s="1"/>
      <c r="O9" s="1"/>
    </row>
    <row r="10" spans="1:15" ht="42.75" customHeight="1">
      <c r="A10" s="507"/>
      <c r="B10" s="508"/>
      <c r="C10" s="508"/>
      <c r="D10" s="508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231</v>
      </c>
      <c r="N10" s="1"/>
      <c r="O10" s="1"/>
    </row>
    <row r="11" spans="1:15" ht="12" customHeight="1">
      <c r="A11" s="31">
        <v>1</v>
      </c>
      <c r="B11" s="31" t="s">
        <v>289</v>
      </c>
      <c r="C11" s="31">
        <v>24777.5</v>
      </c>
      <c r="D11" s="40">
        <v>24902.333333333332</v>
      </c>
      <c r="E11" s="40">
        <v>24575.216666666664</v>
      </c>
      <c r="F11" s="40">
        <v>24372.933333333331</v>
      </c>
      <c r="G11" s="40">
        <v>24045.816666666662</v>
      </c>
      <c r="H11" s="40">
        <v>25104.616666666665</v>
      </c>
      <c r="I11" s="40">
        <v>25431.733333333334</v>
      </c>
      <c r="J11" s="40">
        <v>25634.016666666666</v>
      </c>
      <c r="K11" s="31">
        <v>25229.45</v>
      </c>
      <c r="L11" s="31">
        <v>24700.05</v>
      </c>
      <c r="M11" s="31">
        <v>1.153E-2</v>
      </c>
      <c r="N11" s="1"/>
      <c r="O11" s="1"/>
    </row>
    <row r="12" spans="1:15" ht="12" customHeight="1">
      <c r="A12" s="31">
        <v>2</v>
      </c>
      <c r="B12" s="31" t="s">
        <v>294</v>
      </c>
      <c r="C12" s="31">
        <v>565.1</v>
      </c>
      <c r="D12" s="40">
        <v>571.03333333333342</v>
      </c>
      <c r="E12" s="40">
        <v>552.26666666666688</v>
      </c>
      <c r="F12" s="40">
        <v>539.43333333333351</v>
      </c>
      <c r="G12" s="40">
        <v>520.66666666666697</v>
      </c>
      <c r="H12" s="40">
        <v>583.86666666666679</v>
      </c>
      <c r="I12" s="40">
        <v>602.63333333333344</v>
      </c>
      <c r="J12" s="40">
        <v>615.4666666666667</v>
      </c>
      <c r="K12" s="31">
        <v>589.79999999999995</v>
      </c>
      <c r="L12" s="31">
        <v>558.20000000000005</v>
      </c>
      <c r="M12" s="31">
        <v>2.5644900000000002</v>
      </c>
      <c r="N12" s="1"/>
      <c r="O12" s="1"/>
    </row>
    <row r="13" spans="1:15" ht="12" customHeight="1">
      <c r="A13" s="31">
        <v>3</v>
      </c>
      <c r="B13" s="31" t="s">
        <v>39</v>
      </c>
      <c r="C13" s="31">
        <v>988.45</v>
      </c>
      <c r="D13" s="40">
        <v>996.13333333333333</v>
      </c>
      <c r="E13" s="40">
        <v>977.4666666666667</v>
      </c>
      <c r="F13" s="40">
        <v>966.48333333333335</v>
      </c>
      <c r="G13" s="40">
        <v>947.81666666666672</v>
      </c>
      <c r="H13" s="40">
        <v>1007.1166666666667</v>
      </c>
      <c r="I13" s="40">
        <v>1025.7833333333333</v>
      </c>
      <c r="J13" s="40">
        <v>1036.7666666666667</v>
      </c>
      <c r="K13" s="31">
        <v>1014.8</v>
      </c>
      <c r="L13" s="31">
        <v>985.15</v>
      </c>
      <c r="M13" s="31">
        <v>6.9576500000000001</v>
      </c>
      <c r="N13" s="1"/>
      <c r="O13" s="1"/>
    </row>
    <row r="14" spans="1:15" ht="12" customHeight="1">
      <c r="A14" s="31">
        <v>4</v>
      </c>
      <c r="B14" s="31" t="s">
        <v>295</v>
      </c>
      <c r="C14" s="31">
        <v>2555.4</v>
      </c>
      <c r="D14" s="40">
        <v>2573.5</v>
      </c>
      <c r="E14" s="40">
        <v>2511.9</v>
      </c>
      <c r="F14" s="40">
        <v>2468.4</v>
      </c>
      <c r="G14" s="40">
        <v>2406.8000000000002</v>
      </c>
      <c r="H14" s="40">
        <v>2617</v>
      </c>
      <c r="I14" s="40">
        <v>2678.6000000000004</v>
      </c>
      <c r="J14" s="40">
        <v>2722.1</v>
      </c>
      <c r="K14" s="31">
        <v>2635.1</v>
      </c>
      <c r="L14" s="31">
        <v>2530</v>
      </c>
      <c r="M14" s="31">
        <v>1.2498499999999999</v>
      </c>
      <c r="N14" s="1"/>
      <c r="O14" s="1"/>
    </row>
    <row r="15" spans="1:15" ht="12" customHeight="1">
      <c r="A15" s="31">
        <v>5</v>
      </c>
      <c r="B15" s="31" t="s">
        <v>290</v>
      </c>
      <c r="C15" s="31">
        <v>2272.5500000000002</v>
      </c>
      <c r="D15" s="40">
        <v>2284.1</v>
      </c>
      <c r="E15" s="40">
        <v>2248.5</v>
      </c>
      <c r="F15" s="40">
        <v>2224.4500000000003</v>
      </c>
      <c r="G15" s="40">
        <v>2188.8500000000004</v>
      </c>
      <c r="H15" s="40">
        <v>2308.1499999999996</v>
      </c>
      <c r="I15" s="40">
        <v>2343.7499999999991</v>
      </c>
      <c r="J15" s="40">
        <v>2367.7999999999993</v>
      </c>
      <c r="K15" s="31">
        <v>2319.6999999999998</v>
      </c>
      <c r="L15" s="31">
        <v>2260.0500000000002</v>
      </c>
      <c r="M15" s="31">
        <v>0.71628000000000003</v>
      </c>
      <c r="N15" s="1"/>
      <c r="O15" s="1"/>
    </row>
    <row r="16" spans="1:15" ht="12" customHeight="1">
      <c r="A16" s="31">
        <v>6</v>
      </c>
      <c r="B16" s="31" t="s">
        <v>239</v>
      </c>
      <c r="C16" s="31">
        <v>18273.75</v>
      </c>
      <c r="D16" s="40">
        <v>18269.75</v>
      </c>
      <c r="E16" s="40">
        <v>18069</v>
      </c>
      <c r="F16" s="40">
        <v>17864.25</v>
      </c>
      <c r="G16" s="40">
        <v>17663.5</v>
      </c>
      <c r="H16" s="40">
        <v>18474.5</v>
      </c>
      <c r="I16" s="40">
        <v>18675.25</v>
      </c>
      <c r="J16" s="40">
        <v>18880</v>
      </c>
      <c r="K16" s="31">
        <v>18470.5</v>
      </c>
      <c r="L16" s="31">
        <v>18065</v>
      </c>
      <c r="M16" s="31">
        <v>0.18729999999999999</v>
      </c>
      <c r="N16" s="1"/>
      <c r="O16" s="1"/>
    </row>
    <row r="17" spans="1:15" ht="12" customHeight="1">
      <c r="A17" s="31">
        <v>7</v>
      </c>
      <c r="B17" s="31" t="s">
        <v>243</v>
      </c>
      <c r="C17" s="31">
        <v>121.9</v>
      </c>
      <c r="D17" s="40">
        <v>122.56666666666668</v>
      </c>
      <c r="E17" s="40">
        <v>120.23333333333335</v>
      </c>
      <c r="F17" s="40">
        <v>118.56666666666668</v>
      </c>
      <c r="G17" s="40">
        <v>116.23333333333335</v>
      </c>
      <c r="H17" s="40">
        <v>124.23333333333335</v>
      </c>
      <c r="I17" s="40">
        <v>126.56666666666669</v>
      </c>
      <c r="J17" s="40">
        <v>128.23333333333335</v>
      </c>
      <c r="K17" s="31">
        <v>124.9</v>
      </c>
      <c r="L17" s="31">
        <v>120.9</v>
      </c>
      <c r="M17" s="31">
        <v>46.21461</v>
      </c>
      <c r="N17" s="1"/>
      <c r="O17" s="1"/>
    </row>
    <row r="18" spans="1:15" ht="12" customHeight="1">
      <c r="A18" s="31">
        <v>8</v>
      </c>
      <c r="B18" s="31" t="s">
        <v>41</v>
      </c>
      <c r="C18" s="31">
        <v>283.35000000000002</v>
      </c>
      <c r="D18" s="40">
        <v>279.55</v>
      </c>
      <c r="E18" s="40">
        <v>268.20000000000005</v>
      </c>
      <c r="F18" s="40">
        <v>253.05</v>
      </c>
      <c r="G18" s="40">
        <v>241.70000000000005</v>
      </c>
      <c r="H18" s="40">
        <v>294.70000000000005</v>
      </c>
      <c r="I18" s="40">
        <v>306.05000000000007</v>
      </c>
      <c r="J18" s="40">
        <v>321.20000000000005</v>
      </c>
      <c r="K18" s="31">
        <v>290.89999999999998</v>
      </c>
      <c r="L18" s="31">
        <v>264.39999999999998</v>
      </c>
      <c r="M18" s="31">
        <v>182.37308999999999</v>
      </c>
      <c r="N18" s="1"/>
      <c r="O18" s="1"/>
    </row>
    <row r="19" spans="1:15" ht="12" customHeight="1">
      <c r="A19" s="31">
        <v>9</v>
      </c>
      <c r="B19" s="31" t="s">
        <v>43</v>
      </c>
      <c r="C19" s="31">
        <v>2320.15</v>
      </c>
      <c r="D19" s="40">
        <v>2306.3000000000002</v>
      </c>
      <c r="E19" s="40">
        <v>2286.3000000000002</v>
      </c>
      <c r="F19" s="40">
        <v>2252.4499999999998</v>
      </c>
      <c r="G19" s="40">
        <v>2232.4499999999998</v>
      </c>
      <c r="H19" s="40">
        <v>2340.1500000000005</v>
      </c>
      <c r="I19" s="40">
        <v>2360.1500000000005</v>
      </c>
      <c r="J19" s="40">
        <v>2394.0000000000009</v>
      </c>
      <c r="K19" s="31">
        <v>2326.3000000000002</v>
      </c>
      <c r="L19" s="31">
        <v>2272.4499999999998</v>
      </c>
      <c r="M19" s="31">
        <v>4.0804999999999998</v>
      </c>
      <c r="N19" s="1"/>
      <c r="O19" s="1"/>
    </row>
    <row r="20" spans="1:15" ht="12" customHeight="1">
      <c r="A20" s="31">
        <v>10</v>
      </c>
      <c r="B20" s="31" t="s">
        <v>45</v>
      </c>
      <c r="C20" s="31">
        <v>1720.1</v>
      </c>
      <c r="D20" s="40">
        <v>1710.3333333333333</v>
      </c>
      <c r="E20" s="40">
        <v>1692.7666666666664</v>
      </c>
      <c r="F20" s="40">
        <v>1665.4333333333332</v>
      </c>
      <c r="G20" s="40">
        <v>1647.8666666666663</v>
      </c>
      <c r="H20" s="40">
        <v>1737.6666666666665</v>
      </c>
      <c r="I20" s="40">
        <v>1755.2333333333336</v>
      </c>
      <c r="J20" s="40">
        <v>1782.5666666666666</v>
      </c>
      <c r="K20" s="31">
        <v>1727.9</v>
      </c>
      <c r="L20" s="31">
        <v>1683</v>
      </c>
      <c r="M20" s="31">
        <v>11.98653</v>
      </c>
      <c r="N20" s="1"/>
      <c r="O20" s="1"/>
    </row>
    <row r="21" spans="1:15" ht="12" customHeight="1">
      <c r="A21" s="31">
        <v>11</v>
      </c>
      <c r="B21" s="31" t="s">
        <v>240</v>
      </c>
      <c r="C21" s="31">
        <v>1436.35</v>
      </c>
      <c r="D21" s="40">
        <v>1426.3999999999999</v>
      </c>
      <c r="E21" s="40">
        <v>1397.9499999999998</v>
      </c>
      <c r="F21" s="40">
        <v>1359.55</v>
      </c>
      <c r="G21" s="40">
        <v>1331.1</v>
      </c>
      <c r="H21" s="40">
        <v>1464.7999999999997</v>
      </c>
      <c r="I21" s="40">
        <v>1493.25</v>
      </c>
      <c r="J21" s="40">
        <v>1531.6499999999996</v>
      </c>
      <c r="K21" s="31">
        <v>1454.85</v>
      </c>
      <c r="L21" s="31">
        <v>1388</v>
      </c>
      <c r="M21" s="31">
        <v>9.4957499999999992</v>
      </c>
      <c r="N21" s="1"/>
      <c r="O21" s="1"/>
    </row>
    <row r="22" spans="1:15" ht="12" customHeight="1">
      <c r="A22" s="31">
        <v>12</v>
      </c>
      <c r="B22" s="31" t="s">
        <v>46</v>
      </c>
      <c r="C22" s="31">
        <v>763.7</v>
      </c>
      <c r="D22" s="40">
        <v>760.06666666666661</v>
      </c>
      <c r="E22" s="40">
        <v>754.13333333333321</v>
      </c>
      <c r="F22" s="40">
        <v>744.56666666666661</v>
      </c>
      <c r="G22" s="40">
        <v>738.63333333333321</v>
      </c>
      <c r="H22" s="40">
        <v>769.63333333333321</v>
      </c>
      <c r="I22" s="40">
        <v>775.56666666666661</v>
      </c>
      <c r="J22" s="40">
        <v>785.13333333333321</v>
      </c>
      <c r="K22" s="31">
        <v>766</v>
      </c>
      <c r="L22" s="31">
        <v>750.5</v>
      </c>
      <c r="M22" s="31">
        <v>29.190149999999999</v>
      </c>
      <c r="N22" s="1"/>
      <c r="O22" s="1"/>
    </row>
    <row r="23" spans="1:15" ht="12.75" customHeight="1">
      <c r="A23" s="31">
        <v>13</v>
      </c>
      <c r="B23" s="31" t="s">
        <v>242</v>
      </c>
      <c r="C23" s="31">
        <v>1872.7</v>
      </c>
      <c r="D23" s="40">
        <v>1859.2333333333333</v>
      </c>
      <c r="E23" s="40">
        <v>1833.4666666666667</v>
      </c>
      <c r="F23" s="40">
        <v>1794.2333333333333</v>
      </c>
      <c r="G23" s="40">
        <v>1768.4666666666667</v>
      </c>
      <c r="H23" s="40">
        <v>1898.4666666666667</v>
      </c>
      <c r="I23" s="40">
        <v>1924.2333333333336</v>
      </c>
      <c r="J23" s="40">
        <v>1963.4666666666667</v>
      </c>
      <c r="K23" s="31">
        <v>1885</v>
      </c>
      <c r="L23" s="31">
        <v>1820</v>
      </c>
      <c r="M23" s="31">
        <v>4.10771</v>
      </c>
      <c r="N23" s="1"/>
      <c r="O23" s="1"/>
    </row>
    <row r="24" spans="1:15" ht="12.75" customHeight="1">
      <c r="A24" s="31">
        <v>14</v>
      </c>
      <c r="B24" s="31" t="s">
        <v>296</v>
      </c>
      <c r="C24" s="31">
        <v>343.85</v>
      </c>
      <c r="D24" s="40">
        <v>345.8</v>
      </c>
      <c r="E24" s="40">
        <v>340.65000000000003</v>
      </c>
      <c r="F24" s="40">
        <v>337.45000000000005</v>
      </c>
      <c r="G24" s="40">
        <v>332.30000000000007</v>
      </c>
      <c r="H24" s="40">
        <v>349</v>
      </c>
      <c r="I24" s="40">
        <v>354.15</v>
      </c>
      <c r="J24" s="40">
        <v>357.34999999999997</v>
      </c>
      <c r="K24" s="31">
        <v>350.95</v>
      </c>
      <c r="L24" s="31">
        <v>342.6</v>
      </c>
      <c r="M24" s="31">
        <v>0.57074999999999998</v>
      </c>
      <c r="N24" s="1"/>
      <c r="O24" s="1"/>
    </row>
    <row r="25" spans="1:15" ht="12.75" customHeight="1">
      <c r="A25" s="31">
        <v>15</v>
      </c>
      <c r="B25" s="31" t="s">
        <v>297</v>
      </c>
      <c r="C25" s="31">
        <v>226.3</v>
      </c>
      <c r="D25" s="40">
        <v>228.51666666666665</v>
      </c>
      <c r="E25" s="40">
        <v>223.0333333333333</v>
      </c>
      <c r="F25" s="40">
        <v>219.76666666666665</v>
      </c>
      <c r="G25" s="40">
        <v>214.2833333333333</v>
      </c>
      <c r="H25" s="40">
        <v>231.7833333333333</v>
      </c>
      <c r="I25" s="40">
        <v>237.26666666666665</v>
      </c>
      <c r="J25" s="40">
        <v>240.5333333333333</v>
      </c>
      <c r="K25" s="31">
        <v>234</v>
      </c>
      <c r="L25" s="31">
        <v>225.25</v>
      </c>
      <c r="M25" s="31">
        <v>6.7017600000000002</v>
      </c>
      <c r="N25" s="1"/>
      <c r="O25" s="1"/>
    </row>
    <row r="26" spans="1:15" ht="12.75" customHeight="1">
      <c r="A26" s="31">
        <v>16</v>
      </c>
      <c r="B26" s="31" t="s">
        <v>298</v>
      </c>
      <c r="C26" s="31">
        <v>1100.8499999999999</v>
      </c>
      <c r="D26" s="40">
        <v>1097.5166666666667</v>
      </c>
      <c r="E26" s="40">
        <v>1085.3333333333333</v>
      </c>
      <c r="F26" s="40">
        <v>1069.8166666666666</v>
      </c>
      <c r="G26" s="40">
        <v>1057.6333333333332</v>
      </c>
      <c r="H26" s="40">
        <v>1113.0333333333333</v>
      </c>
      <c r="I26" s="40">
        <v>1125.2166666666667</v>
      </c>
      <c r="J26" s="40">
        <v>1140.7333333333333</v>
      </c>
      <c r="K26" s="31">
        <v>1109.7</v>
      </c>
      <c r="L26" s="31">
        <v>1082</v>
      </c>
      <c r="M26" s="31">
        <v>4.1342699999999999</v>
      </c>
      <c r="N26" s="1"/>
      <c r="O26" s="1"/>
    </row>
    <row r="27" spans="1:15" ht="12.75" customHeight="1">
      <c r="A27" s="31">
        <v>17</v>
      </c>
      <c r="B27" s="31" t="s">
        <v>292</v>
      </c>
      <c r="C27" s="31">
        <v>1831</v>
      </c>
      <c r="D27" s="40">
        <v>1838.6333333333332</v>
      </c>
      <c r="E27" s="40">
        <v>1816.0666666666664</v>
      </c>
      <c r="F27" s="40">
        <v>1801.1333333333332</v>
      </c>
      <c r="G27" s="40">
        <v>1778.5666666666664</v>
      </c>
      <c r="H27" s="40">
        <v>1853.5666666666664</v>
      </c>
      <c r="I27" s="40">
        <v>1876.133333333333</v>
      </c>
      <c r="J27" s="40">
        <v>1891.0666666666664</v>
      </c>
      <c r="K27" s="31">
        <v>1861.2</v>
      </c>
      <c r="L27" s="31">
        <v>1823.7</v>
      </c>
      <c r="M27" s="31">
        <v>0.41815999999999998</v>
      </c>
      <c r="N27" s="1"/>
      <c r="O27" s="1"/>
    </row>
    <row r="28" spans="1:15" ht="12.75" customHeight="1">
      <c r="A28" s="31">
        <v>18</v>
      </c>
      <c r="B28" s="31" t="s">
        <v>244</v>
      </c>
      <c r="C28" s="31">
        <v>2136.5500000000002</v>
      </c>
      <c r="D28" s="40">
        <v>2133.6</v>
      </c>
      <c r="E28" s="40">
        <v>2108</v>
      </c>
      <c r="F28" s="40">
        <v>2079.4500000000003</v>
      </c>
      <c r="G28" s="40">
        <v>2053.8500000000004</v>
      </c>
      <c r="H28" s="40">
        <v>2162.1499999999996</v>
      </c>
      <c r="I28" s="40">
        <v>2187.7499999999991</v>
      </c>
      <c r="J28" s="40">
        <v>2216.2999999999993</v>
      </c>
      <c r="K28" s="31">
        <v>2159.1999999999998</v>
      </c>
      <c r="L28" s="31">
        <v>2105.0500000000002</v>
      </c>
      <c r="M28" s="31">
        <v>0.19033</v>
      </c>
      <c r="N28" s="1"/>
      <c r="O28" s="1"/>
    </row>
    <row r="29" spans="1:15" ht="12.75" customHeight="1">
      <c r="A29" s="31">
        <v>19</v>
      </c>
      <c r="B29" s="31" t="s">
        <v>299</v>
      </c>
      <c r="C29" s="31">
        <v>102.05</v>
      </c>
      <c r="D29" s="40">
        <v>102.2</v>
      </c>
      <c r="E29" s="40">
        <v>101.45</v>
      </c>
      <c r="F29" s="40">
        <v>100.85</v>
      </c>
      <c r="G29" s="40">
        <v>100.1</v>
      </c>
      <c r="H29" s="40">
        <v>102.80000000000001</v>
      </c>
      <c r="I29" s="40">
        <v>103.55000000000001</v>
      </c>
      <c r="J29" s="40">
        <v>104.15000000000002</v>
      </c>
      <c r="K29" s="31">
        <v>102.95</v>
      </c>
      <c r="L29" s="31">
        <v>101.6</v>
      </c>
      <c r="M29" s="31">
        <v>1.1669700000000001</v>
      </c>
      <c r="N29" s="1"/>
      <c r="O29" s="1"/>
    </row>
    <row r="30" spans="1:15" ht="12.75" customHeight="1">
      <c r="A30" s="31">
        <v>20</v>
      </c>
      <c r="B30" s="31" t="s">
        <v>48</v>
      </c>
      <c r="C30" s="31">
        <v>3466.45</v>
      </c>
      <c r="D30" s="40">
        <v>3460.2833333333333</v>
      </c>
      <c r="E30" s="40">
        <v>3435.5666666666666</v>
      </c>
      <c r="F30" s="40">
        <v>3404.6833333333334</v>
      </c>
      <c r="G30" s="40">
        <v>3379.9666666666667</v>
      </c>
      <c r="H30" s="40">
        <v>3491.1666666666665</v>
      </c>
      <c r="I30" s="40">
        <v>3515.8833333333328</v>
      </c>
      <c r="J30" s="40">
        <v>3546.7666666666664</v>
      </c>
      <c r="K30" s="31">
        <v>3485</v>
      </c>
      <c r="L30" s="31">
        <v>3429.4</v>
      </c>
      <c r="M30" s="31">
        <v>0.84853000000000001</v>
      </c>
      <c r="N30" s="1"/>
      <c r="O30" s="1"/>
    </row>
    <row r="31" spans="1:15" ht="12.75" customHeight="1">
      <c r="A31" s="31">
        <v>21</v>
      </c>
      <c r="B31" s="31" t="s">
        <v>300</v>
      </c>
      <c r="C31" s="31">
        <v>3214.75</v>
      </c>
      <c r="D31" s="40">
        <v>3211.7166666666667</v>
      </c>
      <c r="E31" s="40">
        <v>3184.4333333333334</v>
      </c>
      <c r="F31" s="40">
        <v>3154.1166666666668</v>
      </c>
      <c r="G31" s="40">
        <v>3126.8333333333335</v>
      </c>
      <c r="H31" s="40">
        <v>3242.0333333333333</v>
      </c>
      <c r="I31" s="40">
        <v>3269.3166666666671</v>
      </c>
      <c r="J31" s="40">
        <v>3299.6333333333332</v>
      </c>
      <c r="K31" s="31">
        <v>3239</v>
      </c>
      <c r="L31" s="31">
        <v>3181.4</v>
      </c>
      <c r="M31" s="31">
        <v>0.2051</v>
      </c>
      <c r="N31" s="1"/>
      <c r="O31" s="1"/>
    </row>
    <row r="32" spans="1:15" ht="12.75" customHeight="1">
      <c r="A32" s="31">
        <v>22</v>
      </c>
      <c r="B32" s="31" t="s">
        <v>301</v>
      </c>
      <c r="C32" s="31">
        <v>27</v>
      </c>
      <c r="D32" s="40">
        <v>26.3</v>
      </c>
      <c r="E32" s="40">
        <v>25.3</v>
      </c>
      <c r="F32" s="40">
        <v>23.6</v>
      </c>
      <c r="G32" s="40">
        <v>22.6</v>
      </c>
      <c r="H32" s="40">
        <v>28</v>
      </c>
      <c r="I32" s="40">
        <v>29</v>
      </c>
      <c r="J32" s="40">
        <v>30.7</v>
      </c>
      <c r="K32" s="31">
        <v>27.3</v>
      </c>
      <c r="L32" s="31">
        <v>24.6</v>
      </c>
      <c r="M32" s="31">
        <v>668.37917000000004</v>
      </c>
      <c r="N32" s="1"/>
      <c r="O32" s="1"/>
    </row>
    <row r="33" spans="1:15" ht="12.75" customHeight="1">
      <c r="A33" s="31">
        <v>23</v>
      </c>
      <c r="B33" s="31" t="s">
        <v>50</v>
      </c>
      <c r="C33" s="31">
        <v>638.54999999999995</v>
      </c>
      <c r="D33" s="40">
        <v>636.86666666666667</v>
      </c>
      <c r="E33" s="40">
        <v>633.68333333333339</v>
      </c>
      <c r="F33" s="40">
        <v>628.81666666666672</v>
      </c>
      <c r="G33" s="40">
        <v>625.63333333333344</v>
      </c>
      <c r="H33" s="40">
        <v>641.73333333333335</v>
      </c>
      <c r="I33" s="40">
        <v>644.91666666666652</v>
      </c>
      <c r="J33" s="40">
        <v>649.7833333333333</v>
      </c>
      <c r="K33" s="31">
        <v>640.04999999999995</v>
      </c>
      <c r="L33" s="31">
        <v>632</v>
      </c>
      <c r="M33" s="31">
        <v>4.3743999999999996</v>
      </c>
      <c r="N33" s="1"/>
      <c r="O33" s="1"/>
    </row>
    <row r="34" spans="1:15" ht="12.75" customHeight="1">
      <c r="A34" s="31">
        <v>24</v>
      </c>
      <c r="B34" s="31" t="s">
        <v>302</v>
      </c>
      <c r="C34" s="31">
        <v>3231.3</v>
      </c>
      <c r="D34" s="40">
        <v>3225.1333333333332</v>
      </c>
      <c r="E34" s="40">
        <v>3145.2666666666664</v>
      </c>
      <c r="F34" s="40">
        <v>3059.2333333333331</v>
      </c>
      <c r="G34" s="40">
        <v>2979.3666666666663</v>
      </c>
      <c r="H34" s="40">
        <v>3311.1666666666665</v>
      </c>
      <c r="I34" s="40">
        <v>3391.0333333333333</v>
      </c>
      <c r="J34" s="40">
        <v>3477.0666666666666</v>
      </c>
      <c r="K34" s="31">
        <v>3305</v>
      </c>
      <c r="L34" s="31">
        <v>3139.1</v>
      </c>
      <c r="M34" s="31">
        <v>0.70730999999999999</v>
      </c>
      <c r="N34" s="1"/>
      <c r="O34" s="1"/>
    </row>
    <row r="35" spans="1:15" ht="12.75" customHeight="1">
      <c r="A35" s="31">
        <v>25</v>
      </c>
      <c r="B35" s="31" t="s">
        <v>51</v>
      </c>
      <c r="C35" s="31">
        <v>378.55</v>
      </c>
      <c r="D35" s="40">
        <v>377.8</v>
      </c>
      <c r="E35" s="40">
        <v>374.75</v>
      </c>
      <c r="F35" s="40">
        <v>370.95</v>
      </c>
      <c r="G35" s="40">
        <v>367.9</v>
      </c>
      <c r="H35" s="40">
        <v>381.6</v>
      </c>
      <c r="I35" s="40">
        <v>384.65000000000009</v>
      </c>
      <c r="J35" s="40">
        <v>388.45000000000005</v>
      </c>
      <c r="K35" s="31">
        <v>380.85</v>
      </c>
      <c r="L35" s="31">
        <v>374</v>
      </c>
      <c r="M35" s="31">
        <v>17.894459999999999</v>
      </c>
      <c r="N35" s="1"/>
      <c r="O35" s="1"/>
    </row>
    <row r="36" spans="1:15" ht="12.75" customHeight="1">
      <c r="A36" s="31">
        <v>26</v>
      </c>
      <c r="B36" s="31" t="s">
        <v>866</v>
      </c>
      <c r="C36" s="31">
        <v>1166.95</v>
      </c>
      <c r="D36" s="40">
        <v>1161.5333333333333</v>
      </c>
      <c r="E36" s="40">
        <v>1121.0666666666666</v>
      </c>
      <c r="F36" s="40">
        <v>1075.1833333333334</v>
      </c>
      <c r="G36" s="40">
        <v>1034.7166666666667</v>
      </c>
      <c r="H36" s="40">
        <v>1207.4166666666665</v>
      </c>
      <c r="I36" s="40">
        <v>1247.8833333333332</v>
      </c>
      <c r="J36" s="40">
        <v>1293.7666666666664</v>
      </c>
      <c r="K36" s="31">
        <v>1202</v>
      </c>
      <c r="L36" s="31">
        <v>1115.6500000000001</v>
      </c>
      <c r="M36" s="31">
        <v>6.4395300000000004</v>
      </c>
      <c r="N36" s="1"/>
      <c r="O36" s="1"/>
    </row>
    <row r="37" spans="1:15" ht="12.75" customHeight="1">
      <c r="A37" s="31">
        <v>27</v>
      </c>
      <c r="B37" s="31" t="s">
        <v>817</v>
      </c>
      <c r="C37" s="31">
        <v>841.6</v>
      </c>
      <c r="D37" s="40">
        <v>838.01666666666677</v>
      </c>
      <c r="E37" s="40">
        <v>828.03333333333353</v>
      </c>
      <c r="F37" s="40">
        <v>814.46666666666681</v>
      </c>
      <c r="G37" s="40">
        <v>804.48333333333358</v>
      </c>
      <c r="H37" s="40">
        <v>851.58333333333348</v>
      </c>
      <c r="I37" s="40">
        <v>861.56666666666683</v>
      </c>
      <c r="J37" s="40">
        <v>875.13333333333344</v>
      </c>
      <c r="K37" s="31">
        <v>848</v>
      </c>
      <c r="L37" s="31">
        <v>824.45</v>
      </c>
      <c r="M37" s="31">
        <v>0.67588999999999999</v>
      </c>
      <c r="N37" s="1"/>
      <c r="O37" s="1"/>
    </row>
    <row r="38" spans="1:15" ht="12.75" customHeight="1">
      <c r="A38" s="31">
        <v>28</v>
      </c>
      <c r="B38" s="31" t="s">
        <v>293</v>
      </c>
      <c r="C38" s="31">
        <v>1058.95</v>
      </c>
      <c r="D38" s="40">
        <v>1058.6166666666668</v>
      </c>
      <c r="E38" s="40">
        <v>1012.5333333333335</v>
      </c>
      <c r="F38" s="40">
        <v>966.11666666666679</v>
      </c>
      <c r="G38" s="40">
        <v>920.03333333333353</v>
      </c>
      <c r="H38" s="40">
        <v>1105.0333333333335</v>
      </c>
      <c r="I38" s="40">
        <v>1151.1166666666666</v>
      </c>
      <c r="J38" s="40">
        <v>1197.5333333333335</v>
      </c>
      <c r="K38" s="31">
        <v>1104.7</v>
      </c>
      <c r="L38" s="31">
        <v>1012.2</v>
      </c>
      <c r="M38" s="31">
        <v>20.37313</v>
      </c>
      <c r="N38" s="1"/>
      <c r="O38" s="1"/>
    </row>
    <row r="39" spans="1:15" ht="12.75" customHeight="1">
      <c r="A39" s="31">
        <v>29</v>
      </c>
      <c r="B39" s="31" t="s">
        <v>52</v>
      </c>
      <c r="C39" s="31">
        <v>797.05</v>
      </c>
      <c r="D39" s="40">
        <v>800.01666666666677</v>
      </c>
      <c r="E39" s="40">
        <v>785.08333333333348</v>
      </c>
      <c r="F39" s="40">
        <v>773.11666666666667</v>
      </c>
      <c r="G39" s="40">
        <v>758.18333333333339</v>
      </c>
      <c r="H39" s="40">
        <v>811.98333333333358</v>
      </c>
      <c r="I39" s="40">
        <v>826.91666666666674</v>
      </c>
      <c r="J39" s="40">
        <v>838.88333333333367</v>
      </c>
      <c r="K39" s="31">
        <v>814.95</v>
      </c>
      <c r="L39" s="31">
        <v>788.05</v>
      </c>
      <c r="M39" s="31">
        <v>4.2385099999999998</v>
      </c>
      <c r="N39" s="1"/>
      <c r="O39" s="1"/>
    </row>
    <row r="40" spans="1:15" ht="12.75" customHeight="1">
      <c r="A40" s="31">
        <v>30</v>
      </c>
      <c r="B40" s="31" t="s">
        <v>53</v>
      </c>
      <c r="C40" s="31">
        <v>5212</v>
      </c>
      <c r="D40" s="40">
        <v>5175.6833333333334</v>
      </c>
      <c r="E40" s="40">
        <v>5101.3666666666668</v>
      </c>
      <c r="F40" s="40">
        <v>4990.7333333333336</v>
      </c>
      <c r="G40" s="40">
        <v>4916.416666666667</v>
      </c>
      <c r="H40" s="40">
        <v>5286.3166666666666</v>
      </c>
      <c r="I40" s="40">
        <v>5360.6333333333341</v>
      </c>
      <c r="J40" s="40">
        <v>5471.2666666666664</v>
      </c>
      <c r="K40" s="31">
        <v>5250</v>
      </c>
      <c r="L40" s="31">
        <v>5065.05</v>
      </c>
      <c r="M40" s="31">
        <v>10.07056</v>
      </c>
      <c r="N40" s="1"/>
      <c r="O40" s="1"/>
    </row>
    <row r="41" spans="1:15" ht="12.75" customHeight="1">
      <c r="A41" s="31">
        <v>31</v>
      </c>
      <c r="B41" s="31" t="s">
        <v>54</v>
      </c>
      <c r="C41" s="31">
        <v>216.85</v>
      </c>
      <c r="D41" s="40">
        <v>216.63333333333333</v>
      </c>
      <c r="E41" s="40">
        <v>214.56666666666666</v>
      </c>
      <c r="F41" s="40">
        <v>212.28333333333333</v>
      </c>
      <c r="G41" s="40">
        <v>210.21666666666667</v>
      </c>
      <c r="H41" s="40">
        <v>218.91666666666666</v>
      </c>
      <c r="I41" s="40">
        <v>220.98333333333332</v>
      </c>
      <c r="J41" s="40">
        <v>223.26666666666665</v>
      </c>
      <c r="K41" s="31">
        <v>218.7</v>
      </c>
      <c r="L41" s="31">
        <v>214.35</v>
      </c>
      <c r="M41" s="31">
        <v>19.210450000000002</v>
      </c>
      <c r="N41" s="1"/>
      <c r="O41" s="1"/>
    </row>
    <row r="42" spans="1:15" ht="12.75" customHeight="1">
      <c r="A42" s="31">
        <v>32</v>
      </c>
      <c r="B42" s="31" t="s">
        <v>303</v>
      </c>
      <c r="C42" s="31">
        <v>475.45</v>
      </c>
      <c r="D42" s="40">
        <v>474.61666666666662</v>
      </c>
      <c r="E42" s="40">
        <v>469.28333333333325</v>
      </c>
      <c r="F42" s="40">
        <v>463.11666666666662</v>
      </c>
      <c r="G42" s="40">
        <v>457.78333333333325</v>
      </c>
      <c r="H42" s="40">
        <v>480.78333333333325</v>
      </c>
      <c r="I42" s="40">
        <v>486.11666666666662</v>
      </c>
      <c r="J42" s="40">
        <v>492.28333333333325</v>
      </c>
      <c r="K42" s="31">
        <v>479.95</v>
      </c>
      <c r="L42" s="31">
        <v>468.45</v>
      </c>
      <c r="M42" s="31">
        <v>0.94159000000000004</v>
      </c>
      <c r="N42" s="1"/>
      <c r="O42" s="1"/>
    </row>
    <row r="43" spans="1:15" ht="12.75" customHeight="1">
      <c r="A43" s="31">
        <v>33</v>
      </c>
      <c r="B43" s="31" t="s">
        <v>304</v>
      </c>
      <c r="C43" s="31">
        <v>95.95</v>
      </c>
      <c r="D43" s="40">
        <v>96.183333333333337</v>
      </c>
      <c r="E43" s="40">
        <v>95.26666666666668</v>
      </c>
      <c r="F43" s="40">
        <v>94.583333333333343</v>
      </c>
      <c r="G43" s="40">
        <v>93.666666666666686</v>
      </c>
      <c r="H43" s="40">
        <v>96.866666666666674</v>
      </c>
      <c r="I43" s="40">
        <v>97.783333333333331</v>
      </c>
      <c r="J43" s="40">
        <v>98.466666666666669</v>
      </c>
      <c r="K43" s="31">
        <v>97.1</v>
      </c>
      <c r="L43" s="31">
        <v>95.5</v>
      </c>
      <c r="M43" s="31">
        <v>9.36599</v>
      </c>
      <c r="N43" s="1"/>
      <c r="O43" s="1"/>
    </row>
    <row r="44" spans="1:15" ht="12.75" customHeight="1">
      <c r="A44" s="31">
        <v>34</v>
      </c>
      <c r="B44" s="31" t="s">
        <v>55</v>
      </c>
      <c r="C44" s="31">
        <v>125.95</v>
      </c>
      <c r="D44" s="40">
        <v>126.14999999999999</v>
      </c>
      <c r="E44" s="40">
        <v>124.59999999999998</v>
      </c>
      <c r="F44" s="40">
        <v>123.24999999999999</v>
      </c>
      <c r="G44" s="40">
        <v>121.69999999999997</v>
      </c>
      <c r="H44" s="40">
        <v>127.49999999999999</v>
      </c>
      <c r="I44" s="40">
        <v>129.05000000000001</v>
      </c>
      <c r="J44" s="40">
        <v>130.39999999999998</v>
      </c>
      <c r="K44" s="31">
        <v>127.7</v>
      </c>
      <c r="L44" s="31">
        <v>124.8</v>
      </c>
      <c r="M44" s="31">
        <v>94.950869999999995</v>
      </c>
      <c r="N44" s="1"/>
      <c r="O44" s="1"/>
    </row>
    <row r="45" spans="1:15" ht="12.75" customHeight="1">
      <c r="A45" s="31">
        <v>35</v>
      </c>
      <c r="B45" s="31" t="s">
        <v>57</v>
      </c>
      <c r="C45" s="31">
        <v>3297.5</v>
      </c>
      <c r="D45" s="40">
        <v>3283.8333333333335</v>
      </c>
      <c r="E45" s="40">
        <v>3262.666666666667</v>
      </c>
      <c r="F45" s="40">
        <v>3227.8333333333335</v>
      </c>
      <c r="G45" s="40">
        <v>3206.666666666667</v>
      </c>
      <c r="H45" s="40">
        <v>3318.666666666667</v>
      </c>
      <c r="I45" s="40">
        <v>3339.8333333333339</v>
      </c>
      <c r="J45" s="40">
        <v>3374.666666666667</v>
      </c>
      <c r="K45" s="31">
        <v>3305</v>
      </c>
      <c r="L45" s="31">
        <v>3249</v>
      </c>
      <c r="M45" s="31">
        <v>8.6317900000000005</v>
      </c>
      <c r="N45" s="1"/>
      <c r="O45" s="1"/>
    </row>
    <row r="46" spans="1:15" ht="12.75" customHeight="1">
      <c r="A46" s="31">
        <v>36</v>
      </c>
      <c r="B46" s="31" t="s">
        <v>305</v>
      </c>
      <c r="C46" s="31">
        <v>190.7</v>
      </c>
      <c r="D46" s="40">
        <v>191.51666666666665</v>
      </c>
      <c r="E46" s="40">
        <v>189.2833333333333</v>
      </c>
      <c r="F46" s="40">
        <v>187.86666666666665</v>
      </c>
      <c r="G46" s="40">
        <v>185.6333333333333</v>
      </c>
      <c r="H46" s="40">
        <v>192.93333333333331</v>
      </c>
      <c r="I46" s="40">
        <v>195.16666666666666</v>
      </c>
      <c r="J46" s="40">
        <v>196.58333333333331</v>
      </c>
      <c r="K46" s="31">
        <v>193.75</v>
      </c>
      <c r="L46" s="31">
        <v>190.1</v>
      </c>
      <c r="M46" s="31">
        <v>2.4050600000000002</v>
      </c>
      <c r="N46" s="1"/>
      <c r="O46" s="1"/>
    </row>
    <row r="47" spans="1:15" ht="12.75" customHeight="1">
      <c r="A47" s="31">
        <v>37</v>
      </c>
      <c r="B47" s="31" t="s">
        <v>307</v>
      </c>
      <c r="C47" s="31">
        <v>2248.3000000000002</v>
      </c>
      <c r="D47" s="40">
        <v>2234.8000000000002</v>
      </c>
      <c r="E47" s="40">
        <v>2206.4500000000003</v>
      </c>
      <c r="F47" s="40">
        <v>2164.6</v>
      </c>
      <c r="G47" s="40">
        <v>2136.25</v>
      </c>
      <c r="H47" s="40">
        <v>2276.6500000000005</v>
      </c>
      <c r="I47" s="40">
        <v>2305.0000000000009</v>
      </c>
      <c r="J47" s="40">
        <v>2346.8500000000008</v>
      </c>
      <c r="K47" s="31">
        <v>2263.15</v>
      </c>
      <c r="L47" s="31">
        <v>2192.9499999999998</v>
      </c>
      <c r="M47" s="31">
        <v>2.4113500000000001</v>
      </c>
      <c r="N47" s="1"/>
      <c r="O47" s="1"/>
    </row>
    <row r="48" spans="1:15" ht="12.75" customHeight="1">
      <c r="A48" s="31">
        <v>38</v>
      </c>
      <c r="B48" s="31" t="s">
        <v>306</v>
      </c>
      <c r="C48" s="31">
        <v>3054.7</v>
      </c>
      <c r="D48" s="40">
        <v>3067.4</v>
      </c>
      <c r="E48" s="40">
        <v>3034.8</v>
      </c>
      <c r="F48" s="40">
        <v>3014.9</v>
      </c>
      <c r="G48" s="40">
        <v>2982.3</v>
      </c>
      <c r="H48" s="40">
        <v>3087.3</v>
      </c>
      <c r="I48" s="40">
        <v>3119.8999999999996</v>
      </c>
      <c r="J48" s="40">
        <v>3139.8</v>
      </c>
      <c r="K48" s="31">
        <v>3100</v>
      </c>
      <c r="L48" s="31">
        <v>3047.5</v>
      </c>
      <c r="M48" s="31">
        <v>0.13228000000000001</v>
      </c>
      <c r="N48" s="1"/>
      <c r="O48" s="1"/>
    </row>
    <row r="49" spans="1:15" ht="12.75" customHeight="1">
      <c r="A49" s="31">
        <v>39</v>
      </c>
      <c r="B49" s="31" t="s">
        <v>241</v>
      </c>
      <c r="C49" s="31">
        <v>1899.8</v>
      </c>
      <c r="D49" s="40">
        <v>1857.0166666666667</v>
      </c>
      <c r="E49" s="40">
        <v>1813.5333333333333</v>
      </c>
      <c r="F49" s="40">
        <v>1727.2666666666667</v>
      </c>
      <c r="G49" s="40">
        <v>1683.7833333333333</v>
      </c>
      <c r="H49" s="40">
        <v>1943.2833333333333</v>
      </c>
      <c r="I49" s="40">
        <v>1986.7666666666664</v>
      </c>
      <c r="J49" s="40">
        <v>2073.0333333333333</v>
      </c>
      <c r="K49" s="31">
        <v>1900.5</v>
      </c>
      <c r="L49" s="31">
        <v>1770.75</v>
      </c>
      <c r="M49" s="31">
        <v>1.8321499999999999</v>
      </c>
      <c r="N49" s="1"/>
      <c r="O49" s="1"/>
    </row>
    <row r="50" spans="1:15" ht="12.75" customHeight="1">
      <c r="A50" s="31">
        <v>40</v>
      </c>
      <c r="B50" s="31" t="s">
        <v>308</v>
      </c>
      <c r="C50" s="31">
        <v>8800.75</v>
      </c>
      <c r="D50" s="40">
        <v>8837.2666666666664</v>
      </c>
      <c r="E50" s="40">
        <v>8743.4833333333336</v>
      </c>
      <c r="F50" s="40">
        <v>8686.2166666666672</v>
      </c>
      <c r="G50" s="40">
        <v>8592.4333333333343</v>
      </c>
      <c r="H50" s="40">
        <v>8894.5333333333328</v>
      </c>
      <c r="I50" s="40">
        <v>8988.3166666666657</v>
      </c>
      <c r="J50" s="40">
        <v>9045.5833333333321</v>
      </c>
      <c r="K50" s="31">
        <v>8931.0499999999993</v>
      </c>
      <c r="L50" s="31">
        <v>8780</v>
      </c>
      <c r="M50" s="31">
        <v>0.13358</v>
      </c>
      <c r="N50" s="1"/>
      <c r="O50" s="1"/>
    </row>
    <row r="51" spans="1:15" ht="12.75" customHeight="1">
      <c r="A51" s="31">
        <v>41</v>
      </c>
      <c r="B51" s="31" t="s">
        <v>59</v>
      </c>
      <c r="C51" s="31">
        <v>1168.9000000000001</v>
      </c>
      <c r="D51" s="40">
        <v>1167.8</v>
      </c>
      <c r="E51" s="40">
        <v>1151.0999999999999</v>
      </c>
      <c r="F51" s="40">
        <v>1133.3</v>
      </c>
      <c r="G51" s="40">
        <v>1116.5999999999999</v>
      </c>
      <c r="H51" s="40">
        <v>1185.5999999999999</v>
      </c>
      <c r="I51" s="40">
        <v>1202.3000000000002</v>
      </c>
      <c r="J51" s="40">
        <v>1220.0999999999999</v>
      </c>
      <c r="K51" s="31">
        <v>1184.5</v>
      </c>
      <c r="L51" s="31">
        <v>1150</v>
      </c>
      <c r="M51" s="31">
        <v>6.8411200000000001</v>
      </c>
      <c r="N51" s="1"/>
      <c r="O51" s="1"/>
    </row>
    <row r="52" spans="1:15" ht="12.75" customHeight="1">
      <c r="A52" s="31">
        <v>42</v>
      </c>
      <c r="B52" s="31" t="s">
        <v>60</v>
      </c>
      <c r="C52" s="31">
        <v>708.85</v>
      </c>
      <c r="D52" s="40">
        <v>705.36666666666667</v>
      </c>
      <c r="E52" s="40">
        <v>695.73333333333335</v>
      </c>
      <c r="F52" s="40">
        <v>682.61666666666667</v>
      </c>
      <c r="G52" s="40">
        <v>672.98333333333335</v>
      </c>
      <c r="H52" s="40">
        <v>718.48333333333335</v>
      </c>
      <c r="I52" s="40">
        <v>728.11666666666679</v>
      </c>
      <c r="J52" s="40">
        <v>741.23333333333335</v>
      </c>
      <c r="K52" s="31">
        <v>715</v>
      </c>
      <c r="L52" s="31">
        <v>692.25</v>
      </c>
      <c r="M52" s="31">
        <v>26.638470000000002</v>
      </c>
      <c r="N52" s="1"/>
      <c r="O52" s="1"/>
    </row>
    <row r="53" spans="1:15" ht="12.75" customHeight="1">
      <c r="A53" s="31">
        <v>43</v>
      </c>
      <c r="B53" s="31" t="s">
        <v>309</v>
      </c>
      <c r="C53" s="31">
        <v>545.1</v>
      </c>
      <c r="D53" s="40">
        <v>544.88333333333333</v>
      </c>
      <c r="E53" s="40">
        <v>534.86666666666667</v>
      </c>
      <c r="F53" s="40">
        <v>524.63333333333333</v>
      </c>
      <c r="G53" s="40">
        <v>514.61666666666667</v>
      </c>
      <c r="H53" s="40">
        <v>555.11666666666667</v>
      </c>
      <c r="I53" s="40">
        <v>565.13333333333333</v>
      </c>
      <c r="J53" s="40">
        <v>575.36666666666667</v>
      </c>
      <c r="K53" s="31">
        <v>554.9</v>
      </c>
      <c r="L53" s="31">
        <v>534.65</v>
      </c>
      <c r="M53" s="31">
        <v>2.09754</v>
      </c>
      <c r="N53" s="1"/>
      <c r="O53" s="1"/>
    </row>
    <row r="54" spans="1:15" ht="12.75" customHeight="1">
      <c r="A54" s="31">
        <v>44</v>
      </c>
      <c r="B54" s="31" t="s">
        <v>61</v>
      </c>
      <c r="C54" s="31">
        <v>710.9</v>
      </c>
      <c r="D54" s="40">
        <v>707.5</v>
      </c>
      <c r="E54" s="40">
        <v>701</v>
      </c>
      <c r="F54" s="40">
        <v>691.1</v>
      </c>
      <c r="G54" s="40">
        <v>684.6</v>
      </c>
      <c r="H54" s="40">
        <v>717.4</v>
      </c>
      <c r="I54" s="40">
        <v>723.9</v>
      </c>
      <c r="J54" s="40">
        <v>733.8</v>
      </c>
      <c r="K54" s="31">
        <v>714</v>
      </c>
      <c r="L54" s="31">
        <v>697.6</v>
      </c>
      <c r="M54" s="31">
        <v>86.125119999999995</v>
      </c>
      <c r="N54" s="1"/>
      <c r="O54" s="1"/>
    </row>
    <row r="55" spans="1:15" ht="12.75" customHeight="1">
      <c r="A55" s="31">
        <v>45</v>
      </c>
      <c r="B55" s="31" t="s">
        <v>62</v>
      </c>
      <c r="C55" s="31">
        <v>3291.65</v>
      </c>
      <c r="D55" s="40">
        <v>3288.2166666666667</v>
      </c>
      <c r="E55" s="40">
        <v>3271.4333333333334</v>
      </c>
      <c r="F55" s="40">
        <v>3251.2166666666667</v>
      </c>
      <c r="G55" s="40">
        <v>3234.4333333333334</v>
      </c>
      <c r="H55" s="40">
        <v>3308.4333333333334</v>
      </c>
      <c r="I55" s="40">
        <v>3325.2166666666672</v>
      </c>
      <c r="J55" s="40">
        <v>3345.4333333333334</v>
      </c>
      <c r="K55" s="31">
        <v>3305</v>
      </c>
      <c r="L55" s="31">
        <v>3268</v>
      </c>
      <c r="M55" s="31">
        <v>1.81626</v>
      </c>
      <c r="N55" s="1"/>
      <c r="O55" s="1"/>
    </row>
    <row r="56" spans="1:15" ht="12.75" customHeight="1">
      <c r="A56" s="31">
        <v>46</v>
      </c>
      <c r="B56" s="31" t="s">
        <v>313</v>
      </c>
      <c r="C56" s="31">
        <v>202.25</v>
      </c>
      <c r="D56" s="40">
        <v>201.5</v>
      </c>
      <c r="E56" s="40">
        <v>198.6</v>
      </c>
      <c r="F56" s="40">
        <v>194.95</v>
      </c>
      <c r="G56" s="40">
        <v>192.04999999999998</v>
      </c>
      <c r="H56" s="40">
        <v>205.15</v>
      </c>
      <c r="I56" s="40">
        <v>208.04999999999998</v>
      </c>
      <c r="J56" s="40">
        <v>211.70000000000002</v>
      </c>
      <c r="K56" s="31">
        <v>204.4</v>
      </c>
      <c r="L56" s="31">
        <v>197.85</v>
      </c>
      <c r="M56" s="31">
        <v>9.7824600000000004</v>
      </c>
      <c r="N56" s="1"/>
      <c r="O56" s="1"/>
    </row>
    <row r="57" spans="1:15" ht="12.75" customHeight="1">
      <c r="A57" s="31">
        <v>47</v>
      </c>
      <c r="B57" s="31" t="s">
        <v>314</v>
      </c>
      <c r="C57" s="31">
        <v>1146.5</v>
      </c>
      <c r="D57" s="40">
        <v>1145.5166666666667</v>
      </c>
      <c r="E57" s="40">
        <v>1132.0333333333333</v>
      </c>
      <c r="F57" s="40">
        <v>1117.5666666666666</v>
      </c>
      <c r="G57" s="40">
        <v>1104.0833333333333</v>
      </c>
      <c r="H57" s="40">
        <v>1159.9833333333333</v>
      </c>
      <c r="I57" s="40">
        <v>1173.4666666666665</v>
      </c>
      <c r="J57" s="40">
        <v>1187.9333333333334</v>
      </c>
      <c r="K57" s="31">
        <v>1159</v>
      </c>
      <c r="L57" s="31">
        <v>1131.05</v>
      </c>
      <c r="M57" s="31">
        <v>1.7257100000000001</v>
      </c>
      <c r="N57" s="1"/>
      <c r="O57" s="1"/>
    </row>
    <row r="58" spans="1:15" ht="12.75" customHeight="1">
      <c r="A58" s="31">
        <v>48</v>
      </c>
      <c r="B58" s="31" t="s">
        <v>64</v>
      </c>
      <c r="C58" s="31">
        <v>17123.5</v>
      </c>
      <c r="D58" s="40">
        <v>17082.833333333332</v>
      </c>
      <c r="E58" s="40">
        <v>16905.666666666664</v>
      </c>
      <c r="F58" s="40">
        <v>16687.833333333332</v>
      </c>
      <c r="G58" s="40">
        <v>16510.666666666664</v>
      </c>
      <c r="H58" s="40">
        <v>17300.666666666664</v>
      </c>
      <c r="I58" s="40">
        <v>17477.833333333328</v>
      </c>
      <c r="J58" s="40">
        <v>17695.666666666664</v>
      </c>
      <c r="K58" s="31">
        <v>17260</v>
      </c>
      <c r="L58" s="31">
        <v>16865</v>
      </c>
      <c r="M58" s="31">
        <v>2.4202599999999999</v>
      </c>
      <c r="N58" s="1"/>
      <c r="O58" s="1"/>
    </row>
    <row r="59" spans="1:15" ht="12" customHeight="1">
      <c r="A59" s="31">
        <v>49</v>
      </c>
      <c r="B59" s="31" t="s">
        <v>246</v>
      </c>
      <c r="C59" s="31">
        <v>5487.9</v>
      </c>
      <c r="D59" s="40">
        <v>5495.75</v>
      </c>
      <c r="E59" s="40">
        <v>5433.8</v>
      </c>
      <c r="F59" s="40">
        <v>5379.7</v>
      </c>
      <c r="G59" s="40">
        <v>5317.75</v>
      </c>
      <c r="H59" s="40">
        <v>5549.85</v>
      </c>
      <c r="I59" s="40">
        <v>5611.8000000000011</v>
      </c>
      <c r="J59" s="40">
        <v>5665.9000000000005</v>
      </c>
      <c r="K59" s="31">
        <v>5557.7</v>
      </c>
      <c r="L59" s="31">
        <v>5441.65</v>
      </c>
      <c r="M59" s="31">
        <v>0.23286999999999999</v>
      </c>
      <c r="N59" s="1"/>
      <c r="O59" s="1"/>
    </row>
    <row r="60" spans="1:15" ht="12.75" customHeight="1">
      <c r="A60" s="31">
        <v>50</v>
      </c>
      <c r="B60" s="31" t="s">
        <v>65</v>
      </c>
      <c r="C60" s="31">
        <v>7065.9</v>
      </c>
      <c r="D60" s="40">
        <v>7093.6333333333341</v>
      </c>
      <c r="E60" s="40">
        <v>7007.2666666666682</v>
      </c>
      <c r="F60" s="40">
        <v>6948.6333333333341</v>
      </c>
      <c r="G60" s="40">
        <v>6862.2666666666682</v>
      </c>
      <c r="H60" s="40">
        <v>7152.2666666666682</v>
      </c>
      <c r="I60" s="40">
        <v>7238.633333333335</v>
      </c>
      <c r="J60" s="40">
        <v>7297.2666666666682</v>
      </c>
      <c r="K60" s="31">
        <v>7180</v>
      </c>
      <c r="L60" s="31">
        <v>7035</v>
      </c>
      <c r="M60" s="31">
        <v>12.764810000000001</v>
      </c>
      <c r="N60" s="1"/>
      <c r="O60" s="1"/>
    </row>
    <row r="61" spans="1:15" ht="12.75" customHeight="1">
      <c r="A61" s="31">
        <v>51</v>
      </c>
      <c r="B61" s="31" t="s">
        <v>315</v>
      </c>
      <c r="C61" s="31">
        <v>3176.25</v>
      </c>
      <c r="D61" s="40">
        <v>3185.4333333333329</v>
      </c>
      <c r="E61" s="40">
        <v>3131.8166666666657</v>
      </c>
      <c r="F61" s="40">
        <v>3087.3833333333328</v>
      </c>
      <c r="G61" s="40">
        <v>3033.7666666666655</v>
      </c>
      <c r="H61" s="40">
        <v>3229.8666666666659</v>
      </c>
      <c r="I61" s="40">
        <v>3283.4833333333336</v>
      </c>
      <c r="J61" s="40">
        <v>3327.9166666666661</v>
      </c>
      <c r="K61" s="31">
        <v>3239.05</v>
      </c>
      <c r="L61" s="31">
        <v>3141</v>
      </c>
      <c r="M61" s="31">
        <v>0.33871000000000001</v>
      </c>
      <c r="N61" s="1"/>
      <c r="O61" s="1"/>
    </row>
    <row r="62" spans="1:15" ht="12.75" customHeight="1">
      <c r="A62" s="31">
        <v>52</v>
      </c>
      <c r="B62" s="31" t="s">
        <v>66</v>
      </c>
      <c r="C62" s="31">
        <v>2250.9499999999998</v>
      </c>
      <c r="D62" s="40">
        <v>2234.0333333333333</v>
      </c>
      <c r="E62" s="40">
        <v>2213.2666666666664</v>
      </c>
      <c r="F62" s="40">
        <v>2175.583333333333</v>
      </c>
      <c r="G62" s="40">
        <v>2154.8166666666662</v>
      </c>
      <c r="H62" s="40">
        <v>2271.7166666666667</v>
      </c>
      <c r="I62" s="40">
        <v>2292.483333333334</v>
      </c>
      <c r="J62" s="40">
        <v>2330.166666666667</v>
      </c>
      <c r="K62" s="31">
        <v>2254.8000000000002</v>
      </c>
      <c r="L62" s="31">
        <v>2196.35</v>
      </c>
      <c r="M62" s="31">
        <v>1.64727</v>
      </c>
      <c r="N62" s="1"/>
      <c r="O62" s="1"/>
    </row>
    <row r="63" spans="1:15" ht="12.75" customHeight="1">
      <c r="A63" s="31">
        <v>53</v>
      </c>
      <c r="B63" s="31" t="s">
        <v>316</v>
      </c>
      <c r="C63" s="31">
        <v>333.4</v>
      </c>
      <c r="D63" s="40">
        <v>330.51666666666665</v>
      </c>
      <c r="E63" s="40">
        <v>325.88333333333333</v>
      </c>
      <c r="F63" s="40">
        <v>318.36666666666667</v>
      </c>
      <c r="G63" s="40">
        <v>313.73333333333335</v>
      </c>
      <c r="H63" s="40">
        <v>338.0333333333333</v>
      </c>
      <c r="I63" s="40">
        <v>342.66666666666663</v>
      </c>
      <c r="J63" s="40">
        <v>350.18333333333328</v>
      </c>
      <c r="K63" s="31">
        <v>335.15</v>
      </c>
      <c r="L63" s="31">
        <v>323</v>
      </c>
      <c r="M63" s="31">
        <v>7.7302900000000001</v>
      </c>
      <c r="N63" s="1"/>
      <c r="O63" s="1"/>
    </row>
    <row r="64" spans="1:15" ht="12.75" customHeight="1">
      <c r="A64" s="31">
        <v>54</v>
      </c>
      <c r="B64" s="31" t="s">
        <v>67</v>
      </c>
      <c r="C64" s="31">
        <v>280.35000000000002</v>
      </c>
      <c r="D64" s="40">
        <v>279.33333333333331</v>
      </c>
      <c r="E64" s="40">
        <v>277.66666666666663</v>
      </c>
      <c r="F64" s="40">
        <v>274.98333333333329</v>
      </c>
      <c r="G64" s="40">
        <v>273.31666666666661</v>
      </c>
      <c r="H64" s="40">
        <v>282.01666666666665</v>
      </c>
      <c r="I64" s="40">
        <v>283.68333333333328</v>
      </c>
      <c r="J64" s="40">
        <v>286.36666666666667</v>
      </c>
      <c r="K64" s="31">
        <v>281</v>
      </c>
      <c r="L64" s="31">
        <v>276.64999999999998</v>
      </c>
      <c r="M64" s="31">
        <v>39.636940000000003</v>
      </c>
      <c r="N64" s="1"/>
      <c r="O64" s="1"/>
    </row>
    <row r="65" spans="1:15" ht="12.75" customHeight="1">
      <c r="A65" s="31">
        <v>55</v>
      </c>
      <c r="B65" s="31" t="s">
        <v>68</v>
      </c>
      <c r="C65" s="31">
        <v>92.35</v>
      </c>
      <c r="D65" s="40">
        <v>92.133333333333326</v>
      </c>
      <c r="E65" s="40">
        <v>91.216666666666654</v>
      </c>
      <c r="F65" s="40">
        <v>90.083333333333329</v>
      </c>
      <c r="G65" s="40">
        <v>89.166666666666657</v>
      </c>
      <c r="H65" s="40">
        <v>93.266666666666652</v>
      </c>
      <c r="I65" s="40">
        <v>94.183333333333337</v>
      </c>
      <c r="J65" s="40">
        <v>95.316666666666649</v>
      </c>
      <c r="K65" s="31">
        <v>93.05</v>
      </c>
      <c r="L65" s="31">
        <v>91</v>
      </c>
      <c r="M65" s="31">
        <v>163.68467999999999</v>
      </c>
      <c r="N65" s="1"/>
      <c r="O65" s="1"/>
    </row>
    <row r="66" spans="1:15" ht="12.75" customHeight="1">
      <c r="A66" s="31">
        <v>56</v>
      </c>
      <c r="B66" s="31" t="s">
        <v>247</v>
      </c>
      <c r="C66" s="31">
        <v>56.15</v>
      </c>
      <c r="D66" s="40">
        <v>56.4</v>
      </c>
      <c r="E66" s="40">
        <v>55.75</v>
      </c>
      <c r="F66" s="40">
        <v>55.35</v>
      </c>
      <c r="G66" s="40">
        <v>54.7</v>
      </c>
      <c r="H66" s="40">
        <v>56.8</v>
      </c>
      <c r="I66" s="40">
        <v>57.449999999999989</v>
      </c>
      <c r="J66" s="40">
        <v>57.849999999999994</v>
      </c>
      <c r="K66" s="31">
        <v>57.05</v>
      </c>
      <c r="L66" s="31">
        <v>56</v>
      </c>
      <c r="M66" s="31">
        <v>50.488259999999997</v>
      </c>
      <c r="N66" s="1"/>
      <c r="O66" s="1"/>
    </row>
    <row r="67" spans="1:15" ht="12.75" customHeight="1">
      <c r="A67" s="31">
        <v>57</v>
      </c>
      <c r="B67" s="31" t="s">
        <v>310</v>
      </c>
      <c r="C67" s="31">
        <v>2910.4</v>
      </c>
      <c r="D67" s="40">
        <v>2944.4666666666667</v>
      </c>
      <c r="E67" s="40">
        <v>2858.9333333333334</v>
      </c>
      <c r="F67" s="40">
        <v>2807.4666666666667</v>
      </c>
      <c r="G67" s="40">
        <v>2721.9333333333334</v>
      </c>
      <c r="H67" s="40">
        <v>2995.9333333333334</v>
      </c>
      <c r="I67" s="40">
        <v>3081.4666666666672</v>
      </c>
      <c r="J67" s="40">
        <v>3132.9333333333334</v>
      </c>
      <c r="K67" s="31">
        <v>3030</v>
      </c>
      <c r="L67" s="31">
        <v>2893</v>
      </c>
      <c r="M67" s="31">
        <v>0.71345000000000003</v>
      </c>
      <c r="N67" s="1"/>
      <c r="O67" s="1"/>
    </row>
    <row r="68" spans="1:15" ht="12.75" customHeight="1">
      <c r="A68" s="31">
        <v>58</v>
      </c>
      <c r="B68" s="31" t="s">
        <v>69</v>
      </c>
      <c r="C68" s="31">
        <v>1957.5</v>
      </c>
      <c r="D68" s="40">
        <v>1968.7166666666665</v>
      </c>
      <c r="E68" s="40">
        <v>1931.4833333333329</v>
      </c>
      <c r="F68" s="40">
        <v>1905.4666666666665</v>
      </c>
      <c r="G68" s="40">
        <v>1868.2333333333329</v>
      </c>
      <c r="H68" s="40">
        <v>1994.7333333333329</v>
      </c>
      <c r="I68" s="40">
        <v>2031.9666666666665</v>
      </c>
      <c r="J68" s="40">
        <v>2057.9833333333327</v>
      </c>
      <c r="K68" s="31">
        <v>2005.95</v>
      </c>
      <c r="L68" s="31">
        <v>1942.7</v>
      </c>
      <c r="M68" s="31">
        <v>5.7734399999999999</v>
      </c>
      <c r="N68" s="1"/>
      <c r="O68" s="1"/>
    </row>
    <row r="69" spans="1:15" ht="12.75" customHeight="1">
      <c r="A69" s="31">
        <v>59</v>
      </c>
      <c r="B69" s="31" t="s">
        <v>318</v>
      </c>
      <c r="C69" s="31">
        <v>4713.45</v>
      </c>
      <c r="D69" s="40">
        <v>4725.3166666666666</v>
      </c>
      <c r="E69" s="40">
        <v>4692.1333333333332</v>
      </c>
      <c r="F69" s="40">
        <v>4670.8166666666666</v>
      </c>
      <c r="G69" s="40">
        <v>4637.6333333333332</v>
      </c>
      <c r="H69" s="40">
        <v>4746.6333333333332</v>
      </c>
      <c r="I69" s="40">
        <v>4779.8166666666657</v>
      </c>
      <c r="J69" s="40">
        <v>4801.1333333333332</v>
      </c>
      <c r="K69" s="31">
        <v>4758.5</v>
      </c>
      <c r="L69" s="31">
        <v>4704</v>
      </c>
      <c r="M69" s="31">
        <v>3.6229999999999998E-2</v>
      </c>
      <c r="N69" s="1"/>
      <c r="O69" s="1"/>
    </row>
    <row r="70" spans="1:15" ht="12.75" customHeight="1">
      <c r="A70" s="31">
        <v>60</v>
      </c>
      <c r="B70" s="31" t="s">
        <v>248</v>
      </c>
      <c r="C70" s="31">
        <v>1160.5</v>
      </c>
      <c r="D70" s="40">
        <v>1140.2166666666667</v>
      </c>
      <c r="E70" s="40">
        <v>1101.4333333333334</v>
      </c>
      <c r="F70" s="40">
        <v>1042.3666666666668</v>
      </c>
      <c r="G70" s="40">
        <v>1003.5833333333335</v>
      </c>
      <c r="H70" s="40">
        <v>1199.2833333333333</v>
      </c>
      <c r="I70" s="40">
        <v>1238.0666666666666</v>
      </c>
      <c r="J70" s="40">
        <v>1297.1333333333332</v>
      </c>
      <c r="K70" s="31">
        <v>1179</v>
      </c>
      <c r="L70" s="31">
        <v>1081.1500000000001</v>
      </c>
      <c r="M70" s="31">
        <v>5.9987599999999999</v>
      </c>
      <c r="N70" s="1"/>
      <c r="O70" s="1"/>
    </row>
    <row r="71" spans="1:15" ht="12.75" customHeight="1">
      <c r="A71" s="31">
        <v>61</v>
      </c>
      <c r="B71" s="31" t="s">
        <v>319</v>
      </c>
      <c r="C71" s="31">
        <v>399.75</v>
      </c>
      <c r="D71" s="40">
        <v>400.3</v>
      </c>
      <c r="E71" s="40">
        <v>396.05</v>
      </c>
      <c r="F71" s="40">
        <v>392.35</v>
      </c>
      <c r="G71" s="40">
        <v>388.1</v>
      </c>
      <c r="H71" s="40">
        <v>404</v>
      </c>
      <c r="I71" s="40">
        <v>408.25</v>
      </c>
      <c r="J71" s="40">
        <v>411.95</v>
      </c>
      <c r="K71" s="31">
        <v>404.55</v>
      </c>
      <c r="L71" s="31">
        <v>396.6</v>
      </c>
      <c r="M71" s="31">
        <v>0.55781000000000003</v>
      </c>
      <c r="N71" s="1"/>
      <c r="O71" s="1"/>
    </row>
    <row r="72" spans="1:15" ht="12.75" customHeight="1">
      <c r="A72" s="31">
        <v>62</v>
      </c>
      <c r="B72" s="31" t="s">
        <v>71</v>
      </c>
      <c r="C72" s="31">
        <v>209.8</v>
      </c>
      <c r="D72" s="40">
        <v>210.45000000000002</v>
      </c>
      <c r="E72" s="40">
        <v>208.00000000000003</v>
      </c>
      <c r="F72" s="40">
        <v>206.20000000000002</v>
      </c>
      <c r="G72" s="40">
        <v>203.75000000000003</v>
      </c>
      <c r="H72" s="40">
        <v>212.25000000000003</v>
      </c>
      <c r="I72" s="40">
        <v>214.70000000000002</v>
      </c>
      <c r="J72" s="40">
        <v>216.50000000000003</v>
      </c>
      <c r="K72" s="31">
        <v>212.9</v>
      </c>
      <c r="L72" s="31">
        <v>208.65</v>
      </c>
      <c r="M72" s="31">
        <v>64.79571</v>
      </c>
      <c r="N72" s="1"/>
      <c r="O72" s="1"/>
    </row>
    <row r="73" spans="1:15" ht="12.75" customHeight="1">
      <c r="A73" s="31">
        <v>63</v>
      </c>
      <c r="B73" s="31" t="s">
        <v>311</v>
      </c>
      <c r="C73" s="31">
        <v>1950.6</v>
      </c>
      <c r="D73" s="40">
        <v>1940.2666666666667</v>
      </c>
      <c r="E73" s="40">
        <v>1915.5333333333333</v>
      </c>
      <c r="F73" s="40">
        <v>1880.4666666666667</v>
      </c>
      <c r="G73" s="40">
        <v>1855.7333333333333</v>
      </c>
      <c r="H73" s="40">
        <v>1975.3333333333333</v>
      </c>
      <c r="I73" s="40">
        <v>2000.0666666666664</v>
      </c>
      <c r="J73" s="40">
        <v>2035.1333333333332</v>
      </c>
      <c r="K73" s="31">
        <v>1965</v>
      </c>
      <c r="L73" s="31">
        <v>1905.2</v>
      </c>
      <c r="M73" s="31">
        <v>3.2543500000000001</v>
      </c>
      <c r="N73" s="1"/>
      <c r="O73" s="1"/>
    </row>
    <row r="74" spans="1:15" ht="12.75" customHeight="1">
      <c r="A74" s="31">
        <v>64</v>
      </c>
      <c r="B74" s="31" t="s">
        <v>72</v>
      </c>
      <c r="C74" s="31">
        <v>756.85</v>
      </c>
      <c r="D74" s="40">
        <v>754.61666666666667</v>
      </c>
      <c r="E74" s="40">
        <v>749.83333333333337</v>
      </c>
      <c r="F74" s="40">
        <v>742.81666666666672</v>
      </c>
      <c r="G74" s="40">
        <v>738.03333333333342</v>
      </c>
      <c r="H74" s="40">
        <v>761.63333333333333</v>
      </c>
      <c r="I74" s="40">
        <v>766.41666666666663</v>
      </c>
      <c r="J74" s="40">
        <v>773.43333333333328</v>
      </c>
      <c r="K74" s="31">
        <v>759.4</v>
      </c>
      <c r="L74" s="31">
        <v>747.6</v>
      </c>
      <c r="M74" s="31">
        <v>4.1552600000000002</v>
      </c>
      <c r="N74" s="1"/>
      <c r="O74" s="1"/>
    </row>
    <row r="75" spans="1:15" ht="12.75" customHeight="1">
      <c r="A75" s="31">
        <v>65</v>
      </c>
      <c r="B75" s="31" t="s">
        <v>73</v>
      </c>
      <c r="C75" s="31">
        <v>735.9</v>
      </c>
      <c r="D75" s="40">
        <v>733.01666666666677</v>
      </c>
      <c r="E75" s="40">
        <v>726.08333333333348</v>
      </c>
      <c r="F75" s="40">
        <v>716.26666666666677</v>
      </c>
      <c r="G75" s="40">
        <v>709.33333333333348</v>
      </c>
      <c r="H75" s="40">
        <v>742.83333333333348</v>
      </c>
      <c r="I75" s="40">
        <v>749.76666666666665</v>
      </c>
      <c r="J75" s="40">
        <v>759.58333333333348</v>
      </c>
      <c r="K75" s="31">
        <v>739.95</v>
      </c>
      <c r="L75" s="31">
        <v>723.2</v>
      </c>
      <c r="M75" s="31">
        <v>5.8624799999999997</v>
      </c>
      <c r="N75" s="1"/>
      <c r="O75" s="1"/>
    </row>
    <row r="76" spans="1:15" ht="12.75" customHeight="1">
      <c r="A76" s="31">
        <v>66</v>
      </c>
      <c r="B76" s="31" t="s">
        <v>320</v>
      </c>
      <c r="C76" s="31">
        <v>10279.450000000001</v>
      </c>
      <c r="D76" s="40">
        <v>10283.716666666667</v>
      </c>
      <c r="E76" s="40">
        <v>10137.433333333334</v>
      </c>
      <c r="F76" s="40">
        <v>9995.4166666666679</v>
      </c>
      <c r="G76" s="40">
        <v>9849.133333333335</v>
      </c>
      <c r="H76" s="40">
        <v>10425.733333333334</v>
      </c>
      <c r="I76" s="40">
        <v>10572.016666666666</v>
      </c>
      <c r="J76" s="40">
        <v>10714.033333333333</v>
      </c>
      <c r="K76" s="31">
        <v>10430</v>
      </c>
      <c r="L76" s="31">
        <v>10141.700000000001</v>
      </c>
      <c r="M76" s="31">
        <v>1.9060000000000001E-2</v>
      </c>
      <c r="N76" s="1"/>
      <c r="O76" s="1"/>
    </row>
    <row r="77" spans="1:15" ht="12.75" customHeight="1">
      <c r="A77" s="31">
        <v>67</v>
      </c>
      <c r="B77" s="31" t="s">
        <v>75</v>
      </c>
      <c r="C77" s="31">
        <v>691.6</v>
      </c>
      <c r="D77" s="40">
        <v>695.43333333333339</v>
      </c>
      <c r="E77" s="40">
        <v>684.56666666666683</v>
      </c>
      <c r="F77" s="40">
        <v>677.53333333333342</v>
      </c>
      <c r="G77" s="40">
        <v>666.66666666666686</v>
      </c>
      <c r="H77" s="40">
        <v>702.46666666666681</v>
      </c>
      <c r="I77" s="40">
        <v>713.33333333333337</v>
      </c>
      <c r="J77" s="40">
        <v>720.36666666666679</v>
      </c>
      <c r="K77" s="31">
        <v>706.3</v>
      </c>
      <c r="L77" s="31">
        <v>688.4</v>
      </c>
      <c r="M77" s="31">
        <v>92.756309999999999</v>
      </c>
      <c r="N77" s="1"/>
      <c r="O77" s="1"/>
    </row>
    <row r="78" spans="1:15" ht="12.75" customHeight="1">
      <c r="A78" s="31">
        <v>68</v>
      </c>
      <c r="B78" s="31" t="s">
        <v>76</v>
      </c>
      <c r="C78" s="31">
        <v>64.8</v>
      </c>
      <c r="D78" s="40">
        <v>64.583333333333329</v>
      </c>
      <c r="E78" s="40">
        <v>63.61666666666666</v>
      </c>
      <c r="F78" s="40">
        <v>62.43333333333333</v>
      </c>
      <c r="G78" s="40">
        <v>61.466666666666661</v>
      </c>
      <c r="H78" s="40">
        <v>65.766666666666652</v>
      </c>
      <c r="I78" s="40">
        <v>66.73333333333332</v>
      </c>
      <c r="J78" s="40">
        <v>67.916666666666657</v>
      </c>
      <c r="K78" s="31">
        <v>65.55</v>
      </c>
      <c r="L78" s="31">
        <v>63.4</v>
      </c>
      <c r="M78" s="31">
        <v>274.98311999999999</v>
      </c>
      <c r="N78" s="1"/>
      <c r="O78" s="1"/>
    </row>
    <row r="79" spans="1:15" ht="12.75" customHeight="1">
      <c r="A79" s="31">
        <v>69</v>
      </c>
      <c r="B79" s="31" t="s">
        <v>77</v>
      </c>
      <c r="C79" s="31">
        <v>378.15</v>
      </c>
      <c r="D79" s="40">
        <v>378.58333333333331</v>
      </c>
      <c r="E79" s="40">
        <v>373.76666666666665</v>
      </c>
      <c r="F79" s="40">
        <v>369.38333333333333</v>
      </c>
      <c r="G79" s="40">
        <v>364.56666666666666</v>
      </c>
      <c r="H79" s="40">
        <v>382.96666666666664</v>
      </c>
      <c r="I79" s="40">
        <v>387.78333333333336</v>
      </c>
      <c r="J79" s="40">
        <v>392.16666666666663</v>
      </c>
      <c r="K79" s="31">
        <v>383.4</v>
      </c>
      <c r="L79" s="31">
        <v>374.2</v>
      </c>
      <c r="M79" s="31">
        <v>24.192630000000001</v>
      </c>
      <c r="N79" s="1"/>
      <c r="O79" s="1"/>
    </row>
    <row r="80" spans="1:15" ht="12.75" customHeight="1">
      <c r="A80" s="31">
        <v>70</v>
      </c>
      <c r="B80" s="31" t="s">
        <v>321</v>
      </c>
      <c r="C80" s="31">
        <v>1490.7</v>
      </c>
      <c r="D80" s="40">
        <v>1484.8999999999999</v>
      </c>
      <c r="E80" s="40">
        <v>1457.7999999999997</v>
      </c>
      <c r="F80" s="40">
        <v>1424.8999999999999</v>
      </c>
      <c r="G80" s="40">
        <v>1397.7999999999997</v>
      </c>
      <c r="H80" s="40">
        <v>1517.7999999999997</v>
      </c>
      <c r="I80" s="40">
        <v>1544.8999999999996</v>
      </c>
      <c r="J80" s="40">
        <v>1577.7999999999997</v>
      </c>
      <c r="K80" s="31">
        <v>1512</v>
      </c>
      <c r="L80" s="31">
        <v>1452</v>
      </c>
      <c r="M80" s="31">
        <v>1.08392</v>
      </c>
      <c r="N80" s="1"/>
      <c r="O80" s="1"/>
    </row>
    <row r="81" spans="1:15" ht="12.75" customHeight="1">
      <c r="A81" s="31">
        <v>71</v>
      </c>
      <c r="B81" s="31" t="s">
        <v>323</v>
      </c>
      <c r="C81" s="31">
        <v>6426.6</v>
      </c>
      <c r="D81" s="40">
        <v>6450.2333333333336</v>
      </c>
      <c r="E81" s="40">
        <v>6356.4666666666672</v>
      </c>
      <c r="F81" s="40">
        <v>6286.3333333333339</v>
      </c>
      <c r="G81" s="40">
        <v>6192.5666666666675</v>
      </c>
      <c r="H81" s="40">
        <v>6520.3666666666668</v>
      </c>
      <c r="I81" s="40">
        <v>6614.1333333333332</v>
      </c>
      <c r="J81" s="40">
        <v>6684.2666666666664</v>
      </c>
      <c r="K81" s="31">
        <v>6544</v>
      </c>
      <c r="L81" s="31">
        <v>6380.1</v>
      </c>
      <c r="M81" s="31">
        <v>0.15586</v>
      </c>
      <c r="N81" s="1"/>
      <c r="O81" s="1"/>
    </row>
    <row r="82" spans="1:15" ht="12.75" customHeight="1">
      <c r="A82" s="31">
        <v>72</v>
      </c>
      <c r="B82" s="31" t="s">
        <v>324</v>
      </c>
      <c r="C82" s="31">
        <v>1013.45</v>
      </c>
      <c r="D82" s="40">
        <v>1010.1166666666668</v>
      </c>
      <c r="E82" s="40">
        <v>990.28333333333353</v>
      </c>
      <c r="F82" s="40">
        <v>967.11666666666679</v>
      </c>
      <c r="G82" s="40">
        <v>947.28333333333353</v>
      </c>
      <c r="H82" s="40">
        <v>1033.2833333333335</v>
      </c>
      <c r="I82" s="40">
        <v>1053.1166666666668</v>
      </c>
      <c r="J82" s="40">
        <v>1076.2833333333335</v>
      </c>
      <c r="K82" s="31">
        <v>1029.95</v>
      </c>
      <c r="L82" s="31">
        <v>986.95</v>
      </c>
      <c r="M82" s="31">
        <v>0.95728999999999997</v>
      </c>
      <c r="N82" s="1"/>
      <c r="O82" s="1"/>
    </row>
    <row r="83" spans="1:15" ht="12.75" customHeight="1">
      <c r="A83" s="31">
        <v>73</v>
      </c>
      <c r="B83" s="31" t="s">
        <v>78</v>
      </c>
      <c r="C83" s="31">
        <v>16871.8</v>
      </c>
      <c r="D83" s="40">
        <v>16781.866666666665</v>
      </c>
      <c r="E83" s="40">
        <v>16650.183333333331</v>
      </c>
      <c r="F83" s="40">
        <v>16428.566666666666</v>
      </c>
      <c r="G83" s="40">
        <v>16296.883333333331</v>
      </c>
      <c r="H83" s="40">
        <v>17003.48333333333</v>
      </c>
      <c r="I83" s="40">
        <v>17135.166666666664</v>
      </c>
      <c r="J83" s="40">
        <v>17356.783333333329</v>
      </c>
      <c r="K83" s="31">
        <v>16913.55</v>
      </c>
      <c r="L83" s="31">
        <v>16560.25</v>
      </c>
      <c r="M83" s="31">
        <v>0.1419</v>
      </c>
      <c r="N83" s="1"/>
      <c r="O83" s="1"/>
    </row>
    <row r="84" spans="1:15" ht="12.75" customHeight="1">
      <c r="A84" s="31">
        <v>74</v>
      </c>
      <c r="B84" s="31" t="s">
        <v>80</v>
      </c>
      <c r="C84" s="31">
        <v>391.65</v>
      </c>
      <c r="D84" s="40">
        <v>391.23333333333329</v>
      </c>
      <c r="E84" s="40">
        <v>389.51666666666659</v>
      </c>
      <c r="F84" s="40">
        <v>387.38333333333333</v>
      </c>
      <c r="G84" s="40">
        <v>385.66666666666663</v>
      </c>
      <c r="H84" s="40">
        <v>393.36666666666656</v>
      </c>
      <c r="I84" s="40">
        <v>395.08333333333326</v>
      </c>
      <c r="J84" s="40">
        <v>397.21666666666653</v>
      </c>
      <c r="K84" s="31">
        <v>392.95</v>
      </c>
      <c r="L84" s="31">
        <v>389.1</v>
      </c>
      <c r="M84" s="31">
        <v>32.913989999999998</v>
      </c>
      <c r="N84" s="1"/>
      <c r="O84" s="1"/>
    </row>
    <row r="85" spans="1:15" ht="12.75" customHeight="1">
      <c r="A85" s="31">
        <v>75</v>
      </c>
      <c r="B85" s="31" t="s">
        <v>325</v>
      </c>
      <c r="C85" s="31">
        <v>482.5</v>
      </c>
      <c r="D85" s="40">
        <v>479.41666666666669</v>
      </c>
      <c r="E85" s="40">
        <v>469.83333333333337</v>
      </c>
      <c r="F85" s="40">
        <v>457.16666666666669</v>
      </c>
      <c r="G85" s="40">
        <v>447.58333333333337</v>
      </c>
      <c r="H85" s="40">
        <v>492.08333333333337</v>
      </c>
      <c r="I85" s="40">
        <v>501.66666666666674</v>
      </c>
      <c r="J85" s="40">
        <v>514.33333333333337</v>
      </c>
      <c r="K85" s="31">
        <v>489</v>
      </c>
      <c r="L85" s="31">
        <v>466.75</v>
      </c>
      <c r="M85" s="31">
        <v>2.2418399999999998</v>
      </c>
      <c r="N85" s="1"/>
      <c r="O85" s="1"/>
    </row>
    <row r="86" spans="1:15" ht="12.75" customHeight="1">
      <c r="A86" s="31">
        <v>76</v>
      </c>
      <c r="B86" s="31" t="s">
        <v>81</v>
      </c>
      <c r="C86" s="31">
        <v>3579.65</v>
      </c>
      <c r="D86" s="40">
        <v>3573.3833333333337</v>
      </c>
      <c r="E86" s="40">
        <v>3549.3166666666675</v>
      </c>
      <c r="F86" s="40">
        <v>3518.983333333334</v>
      </c>
      <c r="G86" s="40">
        <v>3494.9166666666679</v>
      </c>
      <c r="H86" s="40">
        <v>3603.7166666666672</v>
      </c>
      <c r="I86" s="40">
        <v>3627.7833333333338</v>
      </c>
      <c r="J86" s="40">
        <v>3658.1166666666668</v>
      </c>
      <c r="K86" s="31">
        <v>3597.45</v>
      </c>
      <c r="L86" s="31">
        <v>3543.05</v>
      </c>
      <c r="M86" s="31">
        <v>2.9786700000000002</v>
      </c>
      <c r="N86" s="1"/>
      <c r="O86" s="1"/>
    </row>
    <row r="87" spans="1:15" ht="12.75" customHeight="1">
      <c r="A87" s="31">
        <v>77</v>
      </c>
      <c r="B87" s="31" t="s">
        <v>312</v>
      </c>
      <c r="C87" s="31">
        <v>2291.3000000000002</v>
      </c>
      <c r="D87" s="40">
        <v>2233.1</v>
      </c>
      <c r="E87" s="40">
        <v>2143.1999999999998</v>
      </c>
      <c r="F87" s="40">
        <v>1995.1</v>
      </c>
      <c r="G87" s="40">
        <v>1905.1999999999998</v>
      </c>
      <c r="H87" s="40">
        <v>2381.1999999999998</v>
      </c>
      <c r="I87" s="40">
        <v>2471.1000000000004</v>
      </c>
      <c r="J87" s="40">
        <v>2619.1999999999998</v>
      </c>
      <c r="K87" s="31">
        <v>2323</v>
      </c>
      <c r="L87" s="31">
        <v>2085</v>
      </c>
      <c r="M87" s="31">
        <v>42.43976</v>
      </c>
      <c r="N87" s="1"/>
      <c r="O87" s="1"/>
    </row>
    <row r="88" spans="1:15" ht="12.75" customHeight="1">
      <c r="A88" s="31">
        <v>78</v>
      </c>
      <c r="B88" s="31" t="s">
        <v>322</v>
      </c>
      <c r="C88" s="31">
        <v>505.65</v>
      </c>
      <c r="D88" s="40">
        <v>507.40000000000003</v>
      </c>
      <c r="E88" s="40">
        <v>498.95000000000005</v>
      </c>
      <c r="F88" s="40">
        <v>492.25</v>
      </c>
      <c r="G88" s="40">
        <v>483.8</v>
      </c>
      <c r="H88" s="40">
        <v>514.10000000000014</v>
      </c>
      <c r="I88" s="40">
        <v>522.54999999999995</v>
      </c>
      <c r="J88" s="40">
        <v>529.25000000000011</v>
      </c>
      <c r="K88" s="31">
        <v>515.85</v>
      </c>
      <c r="L88" s="31">
        <v>500.7</v>
      </c>
      <c r="M88" s="31">
        <v>66.228030000000004</v>
      </c>
      <c r="N88" s="1"/>
      <c r="O88" s="1"/>
    </row>
    <row r="89" spans="1:15" ht="12.75" customHeight="1">
      <c r="A89" s="31">
        <v>79</v>
      </c>
      <c r="B89" s="31" t="s">
        <v>326</v>
      </c>
      <c r="C89" s="31">
        <v>156</v>
      </c>
      <c r="D89" s="40">
        <v>156.33333333333334</v>
      </c>
      <c r="E89" s="40">
        <v>154.4666666666667</v>
      </c>
      <c r="F89" s="40">
        <v>152.93333333333337</v>
      </c>
      <c r="G89" s="40">
        <v>151.06666666666672</v>
      </c>
      <c r="H89" s="40">
        <v>157.86666666666667</v>
      </c>
      <c r="I89" s="40">
        <v>159.73333333333329</v>
      </c>
      <c r="J89" s="40">
        <v>161.26666666666665</v>
      </c>
      <c r="K89" s="31">
        <v>158.19999999999999</v>
      </c>
      <c r="L89" s="31">
        <v>154.80000000000001</v>
      </c>
      <c r="M89" s="31">
        <v>9.2729900000000001</v>
      </c>
      <c r="N89" s="1"/>
      <c r="O89" s="1"/>
    </row>
    <row r="90" spans="1:15" ht="12.75" customHeight="1">
      <c r="A90" s="31">
        <v>80</v>
      </c>
      <c r="B90" s="31" t="s">
        <v>82</v>
      </c>
      <c r="C90" s="31">
        <v>467.6</v>
      </c>
      <c r="D90" s="40">
        <v>466.9666666666667</v>
      </c>
      <c r="E90" s="40">
        <v>459.53333333333342</v>
      </c>
      <c r="F90" s="40">
        <v>451.4666666666667</v>
      </c>
      <c r="G90" s="40">
        <v>444.03333333333342</v>
      </c>
      <c r="H90" s="40">
        <v>475.03333333333342</v>
      </c>
      <c r="I90" s="40">
        <v>482.4666666666667</v>
      </c>
      <c r="J90" s="40">
        <v>490.53333333333342</v>
      </c>
      <c r="K90" s="31">
        <v>474.4</v>
      </c>
      <c r="L90" s="31">
        <v>458.9</v>
      </c>
      <c r="M90" s="31">
        <v>34.463810000000002</v>
      </c>
      <c r="N90" s="1"/>
      <c r="O90" s="1"/>
    </row>
    <row r="91" spans="1:15" ht="12.75" customHeight="1">
      <c r="A91" s="31">
        <v>81</v>
      </c>
      <c r="B91" s="31" t="s">
        <v>344</v>
      </c>
      <c r="C91" s="31">
        <v>2767.7</v>
      </c>
      <c r="D91" s="40">
        <v>2762.9</v>
      </c>
      <c r="E91" s="40">
        <v>2737.1000000000004</v>
      </c>
      <c r="F91" s="40">
        <v>2706.5000000000005</v>
      </c>
      <c r="G91" s="40">
        <v>2680.7000000000007</v>
      </c>
      <c r="H91" s="40">
        <v>2793.5</v>
      </c>
      <c r="I91" s="40">
        <v>2819.3</v>
      </c>
      <c r="J91" s="40">
        <v>2849.8999999999996</v>
      </c>
      <c r="K91" s="31">
        <v>2788.7</v>
      </c>
      <c r="L91" s="31">
        <v>2732.3</v>
      </c>
      <c r="M91" s="31">
        <v>5.1212400000000002</v>
      </c>
      <c r="N91" s="1"/>
      <c r="O91" s="1"/>
    </row>
    <row r="92" spans="1:15" ht="12.75" customHeight="1">
      <c r="A92" s="31">
        <v>82</v>
      </c>
      <c r="B92" s="31" t="s">
        <v>83</v>
      </c>
      <c r="C92" s="31">
        <v>215.6</v>
      </c>
      <c r="D92" s="40">
        <v>215.01666666666665</v>
      </c>
      <c r="E92" s="40">
        <v>212.73333333333329</v>
      </c>
      <c r="F92" s="40">
        <v>209.86666666666665</v>
      </c>
      <c r="G92" s="40">
        <v>207.58333333333329</v>
      </c>
      <c r="H92" s="40">
        <v>217.8833333333333</v>
      </c>
      <c r="I92" s="40">
        <v>220.16666666666666</v>
      </c>
      <c r="J92" s="40">
        <v>223.0333333333333</v>
      </c>
      <c r="K92" s="31">
        <v>217.3</v>
      </c>
      <c r="L92" s="31">
        <v>212.15</v>
      </c>
      <c r="M92" s="31">
        <v>82.910749999999993</v>
      </c>
      <c r="N92" s="1"/>
      <c r="O92" s="1"/>
    </row>
    <row r="93" spans="1:15" ht="12.75" customHeight="1">
      <c r="A93" s="31">
        <v>83</v>
      </c>
      <c r="B93" s="31" t="s">
        <v>330</v>
      </c>
      <c r="C93" s="31">
        <v>598.5</v>
      </c>
      <c r="D93" s="40">
        <v>596.5</v>
      </c>
      <c r="E93" s="40">
        <v>591.29999999999995</v>
      </c>
      <c r="F93" s="40">
        <v>584.09999999999991</v>
      </c>
      <c r="G93" s="40">
        <v>578.89999999999986</v>
      </c>
      <c r="H93" s="40">
        <v>603.70000000000005</v>
      </c>
      <c r="I93" s="40">
        <v>608.90000000000009</v>
      </c>
      <c r="J93" s="40">
        <v>616.10000000000014</v>
      </c>
      <c r="K93" s="31">
        <v>601.70000000000005</v>
      </c>
      <c r="L93" s="31">
        <v>589.29999999999995</v>
      </c>
      <c r="M93" s="31">
        <v>4.2611499999999998</v>
      </c>
      <c r="N93" s="1"/>
      <c r="O93" s="1"/>
    </row>
    <row r="94" spans="1:15" ht="12.75" customHeight="1">
      <c r="A94" s="31">
        <v>84</v>
      </c>
      <c r="B94" s="31" t="s">
        <v>331</v>
      </c>
      <c r="C94" s="31">
        <v>802.45</v>
      </c>
      <c r="D94" s="40">
        <v>795.2833333333333</v>
      </c>
      <c r="E94" s="40">
        <v>777.16666666666663</v>
      </c>
      <c r="F94" s="40">
        <v>751.88333333333333</v>
      </c>
      <c r="G94" s="40">
        <v>733.76666666666665</v>
      </c>
      <c r="H94" s="40">
        <v>820.56666666666661</v>
      </c>
      <c r="I94" s="40">
        <v>838.68333333333339</v>
      </c>
      <c r="J94" s="40">
        <v>863.96666666666658</v>
      </c>
      <c r="K94" s="31">
        <v>813.4</v>
      </c>
      <c r="L94" s="31">
        <v>770</v>
      </c>
      <c r="M94" s="31">
        <v>0.81405000000000005</v>
      </c>
      <c r="N94" s="1"/>
      <c r="O94" s="1"/>
    </row>
    <row r="95" spans="1:15" ht="12.75" customHeight="1">
      <c r="A95" s="31">
        <v>85</v>
      </c>
      <c r="B95" s="31" t="s">
        <v>333</v>
      </c>
      <c r="C95" s="31">
        <v>895.8</v>
      </c>
      <c r="D95" s="40">
        <v>891.30000000000007</v>
      </c>
      <c r="E95" s="40">
        <v>874.50000000000011</v>
      </c>
      <c r="F95" s="40">
        <v>853.2</v>
      </c>
      <c r="G95" s="40">
        <v>836.40000000000009</v>
      </c>
      <c r="H95" s="40">
        <v>912.60000000000014</v>
      </c>
      <c r="I95" s="40">
        <v>929.40000000000009</v>
      </c>
      <c r="J95" s="40">
        <v>950.70000000000016</v>
      </c>
      <c r="K95" s="31">
        <v>908.1</v>
      </c>
      <c r="L95" s="31">
        <v>870</v>
      </c>
      <c r="M95" s="31">
        <v>5.0391000000000004</v>
      </c>
      <c r="N95" s="1"/>
      <c r="O95" s="1"/>
    </row>
    <row r="96" spans="1:15" ht="12.75" customHeight="1">
      <c r="A96" s="31">
        <v>86</v>
      </c>
      <c r="B96" s="31" t="s">
        <v>250</v>
      </c>
      <c r="C96" s="31">
        <v>124.65</v>
      </c>
      <c r="D96" s="40">
        <v>125.2</v>
      </c>
      <c r="E96" s="40">
        <v>123.85000000000001</v>
      </c>
      <c r="F96" s="40">
        <v>123.05000000000001</v>
      </c>
      <c r="G96" s="40">
        <v>121.70000000000002</v>
      </c>
      <c r="H96" s="40">
        <v>126</v>
      </c>
      <c r="I96" s="40">
        <v>127.35</v>
      </c>
      <c r="J96" s="40">
        <v>128.14999999999998</v>
      </c>
      <c r="K96" s="31">
        <v>126.55</v>
      </c>
      <c r="L96" s="31">
        <v>124.4</v>
      </c>
      <c r="M96" s="31">
        <v>7.7127800000000004</v>
      </c>
      <c r="N96" s="1"/>
      <c r="O96" s="1"/>
    </row>
    <row r="97" spans="1:15" ht="12.75" customHeight="1">
      <c r="A97" s="31">
        <v>87</v>
      </c>
      <c r="B97" s="31" t="s">
        <v>327</v>
      </c>
      <c r="C97" s="31">
        <v>401</v>
      </c>
      <c r="D97" s="40">
        <v>401.51666666666665</v>
      </c>
      <c r="E97" s="40">
        <v>397.5333333333333</v>
      </c>
      <c r="F97" s="40">
        <v>394.06666666666666</v>
      </c>
      <c r="G97" s="40">
        <v>390.08333333333331</v>
      </c>
      <c r="H97" s="40">
        <v>404.98333333333329</v>
      </c>
      <c r="I97" s="40">
        <v>408.96666666666664</v>
      </c>
      <c r="J97" s="40">
        <v>412.43333333333328</v>
      </c>
      <c r="K97" s="31">
        <v>405.5</v>
      </c>
      <c r="L97" s="31">
        <v>398.05</v>
      </c>
      <c r="M97" s="31">
        <v>1.3104800000000001</v>
      </c>
      <c r="N97" s="1"/>
      <c r="O97" s="1"/>
    </row>
    <row r="98" spans="1:15" ht="12.75" customHeight="1">
      <c r="A98" s="31">
        <v>88</v>
      </c>
      <c r="B98" s="31" t="s">
        <v>336</v>
      </c>
      <c r="C98" s="31">
        <v>1666.6</v>
      </c>
      <c r="D98" s="40">
        <v>1640.8</v>
      </c>
      <c r="E98" s="40">
        <v>1601.8</v>
      </c>
      <c r="F98" s="40">
        <v>1537</v>
      </c>
      <c r="G98" s="40">
        <v>1498</v>
      </c>
      <c r="H98" s="40">
        <v>1705.6</v>
      </c>
      <c r="I98" s="40">
        <v>1744.6</v>
      </c>
      <c r="J98" s="40">
        <v>1809.3999999999999</v>
      </c>
      <c r="K98" s="31">
        <v>1679.8</v>
      </c>
      <c r="L98" s="31">
        <v>1576</v>
      </c>
      <c r="M98" s="31">
        <v>32.44896</v>
      </c>
      <c r="N98" s="1"/>
      <c r="O98" s="1"/>
    </row>
    <row r="99" spans="1:15" ht="12.75" customHeight="1">
      <c r="A99" s="31">
        <v>89</v>
      </c>
      <c r="B99" s="31" t="s">
        <v>334</v>
      </c>
      <c r="C99" s="31">
        <v>1150.0999999999999</v>
      </c>
      <c r="D99" s="40">
        <v>1156.3833333333334</v>
      </c>
      <c r="E99" s="40">
        <v>1140.3666666666668</v>
      </c>
      <c r="F99" s="40">
        <v>1130.6333333333334</v>
      </c>
      <c r="G99" s="40">
        <v>1114.6166666666668</v>
      </c>
      <c r="H99" s="40">
        <v>1166.1166666666668</v>
      </c>
      <c r="I99" s="40">
        <v>1182.1333333333337</v>
      </c>
      <c r="J99" s="40">
        <v>1191.8666666666668</v>
      </c>
      <c r="K99" s="31">
        <v>1172.4000000000001</v>
      </c>
      <c r="L99" s="31">
        <v>1146.6500000000001</v>
      </c>
      <c r="M99" s="31">
        <v>0.45427000000000001</v>
      </c>
      <c r="N99" s="1"/>
      <c r="O99" s="1"/>
    </row>
    <row r="100" spans="1:15" ht="12.75" customHeight="1">
      <c r="A100" s="31">
        <v>90</v>
      </c>
      <c r="B100" s="31" t="s">
        <v>335</v>
      </c>
      <c r="C100" s="31">
        <v>22.35</v>
      </c>
      <c r="D100" s="40">
        <v>22.483333333333334</v>
      </c>
      <c r="E100" s="40">
        <v>22.116666666666667</v>
      </c>
      <c r="F100" s="40">
        <v>21.883333333333333</v>
      </c>
      <c r="G100" s="40">
        <v>21.516666666666666</v>
      </c>
      <c r="H100" s="40">
        <v>22.716666666666669</v>
      </c>
      <c r="I100" s="40">
        <v>23.083333333333336</v>
      </c>
      <c r="J100" s="40">
        <v>23.31666666666667</v>
      </c>
      <c r="K100" s="31">
        <v>22.85</v>
      </c>
      <c r="L100" s="31">
        <v>22.25</v>
      </c>
      <c r="M100" s="31">
        <v>46.123350000000002</v>
      </c>
      <c r="N100" s="1"/>
      <c r="O100" s="1"/>
    </row>
    <row r="101" spans="1:15" ht="12.75" customHeight="1">
      <c r="A101" s="31">
        <v>91</v>
      </c>
      <c r="B101" s="31" t="s">
        <v>337</v>
      </c>
      <c r="C101" s="31">
        <v>620.54999999999995</v>
      </c>
      <c r="D101" s="40">
        <v>621.0333333333333</v>
      </c>
      <c r="E101" s="40">
        <v>614.06666666666661</v>
      </c>
      <c r="F101" s="40">
        <v>607.58333333333326</v>
      </c>
      <c r="G101" s="40">
        <v>600.61666666666656</v>
      </c>
      <c r="H101" s="40">
        <v>627.51666666666665</v>
      </c>
      <c r="I101" s="40">
        <v>634.48333333333335</v>
      </c>
      <c r="J101" s="40">
        <v>640.9666666666667</v>
      </c>
      <c r="K101" s="31">
        <v>628</v>
      </c>
      <c r="L101" s="31">
        <v>614.54999999999995</v>
      </c>
      <c r="M101" s="31">
        <v>0.76692000000000005</v>
      </c>
      <c r="N101" s="1"/>
      <c r="O101" s="1"/>
    </row>
    <row r="102" spans="1:15" ht="12.75" customHeight="1">
      <c r="A102" s="31">
        <v>92</v>
      </c>
      <c r="B102" s="31" t="s">
        <v>338</v>
      </c>
      <c r="C102" s="31">
        <v>843.15</v>
      </c>
      <c r="D102" s="40">
        <v>840.88333333333333</v>
      </c>
      <c r="E102" s="40">
        <v>830.76666666666665</v>
      </c>
      <c r="F102" s="40">
        <v>818.38333333333333</v>
      </c>
      <c r="G102" s="40">
        <v>808.26666666666665</v>
      </c>
      <c r="H102" s="40">
        <v>853.26666666666665</v>
      </c>
      <c r="I102" s="40">
        <v>863.38333333333321</v>
      </c>
      <c r="J102" s="40">
        <v>875.76666666666665</v>
      </c>
      <c r="K102" s="31">
        <v>851</v>
      </c>
      <c r="L102" s="31">
        <v>828.5</v>
      </c>
      <c r="M102" s="31">
        <v>2.0279199999999999</v>
      </c>
      <c r="N102" s="1"/>
      <c r="O102" s="1"/>
    </row>
    <row r="103" spans="1:15" ht="12.75" customHeight="1">
      <c r="A103" s="31">
        <v>93</v>
      </c>
      <c r="B103" s="31" t="s">
        <v>339</v>
      </c>
      <c r="C103" s="31">
        <v>4889.8</v>
      </c>
      <c r="D103" s="40">
        <v>4917.5999999999995</v>
      </c>
      <c r="E103" s="40">
        <v>4847.1999999999989</v>
      </c>
      <c r="F103" s="40">
        <v>4804.5999999999995</v>
      </c>
      <c r="G103" s="40">
        <v>4734.1999999999989</v>
      </c>
      <c r="H103" s="40">
        <v>4960.1999999999989</v>
      </c>
      <c r="I103" s="40">
        <v>5030.5999999999985</v>
      </c>
      <c r="J103" s="40">
        <v>5073.1999999999989</v>
      </c>
      <c r="K103" s="31">
        <v>4988</v>
      </c>
      <c r="L103" s="31">
        <v>4875</v>
      </c>
      <c r="M103" s="31">
        <v>5.067E-2</v>
      </c>
      <c r="N103" s="1"/>
      <c r="O103" s="1"/>
    </row>
    <row r="104" spans="1:15" ht="12.75" customHeight="1">
      <c r="A104" s="31">
        <v>94</v>
      </c>
      <c r="B104" s="31" t="s">
        <v>249</v>
      </c>
      <c r="C104" s="31">
        <v>90.45</v>
      </c>
      <c r="D104" s="40">
        <v>89.8</v>
      </c>
      <c r="E104" s="40">
        <v>88.8</v>
      </c>
      <c r="F104" s="40">
        <v>87.15</v>
      </c>
      <c r="G104" s="40">
        <v>86.15</v>
      </c>
      <c r="H104" s="40">
        <v>91.449999999999989</v>
      </c>
      <c r="I104" s="40">
        <v>92.449999999999989</v>
      </c>
      <c r="J104" s="40">
        <v>94.09999999999998</v>
      </c>
      <c r="K104" s="31">
        <v>90.8</v>
      </c>
      <c r="L104" s="31">
        <v>88.15</v>
      </c>
      <c r="M104" s="31">
        <v>20.158670000000001</v>
      </c>
      <c r="N104" s="1"/>
      <c r="O104" s="1"/>
    </row>
    <row r="105" spans="1:15" ht="12.75" customHeight="1">
      <c r="A105" s="31">
        <v>95</v>
      </c>
      <c r="B105" s="31" t="s">
        <v>332</v>
      </c>
      <c r="C105" s="31">
        <v>517.4</v>
      </c>
      <c r="D105" s="40">
        <v>514.23333333333323</v>
      </c>
      <c r="E105" s="40">
        <v>508.51666666666642</v>
      </c>
      <c r="F105" s="40">
        <v>499.63333333333321</v>
      </c>
      <c r="G105" s="40">
        <v>493.9166666666664</v>
      </c>
      <c r="H105" s="40">
        <v>523.11666666666645</v>
      </c>
      <c r="I105" s="40">
        <v>528.83333333333337</v>
      </c>
      <c r="J105" s="40">
        <v>537.71666666666647</v>
      </c>
      <c r="K105" s="31">
        <v>519.95000000000005</v>
      </c>
      <c r="L105" s="31">
        <v>505.35</v>
      </c>
      <c r="M105" s="31">
        <v>0.15468999999999999</v>
      </c>
      <c r="N105" s="1"/>
      <c r="O105" s="1"/>
    </row>
    <row r="106" spans="1:15" ht="12.75" customHeight="1">
      <c r="A106" s="31">
        <v>96</v>
      </c>
      <c r="B106" s="31" t="s">
        <v>844</v>
      </c>
      <c r="C106" s="31">
        <v>182</v>
      </c>
      <c r="D106" s="40">
        <v>179.33333333333334</v>
      </c>
      <c r="E106" s="40">
        <v>176.66666666666669</v>
      </c>
      <c r="F106" s="40">
        <v>171.33333333333334</v>
      </c>
      <c r="G106" s="40">
        <v>168.66666666666669</v>
      </c>
      <c r="H106" s="40">
        <v>184.66666666666669</v>
      </c>
      <c r="I106" s="40">
        <v>187.33333333333337</v>
      </c>
      <c r="J106" s="40">
        <v>192.66666666666669</v>
      </c>
      <c r="K106" s="31">
        <v>182</v>
      </c>
      <c r="L106" s="31">
        <v>174</v>
      </c>
      <c r="M106" s="31">
        <v>25.113520000000001</v>
      </c>
      <c r="N106" s="1"/>
      <c r="O106" s="1"/>
    </row>
    <row r="107" spans="1:15" ht="12.75" customHeight="1">
      <c r="A107" s="31">
        <v>97</v>
      </c>
      <c r="B107" s="31" t="s">
        <v>340</v>
      </c>
      <c r="C107" s="31">
        <v>234.8</v>
      </c>
      <c r="D107" s="40">
        <v>235.78333333333333</v>
      </c>
      <c r="E107" s="40">
        <v>231.76666666666665</v>
      </c>
      <c r="F107" s="40">
        <v>228.73333333333332</v>
      </c>
      <c r="G107" s="40">
        <v>224.71666666666664</v>
      </c>
      <c r="H107" s="40">
        <v>238.81666666666666</v>
      </c>
      <c r="I107" s="40">
        <v>242.83333333333337</v>
      </c>
      <c r="J107" s="40">
        <v>245.86666666666667</v>
      </c>
      <c r="K107" s="31">
        <v>239.8</v>
      </c>
      <c r="L107" s="31">
        <v>232.75</v>
      </c>
      <c r="M107" s="31">
        <v>1.3898699999999999</v>
      </c>
      <c r="N107" s="1"/>
      <c r="O107" s="1"/>
    </row>
    <row r="108" spans="1:15" ht="12.75" customHeight="1">
      <c r="A108" s="31">
        <v>98</v>
      </c>
      <c r="B108" s="31" t="s">
        <v>341</v>
      </c>
      <c r="C108" s="31">
        <v>399.95</v>
      </c>
      <c r="D108" s="40">
        <v>397.86666666666662</v>
      </c>
      <c r="E108" s="40">
        <v>393.18333333333322</v>
      </c>
      <c r="F108" s="40">
        <v>386.41666666666663</v>
      </c>
      <c r="G108" s="40">
        <v>381.73333333333323</v>
      </c>
      <c r="H108" s="40">
        <v>404.63333333333321</v>
      </c>
      <c r="I108" s="40">
        <v>409.31666666666661</v>
      </c>
      <c r="J108" s="40">
        <v>416.0833333333332</v>
      </c>
      <c r="K108" s="31">
        <v>402.55</v>
      </c>
      <c r="L108" s="31">
        <v>391.1</v>
      </c>
      <c r="M108" s="31">
        <v>11.02398</v>
      </c>
      <c r="N108" s="1"/>
      <c r="O108" s="1"/>
    </row>
    <row r="109" spans="1:15" ht="12.75" customHeight="1">
      <c r="A109" s="31">
        <v>99</v>
      </c>
      <c r="B109" s="31" t="s">
        <v>84</v>
      </c>
      <c r="C109" s="31">
        <v>554.95000000000005</v>
      </c>
      <c r="D109" s="40">
        <v>562.25</v>
      </c>
      <c r="E109" s="40">
        <v>545.35</v>
      </c>
      <c r="F109" s="40">
        <v>535.75</v>
      </c>
      <c r="G109" s="40">
        <v>518.85</v>
      </c>
      <c r="H109" s="40">
        <v>571.85</v>
      </c>
      <c r="I109" s="40">
        <v>588.75000000000011</v>
      </c>
      <c r="J109" s="40">
        <v>598.35</v>
      </c>
      <c r="K109" s="31">
        <v>579.15</v>
      </c>
      <c r="L109" s="31">
        <v>552.65</v>
      </c>
      <c r="M109" s="31">
        <v>40.27319</v>
      </c>
      <c r="N109" s="1"/>
      <c r="O109" s="1"/>
    </row>
    <row r="110" spans="1:15" ht="12.75" customHeight="1">
      <c r="A110" s="31">
        <v>100</v>
      </c>
      <c r="B110" s="31" t="s">
        <v>342</v>
      </c>
      <c r="C110" s="31">
        <v>690.4</v>
      </c>
      <c r="D110" s="40">
        <v>695.44999999999993</v>
      </c>
      <c r="E110" s="40">
        <v>680.99999999999989</v>
      </c>
      <c r="F110" s="40">
        <v>671.59999999999991</v>
      </c>
      <c r="G110" s="40">
        <v>657.14999999999986</v>
      </c>
      <c r="H110" s="40">
        <v>704.84999999999991</v>
      </c>
      <c r="I110" s="40">
        <v>719.3</v>
      </c>
      <c r="J110" s="40">
        <v>728.69999999999993</v>
      </c>
      <c r="K110" s="31">
        <v>709.9</v>
      </c>
      <c r="L110" s="31">
        <v>686.05</v>
      </c>
      <c r="M110" s="31">
        <v>0.28988999999999998</v>
      </c>
      <c r="N110" s="1"/>
      <c r="O110" s="1"/>
    </row>
    <row r="111" spans="1:15" ht="12.75" customHeight="1">
      <c r="A111" s="31">
        <v>101</v>
      </c>
      <c r="B111" s="31" t="s">
        <v>85</v>
      </c>
      <c r="C111" s="31">
        <v>895.6</v>
      </c>
      <c r="D111" s="40">
        <v>898.15</v>
      </c>
      <c r="E111" s="40">
        <v>888.44999999999993</v>
      </c>
      <c r="F111" s="40">
        <v>881.3</v>
      </c>
      <c r="G111" s="40">
        <v>871.59999999999991</v>
      </c>
      <c r="H111" s="40">
        <v>905.3</v>
      </c>
      <c r="I111" s="40">
        <v>915</v>
      </c>
      <c r="J111" s="40">
        <v>922.15</v>
      </c>
      <c r="K111" s="31">
        <v>907.85</v>
      </c>
      <c r="L111" s="31">
        <v>891</v>
      </c>
      <c r="M111" s="31">
        <v>26.514520000000001</v>
      </c>
      <c r="N111" s="1"/>
      <c r="O111" s="1"/>
    </row>
    <row r="112" spans="1:15" ht="12.75" customHeight="1">
      <c r="A112" s="31">
        <v>102</v>
      </c>
      <c r="B112" s="31" t="s">
        <v>86</v>
      </c>
      <c r="C112" s="31">
        <v>148.9</v>
      </c>
      <c r="D112" s="40">
        <v>148.46666666666667</v>
      </c>
      <c r="E112" s="40">
        <v>147.18333333333334</v>
      </c>
      <c r="F112" s="40">
        <v>145.46666666666667</v>
      </c>
      <c r="G112" s="40">
        <v>144.18333333333334</v>
      </c>
      <c r="H112" s="40">
        <v>150.18333333333334</v>
      </c>
      <c r="I112" s="40">
        <v>151.4666666666667</v>
      </c>
      <c r="J112" s="40">
        <v>153.18333333333334</v>
      </c>
      <c r="K112" s="31">
        <v>149.75</v>
      </c>
      <c r="L112" s="31">
        <v>146.75</v>
      </c>
      <c r="M112" s="31">
        <v>84.747590000000002</v>
      </c>
      <c r="N112" s="1"/>
      <c r="O112" s="1"/>
    </row>
    <row r="113" spans="1:15" ht="12.75" customHeight="1">
      <c r="A113" s="31">
        <v>103</v>
      </c>
      <c r="B113" s="31" t="s">
        <v>343</v>
      </c>
      <c r="C113" s="31">
        <v>346.95</v>
      </c>
      <c r="D113" s="40">
        <v>347.58333333333331</v>
      </c>
      <c r="E113" s="40">
        <v>345.86666666666662</v>
      </c>
      <c r="F113" s="40">
        <v>344.7833333333333</v>
      </c>
      <c r="G113" s="40">
        <v>343.06666666666661</v>
      </c>
      <c r="H113" s="40">
        <v>348.66666666666663</v>
      </c>
      <c r="I113" s="40">
        <v>350.38333333333333</v>
      </c>
      <c r="J113" s="40">
        <v>351.46666666666664</v>
      </c>
      <c r="K113" s="31">
        <v>349.3</v>
      </c>
      <c r="L113" s="31">
        <v>346.5</v>
      </c>
      <c r="M113" s="31">
        <v>0.57074999999999998</v>
      </c>
      <c r="N113" s="1"/>
      <c r="O113" s="1"/>
    </row>
    <row r="114" spans="1:15" ht="12.75" customHeight="1">
      <c r="A114" s="31">
        <v>104</v>
      </c>
      <c r="B114" s="31" t="s">
        <v>88</v>
      </c>
      <c r="C114" s="31">
        <v>5439.45</v>
      </c>
      <c r="D114" s="40">
        <v>5424.833333333333</v>
      </c>
      <c r="E114" s="40">
        <v>5353.4166666666661</v>
      </c>
      <c r="F114" s="40">
        <v>5267.3833333333332</v>
      </c>
      <c r="G114" s="40">
        <v>5195.9666666666662</v>
      </c>
      <c r="H114" s="40">
        <v>5510.8666666666659</v>
      </c>
      <c r="I114" s="40">
        <v>5582.2833333333319</v>
      </c>
      <c r="J114" s="40">
        <v>5668.3166666666657</v>
      </c>
      <c r="K114" s="31">
        <v>5496.25</v>
      </c>
      <c r="L114" s="31">
        <v>5338.8</v>
      </c>
      <c r="M114" s="31">
        <v>2.3381500000000002</v>
      </c>
      <c r="N114" s="1"/>
      <c r="O114" s="1"/>
    </row>
    <row r="115" spans="1:15" ht="12.75" customHeight="1">
      <c r="A115" s="31">
        <v>105</v>
      </c>
      <c r="B115" s="31" t="s">
        <v>89</v>
      </c>
      <c r="C115" s="31">
        <v>1458.95</v>
      </c>
      <c r="D115" s="40">
        <v>1448.9833333333336</v>
      </c>
      <c r="E115" s="40">
        <v>1435.0666666666671</v>
      </c>
      <c r="F115" s="40">
        <v>1411.1833333333334</v>
      </c>
      <c r="G115" s="40">
        <v>1397.2666666666669</v>
      </c>
      <c r="H115" s="40">
        <v>1472.8666666666672</v>
      </c>
      <c r="I115" s="40">
        <v>1486.7833333333338</v>
      </c>
      <c r="J115" s="40">
        <v>1510.6666666666674</v>
      </c>
      <c r="K115" s="31">
        <v>1462.9</v>
      </c>
      <c r="L115" s="31">
        <v>1425.1</v>
      </c>
      <c r="M115" s="31">
        <v>6.3442400000000001</v>
      </c>
      <c r="N115" s="1"/>
      <c r="O115" s="1"/>
    </row>
    <row r="116" spans="1:15" ht="12.75" customHeight="1">
      <c r="A116" s="31">
        <v>106</v>
      </c>
      <c r="B116" s="31" t="s">
        <v>90</v>
      </c>
      <c r="C116" s="31">
        <v>641.65</v>
      </c>
      <c r="D116" s="40">
        <v>643.1</v>
      </c>
      <c r="E116" s="40">
        <v>636.20000000000005</v>
      </c>
      <c r="F116" s="40">
        <v>630.75</v>
      </c>
      <c r="G116" s="40">
        <v>623.85</v>
      </c>
      <c r="H116" s="40">
        <v>648.55000000000007</v>
      </c>
      <c r="I116" s="40">
        <v>655.44999999999993</v>
      </c>
      <c r="J116" s="40">
        <v>660.90000000000009</v>
      </c>
      <c r="K116" s="31">
        <v>650</v>
      </c>
      <c r="L116" s="31">
        <v>637.65</v>
      </c>
      <c r="M116" s="31">
        <v>5.7450099999999997</v>
      </c>
      <c r="N116" s="1"/>
      <c r="O116" s="1"/>
    </row>
    <row r="117" spans="1:15" ht="12.75" customHeight="1">
      <c r="A117" s="31">
        <v>107</v>
      </c>
      <c r="B117" s="31" t="s">
        <v>91</v>
      </c>
      <c r="C117" s="31">
        <v>748.05</v>
      </c>
      <c r="D117" s="40">
        <v>751.9</v>
      </c>
      <c r="E117" s="40">
        <v>740.15</v>
      </c>
      <c r="F117" s="40">
        <v>732.25</v>
      </c>
      <c r="G117" s="40">
        <v>720.5</v>
      </c>
      <c r="H117" s="40">
        <v>759.8</v>
      </c>
      <c r="I117" s="40">
        <v>771.55</v>
      </c>
      <c r="J117" s="40">
        <v>779.44999999999993</v>
      </c>
      <c r="K117" s="31">
        <v>763.65</v>
      </c>
      <c r="L117" s="31">
        <v>744</v>
      </c>
      <c r="M117" s="31">
        <v>2.7025399999999999</v>
      </c>
      <c r="N117" s="1"/>
      <c r="O117" s="1"/>
    </row>
    <row r="118" spans="1:15" ht="12.75" customHeight="1">
      <c r="A118" s="31">
        <v>108</v>
      </c>
      <c r="B118" s="31" t="s">
        <v>345</v>
      </c>
      <c r="C118" s="31">
        <v>660.95</v>
      </c>
      <c r="D118" s="40">
        <v>676.35</v>
      </c>
      <c r="E118" s="40">
        <v>635.70000000000005</v>
      </c>
      <c r="F118" s="40">
        <v>610.45000000000005</v>
      </c>
      <c r="G118" s="40">
        <v>569.80000000000007</v>
      </c>
      <c r="H118" s="40">
        <v>701.6</v>
      </c>
      <c r="I118" s="40">
        <v>742.24999999999989</v>
      </c>
      <c r="J118" s="40">
        <v>767.5</v>
      </c>
      <c r="K118" s="31">
        <v>717</v>
      </c>
      <c r="L118" s="31">
        <v>651.1</v>
      </c>
      <c r="M118" s="31">
        <v>14.26998</v>
      </c>
      <c r="N118" s="1"/>
      <c r="O118" s="1"/>
    </row>
    <row r="119" spans="1:15" ht="12.75" customHeight="1">
      <c r="A119" s="31">
        <v>109</v>
      </c>
      <c r="B119" s="31" t="s">
        <v>328</v>
      </c>
      <c r="C119" s="31">
        <v>3025.25</v>
      </c>
      <c r="D119" s="40">
        <v>3037.6833333333329</v>
      </c>
      <c r="E119" s="40">
        <v>3000.6166666666659</v>
      </c>
      <c r="F119" s="40">
        <v>2975.9833333333331</v>
      </c>
      <c r="G119" s="40">
        <v>2938.9166666666661</v>
      </c>
      <c r="H119" s="40">
        <v>3062.3166666666657</v>
      </c>
      <c r="I119" s="40">
        <v>3099.3833333333323</v>
      </c>
      <c r="J119" s="40">
        <v>3124.0166666666655</v>
      </c>
      <c r="K119" s="31">
        <v>3074.75</v>
      </c>
      <c r="L119" s="31">
        <v>3013.05</v>
      </c>
      <c r="M119" s="31">
        <v>0.24868999999999999</v>
      </c>
      <c r="N119" s="1"/>
      <c r="O119" s="1"/>
    </row>
    <row r="120" spans="1:15" ht="12.75" customHeight="1">
      <c r="A120" s="31">
        <v>110</v>
      </c>
      <c r="B120" s="31" t="s">
        <v>251</v>
      </c>
      <c r="C120" s="31">
        <v>415.85</v>
      </c>
      <c r="D120" s="40">
        <v>418.65000000000003</v>
      </c>
      <c r="E120" s="40">
        <v>410.30000000000007</v>
      </c>
      <c r="F120" s="40">
        <v>404.75000000000006</v>
      </c>
      <c r="G120" s="40">
        <v>396.40000000000009</v>
      </c>
      <c r="H120" s="40">
        <v>424.20000000000005</v>
      </c>
      <c r="I120" s="40">
        <v>432.55000000000007</v>
      </c>
      <c r="J120" s="40">
        <v>438.1</v>
      </c>
      <c r="K120" s="31">
        <v>427</v>
      </c>
      <c r="L120" s="31">
        <v>413.1</v>
      </c>
      <c r="M120" s="31">
        <v>27.88053</v>
      </c>
      <c r="N120" s="1"/>
      <c r="O120" s="1"/>
    </row>
    <row r="121" spans="1:15" ht="12.75" customHeight="1">
      <c r="A121" s="31">
        <v>111</v>
      </c>
      <c r="B121" s="31" t="s">
        <v>329</v>
      </c>
      <c r="C121" s="31">
        <v>270.8</v>
      </c>
      <c r="D121" s="40">
        <v>271.09999999999997</v>
      </c>
      <c r="E121" s="40">
        <v>267.19999999999993</v>
      </c>
      <c r="F121" s="40">
        <v>263.59999999999997</v>
      </c>
      <c r="G121" s="40">
        <v>259.69999999999993</v>
      </c>
      <c r="H121" s="40">
        <v>274.69999999999993</v>
      </c>
      <c r="I121" s="40">
        <v>278.59999999999991</v>
      </c>
      <c r="J121" s="40">
        <v>282.19999999999993</v>
      </c>
      <c r="K121" s="31">
        <v>275</v>
      </c>
      <c r="L121" s="31">
        <v>267.5</v>
      </c>
      <c r="M121" s="31">
        <v>0.62843000000000004</v>
      </c>
      <c r="N121" s="1"/>
      <c r="O121" s="1"/>
    </row>
    <row r="122" spans="1:15" ht="12.75" customHeight="1">
      <c r="A122" s="31">
        <v>112</v>
      </c>
      <c r="B122" s="31" t="s">
        <v>92</v>
      </c>
      <c r="C122" s="31">
        <v>147.6</v>
      </c>
      <c r="D122" s="40">
        <v>147.66666666666666</v>
      </c>
      <c r="E122" s="40">
        <v>146.5333333333333</v>
      </c>
      <c r="F122" s="40">
        <v>145.46666666666664</v>
      </c>
      <c r="G122" s="40">
        <v>144.33333333333329</v>
      </c>
      <c r="H122" s="40">
        <v>148.73333333333332</v>
      </c>
      <c r="I122" s="40">
        <v>149.8666666666667</v>
      </c>
      <c r="J122" s="40">
        <v>150.93333333333334</v>
      </c>
      <c r="K122" s="31">
        <v>148.80000000000001</v>
      </c>
      <c r="L122" s="31">
        <v>146.6</v>
      </c>
      <c r="M122" s="31">
        <v>9.2259399999999996</v>
      </c>
      <c r="N122" s="1"/>
      <c r="O122" s="1"/>
    </row>
    <row r="123" spans="1:15" ht="12.75" customHeight="1">
      <c r="A123" s="31">
        <v>113</v>
      </c>
      <c r="B123" s="31" t="s">
        <v>93</v>
      </c>
      <c r="C123" s="31">
        <v>963.8</v>
      </c>
      <c r="D123" s="40">
        <v>970.58333333333337</v>
      </c>
      <c r="E123" s="40">
        <v>952.41666666666674</v>
      </c>
      <c r="F123" s="40">
        <v>941.03333333333342</v>
      </c>
      <c r="G123" s="40">
        <v>922.86666666666679</v>
      </c>
      <c r="H123" s="40">
        <v>981.9666666666667</v>
      </c>
      <c r="I123" s="40">
        <v>1000.1333333333334</v>
      </c>
      <c r="J123" s="40">
        <v>1011.5166666666667</v>
      </c>
      <c r="K123" s="31">
        <v>988.75</v>
      </c>
      <c r="L123" s="31">
        <v>959.2</v>
      </c>
      <c r="M123" s="31">
        <v>6.5233299999999996</v>
      </c>
      <c r="N123" s="1"/>
      <c r="O123" s="1"/>
    </row>
    <row r="124" spans="1:15" ht="12.75" customHeight="1">
      <c r="A124" s="31">
        <v>114</v>
      </c>
      <c r="B124" s="31" t="s">
        <v>346</v>
      </c>
      <c r="C124" s="31">
        <v>993.25</v>
      </c>
      <c r="D124" s="40">
        <v>990.1</v>
      </c>
      <c r="E124" s="40">
        <v>973.35</v>
      </c>
      <c r="F124" s="40">
        <v>953.45</v>
      </c>
      <c r="G124" s="40">
        <v>936.7</v>
      </c>
      <c r="H124" s="40">
        <v>1010</v>
      </c>
      <c r="I124" s="40">
        <v>1026.75</v>
      </c>
      <c r="J124" s="40">
        <v>1046.6500000000001</v>
      </c>
      <c r="K124" s="31">
        <v>1006.85</v>
      </c>
      <c r="L124" s="31">
        <v>970.2</v>
      </c>
      <c r="M124" s="31">
        <v>1.43509</v>
      </c>
      <c r="N124" s="1"/>
      <c r="O124" s="1"/>
    </row>
    <row r="125" spans="1:15" ht="12.75" customHeight="1">
      <c r="A125" s="31">
        <v>115</v>
      </c>
      <c r="B125" s="31" t="s">
        <v>94</v>
      </c>
      <c r="C125" s="31">
        <v>579.4</v>
      </c>
      <c r="D125" s="40">
        <v>577.65</v>
      </c>
      <c r="E125" s="40">
        <v>574.9</v>
      </c>
      <c r="F125" s="40">
        <v>570.4</v>
      </c>
      <c r="G125" s="40">
        <v>567.65</v>
      </c>
      <c r="H125" s="40">
        <v>582.15</v>
      </c>
      <c r="I125" s="40">
        <v>584.9</v>
      </c>
      <c r="J125" s="40">
        <v>589.4</v>
      </c>
      <c r="K125" s="31">
        <v>580.4</v>
      </c>
      <c r="L125" s="31">
        <v>573.15</v>
      </c>
      <c r="M125" s="31">
        <v>11.677619999999999</v>
      </c>
      <c r="N125" s="1"/>
      <c r="O125" s="1"/>
    </row>
    <row r="126" spans="1:15" ht="12.75" customHeight="1">
      <c r="A126" s="31">
        <v>116</v>
      </c>
      <c r="B126" s="31" t="s">
        <v>252</v>
      </c>
      <c r="C126" s="31">
        <v>1916.9</v>
      </c>
      <c r="D126" s="40">
        <v>1905.3833333333332</v>
      </c>
      <c r="E126" s="40">
        <v>1883.5166666666664</v>
      </c>
      <c r="F126" s="40">
        <v>1850.1333333333332</v>
      </c>
      <c r="G126" s="40">
        <v>1828.2666666666664</v>
      </c>
      <c r="H126" s="40">
        <v>1938.7666666666664</v>
      </c>
      <c r="I126" s="40">
        <v>1960.6333333333332</v>
      </c>
      <c r="J126" s="40">
        <v>1994.0166666666664</v>
      </c>
      <c r="K126" s="31">
        <v>1927.25</v>
      </c>
      <c r="L126" s="31">
        <v>1872</v>
      </c>
      <c r="M126" s="31">
        <v>1.20147</v>
      </c>
      <c r="N126" s="1"/>
      <c r="O126" s="1"/>
    </row>
    <row r="127" spans="1:15" ht="12.75" customHeight="1">
      <c r="A127" s="31">
        <v>117</v>
      </c>
      <c r="B127" s="31" t="s">
        <v>351</v>
      </c>
      <c r="C127" s="31">
        <v>536.65</v>
      </c>
      <c r="D127" s="40">
        <v>539.9</v>
      </c>
      <c r="E127" s="40">
        <v>531.75</v>
      </c>
      <c r="F127" s="40">
        <v>526.85</v>
      </c>
      <c r="G127" s="40">
        <v>518.70000000000005</v>
      </c>
      <c r="H127" s="40">
        <v>544.79999999999995</v>
      </c>
      <c r="I127" s="40">
        <v>552.94999999999982</v>
      </c>
      <c r="J127" s="40">
        <v>557.84999999999991</v>
      </c>
      <c r="K127" s="31">
        <v>548.04999999999995</v>
      </c>
      <c r="L127" s="31">
        <v>535</v>
      </c>
      <c r="M127" s="31">
        <v>1.1660200000000001</v>
      </c>
      <c r="N127" s="1"/>
      <c r="O127" s="1"/>
    </row>
    <row r="128" spans="1:15" ht="12.75" customHeight="1">
      <c r="A128" s="31">
        <v>118</v>
      </c>
      <c r="B128" s="31" t="s">
        <v>347</v>
      </c>
      <c r="C128" s="31">
        <v>85.75</v>
      </c>
      <c r="D128" s="40">
        <v>86.399999999999991</v>
      </c>
      <c r="E128" s="40">
        <v>84.899999999999977</v>
      </c>
      <c r="F128" s="40">
        <v>84.049999999999983</v>
      </c>
      <c r="G128" s="40">
        <v>82.549999999999969</v>
      </c>
      <c r="H128" s="40">
        <v>87.249999999999986</v>
      </c>
      <c r="I128" s="40">
        <v>88.750000000000014</v>
      </c>
      <c r="J128" s="40">
        <v>89.6</v>
      </c>
      <c r="K128" s="31">
        <v>87.9</v>
      </c>
      <c r="L128" s="31">
        <v>85.55</v>
      </c>
      <c r="M128" s="31">
        <v>9.7839299999999998</v>
      </c>
      <c r="N128" s="1"/>
      <c r="O128" s="1"/>
    </row>
    <row r="129" spans="1:15" ht="12.75" customHeight="1">
      <c r="A129" s="31">
        <v>119</v>
      </c>
      <c r="B129" s="31" t="s">
        <v>348</v>
      </c>
      <c r="C129" s="31">
        <v>982.95</v>
      </c>
      <c r="D129" s="40">
        <v>977.11666666666667</v>
      </c>
      <c r="E129" s="40">
        <v>956.33333333333337</v>
      </c>
      <c r="F129" s="40">
        <v>929.7166666666667</v>
      </c>
      <c r="G129" s="40">
        <v>908.93333333333339</v>
      </c>
      <c r="H129" s="40">
        <v>1003.7333333333333</v>
      </c>
      <c r="I129" s="40">
        <v>1024.5166666666667</v>
      </c>
      <c r="J129" s="40">
        <v>1051.1333333333332</v>
      </c>
      <c r="K129" s="31">
        <v>997.9</v>
      </c>
      <c r="L129" s="31">
        <v>950.5</v>
      </c>
      <c r="M129" s="31">
        <v>0.46812999999999999</v>
      </c>
      <c r="N129" s="1"/>
      <c r="O129" s="1"/>
    </row>
    <row r="130" spans="1:15" ht="12.75" customHeight="1">
      <c r="A130" s="31">
        <v>120</v>
      </c>
      <c r="B130" s="31" t="s">
        <v>95</v>
      </c>
      <c r="C130" s="31">
        <v>2324.9499999999998</v>
      </c>
      <c r="D130" s="40">
        <v>2325.15</v>
      </c>
      <c r="E130" s="40">
        <v>2291.8000000000002</v>
      </c>
      <c r="F130" s="40">
        <v>2258.65</v>
      </c>
      <c r="G130" s="40">
        <v>2225.3000000000002</v>
      </c>
      <c r="H130" s="40">
        <v>2358.3000000000002</v>
      </c>
      <c r="I130" s="40">
        <v>2391.6499999999996</v>
      </c>
      <c r="J130" s="40">
        <v>2424.8000000000002</v>
      </c>
      <c r="K130" s="31">
        <v>2358.5</v>
      </c>
      <c r="L130" s="31">
        <v>2292</v>
      </c>
      <c r="M130" s="31">
        <v>4.266</v>
      </c>
      <c r="N130" s="1"/>
      <c r="O130" s="1"/>
    </row>
    <row r="131" spans="1:15" ht="12.75" customHeight="1">
      <c r="A131" s="31">
        <v>121</v>
      </c>
      <c r="B131" s="31" t="s">
        <v>349</v>
      </c>
      <c r="C131" s="31">
        <v>294.89999999999998</v>
      </c>
      <c r="D131" s="40">
        <v>295.65000000000003</v>
      </c>
      <c r="E131" s="40">
        <v>290.45000000000005</v>
      </c>
      <c r="F131" s="40">
        <v>286</v>
      </c>
      <c r="G131" s="40">
        <v>280.8</v>
      </c>
      <c r="H131" s="40">
        <v>300.10000000000008</v>
      </c>
      <c r="I131" s="40">
        <v>305.3</v>
      </c>
      <c r="J131" s="40">
        <v>309.75000000000011</v>
      </c>
      <c r="K131" s="31">
        <v>300.85000000000002</v>
      </c>
      <c r="L131" s="31">
        <v>291.2</v>
      </c>
      <c r="M131" s="31">
        <v>89.203140000000005</v>
      </c>
      <c r="N131" s="1"/>
      <c r="O131" s="1"/>
    </row>
    <row r="132" spans="1:15" ht="12.75" customHeight="1">
      <c r="A132" s="31">
        <v>122</v>
      </c>
      <c r="B132" s="31" t="s">
        <v>253</v>
      </c>
      <c r="C132" s="31">
        <v>165.65</v>
      </c>
      <c r="D132" s="40">
        <v>166.36666666666667</v>
      </c>
      <c r="E132" s="40">
        <v>164.43333333333334</v>
      </c>
      <c r="F132" s="40">
        <v>163.21666666666667</v>
      </c>
      <c r="G132" s="40">
        <v>161.28333333333333</v>
      </c>
      <c r="H132" s="40">
        <v>167.58333333333334</v>
      </c>
      <c r="I132" s="40">
        <v>169.51666666666668</v>
      </c>
      <c r="J132" s="40">
        <v>170.73333333333335</v>
      </c>
      <c r="K132" s="31">
        <v>168.3</v>
      </c>
      <c r="L132" s="31">
        <v>165.15</v>
      </c>
      <c r="M132" s="31">
        <v>11.037240000000001</v>
      </c>
      <c r="N132" s="1"/>
      <c r="O132" s="1"/>
    </row>
    <row r="133" spans="1:15" ht="12.75" customHeight="1">
      <c r="A133" s="31">
        <v>123</v>
      </c>
      <c r="B133" s="31" t="s">
        <v>350</v>
      </c>
      <c r="C133" s="31">
        <v>746.45</v>
      </c>
      <c r="D133" s="40">
        <v>749.81666666666672</v>
      </c>
      <c r="E133" s="40">
        <v>739.78333333333342</v>
      </c>
      <c r="F133" s="40">
        <v>733.11666666666667</v>
      </c>
      <c r="G133" s="40">
        <v>723.08333333333337</v>
      </c>
      <c r="H133" s="40">
        <v>756.48333333333346</v>
      </c>
      <c r="I133" s="40">
        <v>766.51666666666677</v>
      </c>
      <c r="J133" s="40">
        <v>773.18333333333351</v>
      </c>
      <c r="K133" s="31">
        <v>759.85</v>
      </c>
      <c r="L133" s="31">
        <v>743.15</v>
      </c>
      <c r="M133" s="31">
        <v>0.22439999999999999</v>
      </c>
      <c r="N133" s="1"/>
      <c r="O133" s="1"/>
    </row>
    <row r="134" spans="1:15" ht="12.75" customHeight="1">
      <c r="A134" s="31">
        <v>124</v>
      </c>
      <c r="B134" s="31" t="s">
        <v>96</v>
      </c>
      <c r="C134" s="31">
        <v>4654.3999999999996</v>
      </c>
      <c r="D134" s="40">
        <v>4605.8</v>
      </c>
      <c r="E134" s="40">
        <v>4549.6000000000004</v>
      </c>
      <c r="F134" s="40">
        <v>4444.8</v>
      </c>
      <c r="G134" s="40">
        <v>4388.6000000000004</v>
      </c>
      <c r="H134" s="40">
        <v>4710.6000000000004</v>
      </c>
      <c r="I134" s="40">
        <v>4766.7999999999993</v>
      </c>
      <c r="J134" s="40">
        <v>4871.6000000000004</v>
      </c>
      <c r="K134" s="31">
        <v>4662</v>
      </c>
      <c r="L134" s="31">
        <v>4501</v>
      </c>
      <c r="M134" s="31">
        <v>8.8370800000000003</v>
      </c>
      <c r="N134" s="1"/>
      <c r="O134" s="1"/>
    </row>
    <row r="135" spans="1:15" ht="12.75" customHeight="1">
      <c r="A135" s="31">
        <v>125</v>
      </c>
      <c r="B135" s="31" t="s">
        <v>254</v>
      </c>
      <c r="C135" s="31">
        <v>5529.35</v>
      </c>
      <c r="D135" s="40">
        <v>5564.7166666666672</v>
      </c>
      <c r="E135" s="40">
        <v>5449.6333333333341</v>
      </c>
      <c r="F135" s="40">
        <v>5369.916666666667</v>
      </c>
      <c r="G135" s="40">
        <v>5254.8333333333339</v>
      </c>
      <c r="H135" s="40">
        <v>5644.4333333333343</v>
      </c>
      <c r="I135" s="40">
        <v>5759.5166666666664</v>
      </c>
      <c r="J135" s="40">
        <v>5839.2333333333345</v>
      </c>
      <c r="K135" s="31">
        <v>5679.8</v>
      </c>
      <c r="L135" s="31">
        <v>5485</v>
      </c>
      <c r="M135" s="31">
        <v>3.26</v>
      </c>
      <c r="N135" s="1"/>
      <c r="O135" s="1"/>
    </row>
    <row r="136" spans="1:15" ht="12.75" customHeight="1">
      <c r="A136" s="31">
        <v>126</v>
      </c>
      <c r="B136" s="31" t="s">
        <v>98</v>
      </c>
      <c r="C136" s="31">
        <v>417</v>
      </c>
      <c r="D136" s="40">
        <v>414.31666666666661</v>
      </c>
      <c r="E136" s="40">
        <v>408.0833333333332</v>
      </c>
      <c r="F136" s="40">
        <v>399.16666666666657</v>
      </c>
      <c r="G136" s="40">
        <v>392.93333333333317</v>
      </c>
      <c r="H136" s="40">
        <v>423.23333333333323</v>
      </c>
      <c r="I136" s="40">
        <v>429.46666666666658</v>
      </c>
      <c r="J136" s="40">
        <v>438.38333333333327</v>
      </c>
      <c r="K136" s="31">
        <v>420.55</v>
      </c>
      <c r="L136" s="31">
        <v>405.4</v>
      </c>
      <c r="M136" s="31">
        <v>50.580880000000001</v>
      </c>
      <c r="N136" s="1"/>
      <c r="O136" s="1"/>
    </row>
    <row r="137" spans="1:15" ht="12.75" customHeight="1">
      <c r="A137" s="31">
        <v>127</v>
      </c>
      <c r="B137" s="31" t="s">
        <v>245</v>
      </c>
      <c r="C137" s="31">
        <v>4814.3999999999996</v>
      </c>
      <c r="D137" s="40">
        <v>4789.5</v>
      </c>
      <c r="E137" s="40">
        <v>4739</v>
      </c>
      <c r="F137" s="40">
        <v>4663.6000000000004</v>
      </c>
      <c r="G137" s="40">
        <v>4613.1000000000004</v>
      </c>
      <c r="H137" s="40">
        <v>4864.8999999999996</v>
      </c>
      <c r="I137" s="40">
        <v>4915.3999999999996</v>
      </c>
      <c r="J137" s="40">
        <v>4990.7999999999993</v>
      </c>
      <c r="K137" s="31">
        <v>4840</v>
      </c>
      <c r="L137" s="31">
        <v>4714.1000000000004</v>
      </c>
      <c r="M137" s="31">
        <v>3.5239600000000002</v>
      </c>
      <c r="N137" s="1"/>
      <c r="O137" s="1"/>
    </row>
    <row r="138" spans="1:15" ht="12.75" customHeight="1">
      <c r="A138" s="31">
        <v>128</v>
      </c>
      <c r="B138" s="31" t="s">
        <v>99</v>
      </c>
      <c r="C138" s="31">
        <v>4646.55</v>
      </c>
      <c r="D138" s="40">
        <v>4627.8833333333332</v>
      </c>
      <c r="E138" s="40">
        <v>4595.7666666666664</v>
      </c>
      <c r="F138" s="40">
        <v>4544.9833333333336</v>
      </c>
      <c r="G138" s="40">
        <v>4512.8666666666668</v>
      </c>
      <c r="H138" s="40">
        <v>4678.6666666666661</v>
      </c>
      <c r="I138" s="40">
        <v>4710.7833333333328</v>
      </c>
      <c r="J138" s="40">
        <v>4761.5666666666657</v>
      </c>
      <c r="K138" s="31">
        <v>4660</v>
      </c>
      <c r="L138" s="31">
        <v>4577.1000000000004</v>
      </c>
      <c r="M138" s="31">
        <v>2.3918300000000001</v>
      </c>
      <c r="N138" s="1"/>
      <c r="O138" s="1"/>
    </row>
    <row r="139" spans="1:15" ht="12.75" customHeight="1">
      <c r="A139" s="31">
        <v>129</v>
      </c>
      <c r="B139" s="31" t="s">
        <v>565</v>
      </c>
      <c r="C139" s="31">
        <v>2217.15</v>
      </c>
      <c r="D139" s="40">
        <v>2204.3833333333337</v>
      </c>
      <c r="E139" s="40">
        <v>2142.8166666666675</v>
      </c>
      <c r="F139" s="40">
        <v>2068.483333333334</v>
      </c>
      <c r="G139" s="40">
        <v>2006.9166666666679</v>
      </c>
      <c r="H139" s="40">
        <v>2278.7166666666672</v>
      </c>
      <c r="I139" s="40">
        <v>2340.2833333333338</v>
      </c>
      <c r="J139" s="40">
        <v>2414.6166666666668</v>
      </c>
      <c r="K139" s="31">
        <v>2265.9499999999998</v>
      </c>
      <c r="L139" s="31">
        <v>2130.0500000000002</v>
      </c>
      <c r="M139" s="31">
        <v>0.69910000000000005</v>
      </c>
      <c r="N139" s="1"/>
      <c r="O139" s="1"/>
    </row>
    <row r="140" spans="1:15" ht="12.75" customHeight="1">
      <c r="A140" s="31">
        <v>130</v>
      </c>
      <c r="B140" s="31" t="s">
        <v>355</v>
      </c>
      <c r="C140" s="31">
        <v>74.349999999999994</v>
      </c>
      <c r="D140" s="40">
        <v>74.449999999999989</v>
      </c>
      <c r="E140" s="40">
        <v>73.59999999999998</v>
      </c>
      <c r="F140" s="40">
        <v>72.849999999999994</v>
      </c>
      <c r="G140" s="40">
        <v>71.999999999999986</v>
      </c>
      <c r="H140" s="40">
        <v>75.199999999999974</v>
      </c>
      <c r="I140" s="40">
        <v>76.05</v>
      </c>
      <c r="J140" s="40">
        <v>76.799999999999969</v>
      </c>
      <c r="K140" s="31">
        <v>75.3</v>
      </c>
      <c r="L140" s="31">
        <v>73.7</v>
      </c>
      <c r="M140" s="31">
        <v>7.5181899999999997</v>
      </c>
      <c r="N140" s="1"/>
      <c r="O140" s="1"/>
    </row>
    <row r="141" spans="1:15" ht="12.75" customHeight="1">
      <c r="A141" s="31">
        <v>131</v>
      </c>
      <c r="B141" s="31" t="s">
        <v>100</v>
      </c>
      <c r="C141" s="31">
        <v>2487.4499999999998</v>
      </c>
      <c r="D141" s="40">
        <v>2476.9333333333329</v>
      </c>
      <c r="E141" s="40">
        <v>2461.516666666666</v>
      </c>
      <c r="F141" s="40">
        <v>2435.583333333333</v>
      </c>
      <c r="G141" s="40">
        <v>2420.1666666666661</v>
      </c>
      <c r="H141" s="40">
        <v>2502.8666666666659</v>
      </c>
      <c r="I141" s="40">
        <v>2518.2833333333328</v>
      </c>
      <c r="J141" s="40">
        <v>2544.2166666666658</v>
      </c>
      <c r="K141" s="31">
        <v>2492.35</v>
      </c>
      <c r="L141" s="31">
        <v>2451</v>
      </c>
      <c r="M141" s="31">
        <v>3.9536199999999999</v>
      </c>
      <c r="N141" s="1"/>
      <c r="O141" s="1"/>
    </row>
    <row r="142" spans="1:15" ht="12.75" customHeight="1">
      <c r="A142" s="31">
        <v>132</v>
      </c>
      <c r="B142" s="31" t="s">
        <v>352</v>
      </c>
      <c r="C142" s="31">
        <v>471.65</v>
      </c>
      <c r="D142" s="40">
        <v>474.73333333333329</v>
      </c>
      <c r="E142" s="40">
        <v>466.76666666666659</v>
      </c>
      <c r="F142" s="40">
        <v>461.88333333333333</v>
      </c>
      <c r="G142" s="40">
        <v>453.91666666666663</v>
      </c>
      <c r="H142" s="40">
        <v>479.61666666666656</v>
      </c>
      <c r="I142" s="40">
        <v>487.58333333333326</v>
      </c>
      <c r="J142" s="40">
        <v>492.46666666666653</v>
      </c>
      <c r="K142" s="31">
        <v>482.7</v>
      </c>
      <c r="L142" s="31">
        <v>469.85</v>
      </c>
      <c r="M142" s="31">
        <v>1.161</v>
      </c>
      <c r="N142" s="1"/>
      <c r="O142" s="1"/>
    </row>
    <row r="143" spans="1:15" ht="12.75" customHeight="1">
      <c r="A143" s="31">
        <v>133</v>
      </c>
      <c r="B143" s="31" t="s">
        <v>353</v>
      </c>
      <c r="C143" s="31">
        <v>133.55000000000001</v>
      </c>
      <c r="D143" s="40">
        <v>133.63333333333333</v>
      </c>
      <c r="E143" s="40">
        <v>132.01666666666665</v>
      </c>
      <c r="F143" s="40">
        <v>130.48333333333332</v>
      </c>
      <c r="G143" s="40">
        <v>128.86666666666665</v>
      </c>
      <c r="H143" s="40">
        <v>135.16666666666666</v>
      </c>
      <c r="I143" s="40">
        <v>136.78333333333333</v>
      </c>
      <c r="J143" s="40">
        <v>138.31666666666666</v>
      </c>
      <c r="K143" s="31">
        <v>135.25</v>
      </c>
      <c r="L143" s="31">
        <v>132.1</v>
      </c>
      <c r="M143" s="31">
        <v>4.7122099999999998</v>
      </c>
      <c r="N143" s="1"/>
      <c r="O143" s="1"/>
    </row>
    <row r="144" spans="1:15" ht="12.75" customHeight="1">
      <c r="A144" s="31">
        <v>134</v>
      </c>
      <c r="B144" s="31" t="s">
        <v>356</v>
      </c>
      <c r="C144" s="31">
        <v>307.3</v>
      </c>
      <c r="D144" s="40">
        <v>309.43333333333334</v>
      </c>
      <c r="E144" s="40">
        <v>303.11666666666667</v>
      </c>
      <c r="F144" s="40">
        <v>298.93333333333334</v>
      </c>
      <c r="G144" s="40">
        <v>292.61666666666667</v>
      </c>
      <c r="H144" s="40">
        <v>313.61666666666667</v>
      </c>
      <c r="I144" s="40">
        <v>319.93333333333339</v>
      </c>
      <c r="J144" s="40">
        <v>324.11666666666667</v>
      </c>
      <c r="K144" s="31">
        <v>315.75</v>
      </c>
      <c r="L144" s="31">
        <v>305.25</v>
      </c>
      <c r="M144" s="31">
        <v>2.7099500000000001</v>
      </c>
      <c r="N144" s="1"/>
      <c r="O144" s="1"/>
    </row>
    <row r="145" spans="1:15" ht="12.75" customHeight="1">
      <c r="A145" s="31">
        <v>135</v>
      </c>
      <c r="B145" s="31" t="s">
        <v>255</v>
      </c>
      <c r="C145" s="31">
        <v>527.54999999999995</v>
      </c>
      <c r="D145" s="40">
        <v>528.08333333333337</v>
      </c>
      <c r="E145" s="40">
        <v>521.7166666666667</v>
      </c>
      <c r="F145" s="40">
        <v>515.88333333333333</v>
      </c>
      <c r="G145" s="40">
        <v>509.51666666666665</v>
      </c>
      <c r="H145" s="40">
        <v>533.91666666666674</v>
      </c>
      <c r="I145" s="40">
        <v>540.2833333333333</v>
      </c>
      <c r="J145" s="40">
        <v>546.11666666666679</v>
      </c>
      <c r="K145" s="31">
        <v>534.45000000000005</v>
      </c>
      <c r="L145" s="31">
        <v>522.25</v>
      </c>
      <c r="M145" s="31">
        <v>1.61809</v>
      </c>
      <c r="N145" s="1"/>
      <c r="O145" s="1"/>
    </row>
    <row r="146" spans="1:15" ht="12.75" customHeight="1">
      <c r="A146" s="31">
        <v>136</v>
      </c>
      <c r="B146" s="31" t="s">
        <v>256</v>
      </c>
      <c r="C146" s="31">
        <v>1715.05</v>
      </c>
      <c r="D146" s="40">
        <v>1727.55</v>
      </c>
      <c r="E146" s="40">
        <v>1692.55</v>
      </c>
      <c r="F146" s="40">
        <v>1670.05</v>
      </c>
      <c r="G146" s="40">
        <v>1635.05</v>
      </c>
      <c r="H146" s="40">
        <v>1750.05</v>
      </c>
      <c r="I146" s="40">
        <v>1785.05</v>
      </c>
      <c r="J146" s="40">
        <v>1807.55</v>
      </c>
      <c r="K146" s="31">
        <v>1762.55</v>
      </c>
      <c r="L146" s="31">
        <v>1705.05</v>
      </c>
      <c r="M146" s="31">
        <v>0.33169999999999999</v>
      </c>
      <c r="N146" s="1"/>
      <c r="O146" s="1"/>
    </row>
    <row r="147" spans="1:15" ht="12.75" customHeight="1">
      <c r="A147" s="31">
        <v>137</v>
      </c>
      <c r="B147" s="31" t="s">
        <v>357</v>
      </c>
      <c r="C147" s="31">
        <v>71.7</v>
      </c>
      <c r="D147" s="40">
        <v>71.899999999999991</v>
      </c>
      <c r="E147" s="40">
        <v>71.34999999999998</v>
      </c>
      <c r="F147" s="40">
        <v>70.999999999999986</v>
      </c>
      <c r="G147" s="40">
        <v>70.449999999999974</v>
      </c>
      <c r="H147" s="40">
        <v>72.249999999999986</v>
      </c>
      <c r="I147" s="40">
        <v>72.8</v>
      </c>
      <c r="J147" s="40">
        <v>73.149999999999991</v>
      </c>
      <c r="K147" s="31">
        <v>72.45</v>
      </c>
      <c r="L147" s="31">
        <v>71.55</v>
      </c>
      <c r="M147" s="31">
        <v>8.9748000000000001</v>
      </c>
      <c r="N147" s="1"/>
      <c r="O147" s="1"/>
    </row>
    <row r="148" spans="1:15" ht="12.75" customHeight="1">
      <c r="A148" s="31">
        <v>138</v>
      </c>
      <c r="B148" s="31" t="s">
        <v>354</v>
      </c>
      <c r="C148" s="31">
        <v>199.85</v>
      </c>
      <c r="D148" s="40">
        <v>200.73333333333335</v>
      </c>
      <c r="E148" s="40">
        <v>198.1166666666667</v>
      </c>
      <c r="F148" s="40">
        <v>196.38333333333335</v>
      </c>
      <c r="G148" s="40">
        <v>193.76666666666671</v>
      </c>
      <c r="H148" s="40">
        <v>202.4666666666667</v>
      </c>
      <c r="I148" s="40">
        <v>205.08333333333337</v>
      </c>
      <c r="J148" s="40">
        <v>206.81666666666669</v>
      </c>
      <c r="K148" s="31">
        <v>203.35</v>
      </c>
      <c r="L148" s="31">
        <v>199</v>
      </c>
      <c r="M148" s="31">
        <v>0.97948000000000002</v>
      </c>
      <c r="N148" s="1"/>
      <c r="O148" s="1"/>
    </row>
    <row r="149" spans="1:15" ht="12.75" customHeight="1">
      <c r="A149" s="31">
        <v>139</v>
      </c>
      <c r="B149" s="31" t="s">
        <v>358</v>
      </c>
      <c r="C149" s="31">
        <v>128.15</v>
      </c>
      <c r="D149" s="40">
        <v>129.78333333333333</v>
      </c>
      <c r="E149" s="40">
        <v>125.66666666666666</v>
      </c>
      <c r="F149" s="40">
        <v>123.18333333333332</v>
      </c>
      <c r="G149" s="40">
        <v>119.06666666666665</v>
      </c>
      <c r="H149" s="40">
        <v>132.26666666666665</v>
      </c>
      <c r="I149" s="40">
        <v>136.38333333333333</v>
      </c>
      <c r="J149" s="40">
        <v>138.86666666666667</v>
      </c>
      <c r="K149" s="31">
        <v>133.9</v>
      </c>
      <c r="L149" s="31">
        <v>127.3</v>
      </c>
      <c r="M149" s="31">
        <v>14.559240000000001</v>
      </c>
      <c r="N149" s="1"/>
      <c r="O149" s="1"/>
    </row>
    <row r="150" spans="1:15" ht="12.75" customHeight="1">
      <c r="A150" s="31">
        <v>140</v>
      </c>
      <c r="B150" s="31" t="s">
        <v>845</v>
      </c>
      <c r="C150" s="31">
        <v>62</v>
      </c>
      <c r="D150" s="40">
        <v>62.083333333333336</v>
      </c>
      <c r="E150" s="40">
        <v>61.466666666666669</v>
      </c>
      <c r="F150" s="40">
        <v>60.93333333333333</v>
      </c>
      <c r="G150" s="40">
        <v>60.316666666666663</v>
      </c>
      <c r="H150" s="40">
        <v>62.616666666666674</v>
      </c>
      <c r="I150" s="40">
        <v>63.233333333333334</v>
      </c>
      <c r="J150" s="40">
        <v>63.76666666666668</v>
      </c>
      <c r="K150" s="31">
        <v>62.7</v>
      </c>
      <c r="L150" s="31">
        <v>61.55</v>
      </c>
      <c r="M150" s="31">
        <v>2.6901999999999999</v>
      </c>
      <c r="N150" s="1"/>
      <c r="O150" s="1"/>
    </row>
    <row r="151" spans="1:15" ht="12.75" customHeight="1">
      <c r="A151" s="31">
        <v>141</v>
      </c>
      <c r="B151" s="31" t="s">
        <v>359</v>
      </c>
      <c r="C151" s="31">
        <v>703.45</v>
      </c>
      <c r="D151" s="40">
        <v>704.6</v>
      </c>
      <c r="E151" s="40">
        <v>697.85</v>
      </c>
      <c r="F151" s="40">
        <v>692.25</v>
      </c>
      <c r="G151" s="40">
        <v>685.5</v>
      </c>
      <c r="H151" s="40">
        <v>710.2</v>
      </c>
      <c r="I151" s="40">
        <v>716.95</v>
      </c>
      <c r="J151" s="40">
        <v>722.55000000000007</v>
      </c>
      <c r="K151" s="31">
        <v>711.35</v>
      </c>
      <c r="L151" s="31">
        <v>699</v>
      </c>
      <c r="M151" s="31">
        <v>1.14822</v>
      </c>
      <c r="N151" s="1"/>
      <c r="O151" s="1"/>
    </row>
    <row r="152" spans="1:15" ht="12.75" customHeight="1">
      <c r="A152" s="31">
        <v>142</v>
      </c>
      <c r="B152" s="31" t="s">
        <v>101</v>
      </c>
      <c r="C152" s="31">
        <v>1851.35</v>
      </c>
      <c r="D152" s="40">
        <v>1853.4333333333334</v>
      </c>
      <c r="E152" s="40">
        <v>1842.9166666666667</v>
      </c>
      <c r="F152" s="40">
        <v>1834.4833333333333</v>
      </c>
      <c r="G152" s="40">
        <v>1823.9666666666667</v>
      </c>
      <c r="H152" s="40">
        <v>1861.8666666666668</v>
      </c>
      <c r="I152" s="40">
        <v>1872.3833333333332</v>
      </c>
      <c r="J152" s="40">
        <v>1880.8166666666668</v>
      </c>
      <c r="K152" s="31">
        <v>1863.95</v>
      </c>
      <c r="L152" s="31">
        <v>1845</v>
      </c>
      <c r="M152" s="31">
        <v>4.1674499999999997</v>
      </c>
      <c r="N152" s="1"/>
      <c r="O152" s="1"/>
    </row>
    <row r="153" spans="1:15" ht="12.75" customHeight="1">
      <c r="A153" s="31">
        <v>143</v>
      </c>
      <c r="B153" s="31" t="s">
        <v>102</v>
      </c>
      <c r="C153" s="31">
        <v>167.65</v>
      </c>
      <c r="D153" s="40">
        <v>167.38333333333333</v>
      </c>
      <c r="E153" s="40">
        <v>166.11666666666665</v>
      </c>
      <c r="F153" s="40">
        <v>164.58333333333331</v>
      </c>
      <c r="G153" s="40">
        <v>163.31666666666663</v>
      </c>
      <c r="H153" s="40">
        <v>168.91666666666666</v>
      </c>
      <c r="I153" s="40">
        <v>170.18333333333331</v>
      </c>
      <c r="J153" s="40">
        <v>171.71666666666667</v>
      </c>
      <c r="K153" s="31">
        <v>168.65</v>
      </c>
      <c r="L153" s="31">
        <v>165.85</v>
      </c>
      <c r="M153" s="31">
        <v>19.114930000000001</v>
      </c>
      <c r="N153" s="1"/>
      <c r="O153" s="1"/>
    </row>
    <row r="154" spans="1:15" ht="12.75" customHeight="1">
      <c r="A154" s="31">
        <v>144</v>
      </c>
      <c r="B154" s="31" t="s">
        <v>846</v>
      </c>
      <c r="C154" s="31">
        <v>117.4</v>
      </c>
      <c r="D154" s="40">
        <v>117.39999999999999</v>
      </c>
      <c r="E154" s="40">
        <v>116.04999999999998</v>
      </c>
      <c r="F154" s="40">
        <v>114.69999999999999</v>
      </c>
      <c r="G154" s="40">
        <v>113.34999999999998</v>
      </c>
      <c r="H154" s="40">
        <v>118.74999999999999</v>
      </c>
      <c r="I154" s="40">
        <v>120.09999999999998</v>
      </c>
      <c r="J154" s="40">
        <v>121.44999999999999</v>
      </c>
      <c r="K154" s="31">
        <v>118.75</v>
      </c>
      <c r="L154" s="31">
        <v>116.05</v>
      </c>
      <c r="M154" s="31">
        <v>0.81550999999999996</v>
      </c>
      <c r="N154" s="1"/>
      <c r="O154" s="1"/>
    </row>
    <row r="155" spans="1:15" ht="12.75" customHeight="1">
      <c r="A155" s="31">
        <v>145</v>
      </c>
      <c r="B155" s="31" t="s">
        <v>360</v>
      </c>
      <c r="C155" s="31">
        <v>294.89999999999998</v>
      </c>
      <c r="D155" s="40">
        <v>294.16666666666669</v>
      </c>
      <c r="E155" s="40">
        <v>290.33333333333337</v>
      </c>
      <c r="F155" s="40">
        <v>285.76666666666671</v>
      </c>
      <c r="G155" s="40">
        <v>281.93333333333339</v>
      </c>
      <c r="H155" s="40">
        <v>298.73333333333335</v>
      </c>
      <c r="I155" s="40">
        <v>302.56666666666672</v>
      </c>
      <c r="J155" s="40">
        <v>307.13333333333333</v>
      </c>
      <c r="K155" s="31">
        <v>298</v>
      </c>
      <c r="L155" s="31">
        <v>289.60000000000002</v>
      </c>
      <c r="M155" s="31">
        <v>1.45861</v>
      </c>
      <c r="N155" s="1"/>
      <c r="O155" s="1"/>
    </row>
    <row r="156" spans="1:15" ht="12.75" customHeight="1">
      <c r="A156" s="31">
        <v>146</v>
      </c>
      <c r="B156" s="31" t="s">
        <v>103</v>
      </c>
      <c r="C156" s="31">
        <v>91</v>
      </c>
      <c r="D156" s="40">
        <v>90.8</v>
      </c>
      <c r="E156" s="40">
        <v>90.1</v>
      </c>
      <c r="F156" s="40">
        <v>89.2</v>
      </c>
      <c r="G156" s="40">
        <v>88.5</v>
      </c>
      <c r="H156" s="40">
        <v>91.699999999999989</v>
      </c>
      <c r="I156" s="40">
        <v>92.4</v>
      </c>
      <c r="J156" s="40">
        <v>93.299999999999983</v>
      </c>
      <c r="K156" s="31">
        <v>91.5</v>
      </c>
      <c r="L156" s="31">
        <v>89.9</v>
      </c>
      <c r="M156" s="31">
        <v>77.860839999999996</v>
      </c>
      <c r="N156" s="1"/>
      <c r="O156" s="1"/>
    </row>
    <row r="157" spans="1:15" ht="12.75" customHeight="1">
      <c r="A157" s="31">
        <v>147</v>
      </c>
      <c r="B157" s="31" t="s">
        <v>362</v>
      </c>
      <c r="C157" s="31">
        <v>568.70000000000005</v>
      </c>
      <c r="D157" s="40">
        <v>570.0333333333333</v>
      </c>
      <c r="E157" s="40">
        <v>563.91666666666663</v>
      </c>
      <c r="F157" s="40">
        <v>559.13333333333333</v>
      </c>
      <c r="G157" s="40">
        <v>553.01666666666665</v>
      </c>
      <c r="H157" s="40">
        <v>574.81666666666661</v>
      </c>
      <c r="I157" s="40">
        <v>580.93333333333339</v>
      </c>
      <c r="J157" s="40">
        <v>585.71666666666658</v>
      </c>
      <c r="K157" s="31">
        <v>576.15</v>
      </c>
      <c r="L157" s="31">
        <v>565.25</v>
      </c>
      <c r="M157" s="31">
        <v>0.70543</v>
      </c>
      <c r="N157" s="1"/>
      <c r="O157" s="1"/>
    </row>
    <row r="158" spans="1:15" ht="12.75" customHeight="1">
      <c r="A158" s="31">
        <v>148</v>
      </c>
      <c r="B158" s="31" t="s">
        <v>361</v>
      </c>
      <c r="C158" s="31">
        <v>3721.4</v>
      </c>
      <c r="D158" s="40">
        <v>3681.7333333333336</v>
      </c>
      <c r="E158" s="40">
        <v>3623.4666666666672</v>
      </c>
      <c r="F158" s="40">
        <v>3525.5333333333338</v>
      </c>
      <c r="G158" s="40">
        <v>3467.2666666666673</v>
      </c>
      <c r="H158" s="40">
        <v>3779.666666666667</v>
      </c>
      <c r="I158" s="40">
        <v>3837.9333333333334</v>
      </c>
      <c r="J158" s="40">
        <v>3935.8666666666668</v>
      </c>
      <c r="K158" s="31">
        <v>3740</v>
      </c>
      <c r="L158" s="31">
        <v>3583.8</v>
      </c>
      <c r="M158" s="31">
        <v>0.16483999999999999</v>
      </c>
      <c r="N158" s="1"/>
      <c r="O158" s="1"/>
    </row>
    <row r="159" spans="1:15" ht="12.75" customHeight="1">
      <c r="A159" s="31">
        <v>149</v>
      </c>
      <c r="B159" s="31" t="s">
        <v>363</v>
      </c>
      <c r="C159" s="31">
        <v>208.95</v>
      </c>
      <c r="D159" s="40">
        <v>208.41666666666666</v>
      </c>
      <c r="E159" s="40">
        <v>206.93333333333331</v>
      </c>
      <c r="F159" s="40">
        <v>204.91666666666666</v>
      </c>
      <c r="G159" s="40">
        <v>203.43333333333331</v>
      </c>
      <c r="H159" s="40">
        <v>210.43333333333331</v>
      </c>
      <c r="I159" s="40">
        <v>211.91666666666666</v>
      </c>
      <c r="J159" s="40">
        <v>213.93333333333331</v>
      </c>
      <c r="K159" s="31">
        <v>209.9</v>
      </c>
      <c r="L159" s="31">
        <v>206.4</v>
      </c>
      <c r="M159" s="31">
        <v>4.3875900000000003</v>
      </c>
      <c r="N159" s="1"/>
      <c r="O159" s="1"/>
    </row>
    <row r="160" spans="1:15" ht="12.75" customHeight="1">
      <c r="A160" s="31">
        <v>150</v>
      </c>
      <c r="B160" s="31" t="s">
        <v>380</v>
      </c>
      <c r="C160" s="31">
        <v>2405.0500000000002</v>
      </c>
      <c r="D160" s="40">
        <v>2413.6833333333334</v>
      </c>
      <c r="E160" s="40">
        <v>2369.3666666666668</v>
      </c>
      <c r="F160" s="40">
        <v>2333.6833333333334</v>
      </c>
      <c r="G160" s="40">
        <v>2289.3666666666668</v>
      </c>
      <c r="H160" s="40">
        <v>2449.3666666666668</v>
      </c>
      <c r="I160" s="40">
        <v>2493.6833333333334</v>
      </c>
      <c r="J160" s="40">
        <v>2529.3666666666668</v>
      </c>
      <c r="K160" s="31">
        <v>2458</v>
      </c>
      <c r="L160" s="31">
        <v>2378</v>
      </c>
      <c r="M160" s="31">
        <v>0.42959999999999998</v>
      </c>
      <c r="N160" s="1"/>
      <c r="O160" s="1"/>
    </row>
    <row r="161" spans="1:15" ht="12.75" customHeight="1">
      <c r="A161" s="31">
        <v>151</v>
      </c>
      <c r="B161" s="31" t="s">
        <v>257</v>
      </c>
      <c r="C161" s="31">
        <v>282.85000000000002</v>
      </c>
      <c r="D161" s="40">
        <v>281.28333333333336</v>
      </c>
      <c r="E161" s="40">
        <v>278.06666666666672</v>
      </c>
      <c r="F161" s="40">
        <v>273.28333333333336</v>
      </c>
      <c r="G161" s="40">
        <v>270.06666666666672</v>
      </c>
      <c r="H161" s="40">
        <v>286.06666666666672</v>
      </c>
      <c r="I161" s="40">
        <v>289.2833333333333</v>
      </c>
      <c r="J161" s="40">
        <v>294.06666666666672</v>
      </c>
      <c r="K161" s="31">
        <v>284.5</v>
      </c>
      <c r="L161" s="31">
        <v>276.5</v>
      </c>
      <c r="M161" s="31">
        <v>14.13799</v>
      </c>
      <c r="N161" s="1"/>
      <c r="O161" s="1"/>
    </row>
    <row r="162" spans="1:15" ht="12.75" customHeight="1">
      <c r="A162" s="31">
        <v>152</v>
      </c>
      <c r="B162" s="31" t="s">
        <v>366</v>
      </c>
      <c r="C162" s="31">
        <v>48.85</v>
      </c>
      <c r="D162" s="40">
        <v>48.966666666666669</v>
      </c>
      <c r="E162" s="40">
        <v>48.38333333333334</v>
      </c>
      <c r="F162" s="40">
        <v>47.916666666666671</v>
      </c>
      <c r="G162" s="40">
        <v>47.333333333333343</v>
      </c>
      <c r="H162" s="40">
        <v>49.433333333333337</v>
      </c>
      <c r="I162" s="40">
        <v>50.016666666666666</v>
      </c>
      <c r="J162" s="40">
        <v>50.483333333333334</v>
      </c>
      <c r="K162" s="31">
        <v>49.55</v>
      </c>
      <c r="L162" s="31">
        <v>48.5</v>
      </c>
      <c r="M162" s="31">
        <v>16.330110000000001</v>
      </c>
      <c r="N162" s="1"/>
      <c r="O162" s="1"/>
    </row>
    <row r="163" spans="1:15" ht="12.75" customHeight="1">
      <c r="A163" s="31">
        <v>153</v>
      </c>
      <c r="B163" s="31" t="s">
        <v>364</v>
      </c>
      <c r="C163" s="31">
        <v>172.2</v>
      </c>
      <c r="D163" s="40">
        <v>172.53333333333333</v>
      </c>
      <c r="E163" s="40">
        <v>169.66666666666666</v>
      </c>
      <c r="F163" s="40">
        <v>167.13333333333333</v>
      </c>
      <c r="G163" s="40">
        <v>164.26666666666665</v>
      </c>
      <c r="H163" s="40">
        <v>175.06666666666666</v>
      </c>
      <c r="I163" s="40">
        <v>177.93333333333334</v>
      </c>
      <c r="J163" s="40">
        <v>180.46666666666667</v>
      </c>
      <c r="K163" s="31">
        <v>175.4</v>
      </c>
      <c r="L163" s="31">
        <v>170</v>
      </c>
      <c r="M163" s="31">
        <v>27.20703</v>
      </c>
      <c r="N163" s="1"/>
      <c r="O163" s="1"/>
    </row>
    <row r="164" spans="1:15" ht="12.75" customHeight="1">
      <c r="A164" s="31">
        <v>154</v>
      </c>
      <c r="B164" s="31" t="s">
        <v>379</v>
      </c>
      <c r="C164" s="31">
        <v>162.55000000000001</v>
      </c>
      <c r="D164" s="40">
        <v>163.41666666666669</v>
      </c>
      <c r="E164" s="40">
        <v>161.18333333333337</v>
      </c>
      <c r="F164" s="40">
        <v>159.81666666666669</v>
      </c>
      <c r="G164" s="40">
        <v>157.58333333333337</v>
      </c>
      <c r="H164" s="40">
        <v>164.78333333333336</v>
      </c>
      <c r="I164" s="40">
        <v>167.01666666666671</v>
      </c>
      <c r="J164" s="40">
        <v>168.38333333333335</v>
      </c>
      <c r="K164" s="31">
        <v>165.65</v>
      </c>
      <c r="L164" s="31">
        <v>162.05000000000001</v>
      </c>
      <c r="M164" s="31">
        <v>1.05907</v>
      </c>
      <c r="N164" s="1"/>
      <c r="O164" s="1"/>
    </row>
    <row r="165" spans="1:15" ht="12.75" customHeight="1">
      <c r="A165" s="31">
        <v>155</v>
      </c>
      <c r="B165" s="31" t="s">
        <v>104</v>
      </c>
      <c r="C165" s="31">
        <v>135.30000000000001</v>
      </c>
      <c r="D165" s="40">
        <v>134.43333333333334</v>
      </c>
      <c r="E165" s="40">
        <v>132.86666666666667</v>
      </c>
      <c r="F165" s="40">
        <v>130.43333333333334</v>
      </c>
      <c r="G165" s="40">
        <v>128.86666666666667</v>
      </c>
      <c r="H165" s="40">
        <v>136.86666666666667</v>
      </c>
      <c r="I165" s="40">
        <v>138.43333333333334</v>
      </c>
      <c r="J165" s="40">
        <v>140.86666666666667</v>
      </c>
      <c r="K165" s="31">
        <v>136</v>
      </c>
      <c r="L165" s="31">
        <v>132</v>
      </c>
      <c r="M165" s="31">
        <v>130.18242000000001</v>
      </c>
      <c r="N165" s="1"/>
      <c r="O165" s="1"/>
    </row>
    <row r="166" spans="1:15" ht="12.75" customHeight="1">
      <c r="A166" s="31">
        <v>156</v>
      </c>
      <c r="B166" s="31" t="s">
        <v>368</v>
      </c>
      <c r="C166" s="31">
        <v>2887.6</v>
      </c>
      <c r="D166" s="40">
        <v>2874.2666666666664</v>
      </c>
      <c r="E166" s="40">
        <v>2848.5333333333328</v>
      </c>
      <c r="F166" s="40">
        <v>2809.4666666666662</v>
      </c>
      <c r="G166" s="40">
        <v>2783.7333333333327</v>
      </c>
      <c r="H166" s="40">
        <v>2913.333333333333</v>
      </c>
      <c r="I166" s="40">
        <v>2939.0666666666666</v>
      </c>
      <c r="J166" s="40">
        <v>2978.1333333333332</v>
      </c>
      <c r="K166" s="31">
        <v>2900</v>
      </c>
      <c r="L166" s="31">
        <v>2835.2</v>
      </c>
      <c r="M166" s="31">
        <v>0.27906999999999998</v>
      </c>
      <c r="N166" s="1"/>
      <c r="O166" s="1"/>
    </row>
    <row r="167" spans="1:15" ht="12.75" customHeight="1">
      <c r="A167" s="31">
        <v>157</v>
      </c>
      <c r="B167" s="31" t="s">
        <v>369</v>
      </c>
      <c r="C167" s="31">
        <v>3245.75</v>
      </c>
      <c r="D167" s="40">
        <v>3245.9</v>
      </c>
      <c r="E167" s="40">
        <v>3206.8500000000004</v>
      </c>
      <c r="F167" s="40">
        <v>3167.9500000000003</v>
      </c>
      <c r="G167" s="40">
        <v>3128.9000000000005</v>
      </c>
      <c r="H167" s="40">
        <v>3284.8</v>
      </c>
      <c r="I167" s="40">
        <v>3323.8500000000004</v>
      </c>
      <c r="J167" s="40">
        <v>3362.75</v>
      </c>
      <c r="K167" s="31">
        <v>3284.95</v>
      </c>
      <c r="L167" s="31">
        <v>3207</v>
      </c>
      <c r="M167" s="31">
        <v>4.2880000000000001E-2</v>
      </c>
      <c r="N167" s="1"/>
      <c r="O167" s="1"/>
    </row>
    <row r="168" spans="1:15" ht="12.75" customHeight="1">
      <c r="A168" s="31">
        <v>158</v>
      </c>
      <c r="B168" s="31" t="s">
        <v>375</v>
      </c>
      <c r="C168" s="31">
        <v>300.39999999999998</v>
      </c>
      <c r="D168" s="40">
        <v>299.48333333333335</v>
      </c>
      <c r="E168" s="40">
        <v>297.91666666666669</v>
      </c>
      <c r="F168" s="40">
        <v>295.43333333333334</v>
      </c>
      <c r="G168" s="40">
        <v>293.86666666666667</v>
      </c>
      <c r="H168" s="40">
        <v>301.9666666666667</v>
      </c>
      <c r="I168" s="40">
        <v>303.5333333333333</v>
      </c>
      <c r="J168" s="40">
        <v>306.01666666666671</v>
      </c>
      <c r="K168" s="31">
        <v>301.05</v>
      </c>
      <c r="L168" s="31">
        <v>297</v>
      </c>
      <c r="M168" s="31">
        <v>1.1660600000000001</v>
      </c>
      <c r="N168" s="1"/>
      <c r="O168" s="1"/>
    </row>
    <row r="169" spans="1:15" ht="12.75" customHeight="1">
      <c r="A169" s="31">
        <v>159</v>
      </c>
      <c r="B169" s="31" t="s">
        <v>370</v>
      </c>
      <c r="C169" s="31">
        <v>139.44999999999999</v>
      </c>
      <c r="D169" s="40">
        <v>139.58333333333334</v>
      </c>
      <c r="E169" s="40">
        <v>136.9666666666667</v>
      </c>
      <c r="F169" s="40">
        <v>134.48333333333335</v>
      </c>
      <c r="G169" s="40">
        <v>131.8666666666667</v>
      </c>
      <c r="H169" s="40">
        <v>142.06666666666669</v>
      </c>
      <c r="I169" s="40">
        <v>144.68333333333331</v>
      </c>
      <c r="J169" s="40">
        <v>147.16666666666669</v>
      </c>
      <c r="K169" s="31">
        <v>142.19999999999999</v>
      </c>
      <c r="L169" s="31">
        <v>137.1</v>
      </c>
      <c r="M169" s="31">
        <v>10.81362</v>
      </c>
      <c r="N169" s="1"/>
      <c r="O169" s="1"/>
    </row>
    <row r="170" spans="1:15" ht="12.75" customHeight="1">
      <c r="A170" s="31">
        <v>160</v>
      </c>
      <c r="B170" s="31" t="s">
        <v>371</v>
      </c>
      <c r="C170" s="31">
        <v>5495.8</v>
      </c>
      <c r="D170" s="40">
        <v>5504.833333333333</v>
      </c>
      <c r="E170" s="40">
        <v>5466.0166666666664</v>
      </c>
      <c r="F170" s="40">
        <v>5436.2333333333336</v>
      </c>
      <c r="G170" s="40">
        <v>5397.416666666667</v>
      </c>
      <c r="H170" s="40">
        <v>5534.6166666666659</v>
      </c>
      <c r="I170" s="40">
        <v>5573.4333333333334</v>
      </c>
      <c r="J170" s="40">
        <v>5603.2166666666653</v>
      </c>
      <c r="K170" s="31">
        <v>5543.65</v>
      </c>
      <c r="L170" s="31">
        <v>5475.05</v>
      </c>
      <c r="M170" s="31">
        <v>1.6160000000000001E-2</v>
      </c>
      <c r="N170" s="1"/>
      <c r="O170" s="1"/>
    </row>
    <row r="171" spans="1:15" ht="12.75" customHeight="1">
      <c r="A171" s="31">
        <v>161</v>
      </c>
      <c r="B171" s="31" t="s">
        <v>258</v>
      </c>
      <c r="C171" s="31">
        <v>3634.7</v>
      </c>
      <c r="D171" s="40">
        <v>3614.1833333333329</v>
      </c>
      <c r="E171" s="40">
        <v>3580.5666666666657</v>
      </c>
      <c r="F171" s="40">
        <v>3526.4333333333329</v>
      </c>
      <c r="G171" s="40">
        <v>3492.8166666666657</v>
      </c>
      <c r="H171" s="40">
        <v>3668.3166666666657</v>
      </c>
      <c r="I171" s="40">
        <v>3701.9333333333334</v>
      </c>
      <c r="J171" s="40">
        <v>3756.0666666666657</v>
      </c>
      <c r="K171" s="31">
        <v>3647.8</v>
      </c>
      <c r="L171" s="31">
        <v>3560.05</v>
      </c>
      <c r="M171" s="31">
        <v>2.0468299999999999</v>
      </c>
      <c r="N171" s="1"/>
      <c r="O171" s="1"/>
    </row>
    <row r="172" spans="1:15" ht="12.75" customHeight="1">
      <c r="A172" s="31">
        <v>162</v>
      </c>
      <c r="B172" s="31" t="s">
        <v>372</v>
      </c>
      <c r="C172" s="31">
        <v>1867.75</v>
      </c>
      <c r="D172" s="40">
        <v>1868.8</v>
      </c>
      <c r="E172" s="40">
        <v>1844.9499999999998</v>
      </c>
      <c r="F172" s="40">
        <v>1822.1499999999999</v>
      </c>
      <c r="G172" s="40">
        <v>1798.2999999999997</v>
      </c>
      <c r="H172" s="40">
        <v>1891.6</v>
      </c>
      <c r="I172" s="40">
        <v>1915.4499999999998</v>
      </c>
      <c r="J172" s="40">
        <v>1938.25</v>
      </c>
      <c r="K172" s="31">
        <v>1892.65</v>
      </c>
      <c r="L172" s="31">
        <v>1846</v>
      </c>
      <c r="M172" s="31">
        <v>0.49791000000000002</v>
      </c>
      <c r="N172" s="1"/>
      <c r="O172" s="1"/>
    </row>
    <row r="173" spans="1:15" ht="12.75" customHeight="1">
      <c r="A173" s="31">
        <v>163</v>
      </c>
      <c r="B173" s="31" t="s">
        <v>105</v>
      </c>
      <c r="C173" s="31">
        <v>518.29999999999995</v>
      </c>
      <c r="D173" s="40">
        <v>522.9</v>
      </c>
      <c r="E173" s="40">
        <v>508.79999999999995</v>
      </c>
      <c r="F173" s="40">
        <v>499.29999999999995</v>
      </c>
      <c r="G173" s="40">
        <v>485.19999999999993</v>
      </c>
      <c r="H173" s="40">
        <v>532.4</v>
      </c>
      <c r="I173" s="40">
        <v>546.50000000000011</v>
      </c>
      <c r="J173" s="40">
        <v>556</v>
      </c>
      <c r="K173" s="31">
        <v>537</v>
      </c>
      <c r="L173" s="31">
        <v>513.4</v>
      </c>
      <c r="M173" s="31">
        <v>16.615559999999999</v>
      </c>
      <c r="N173" s="1"/>
      <c r="O173" s="1"/>
    </row>
    <row r="174" spans="1:15" ht="12.75" customHeight="1">
      <c r="A174" s="31">
        <v>164</v>
      </c>
      <c r="B174" s="31" t="s">
        <v>367</v>
      </c>
      <c r="C174" s="31">
        <v>4445.8500000000004</v>
      </c>
      <c r="D174" s="40">
        <v>4464.5333333333338</v>
      </c>
      <c r="E174" s="40">
        <v>4411.3166666666675</v>
      </c>
      <c r="F174" s="40">
        <v>4376.7833333333338</v>
      </c>
      <c r="G174" s="40">
        <v>4323.5666666666675</v>
      </c>
      <c r="H174" s="40">
        <v>4499.0666666666675</v>
      </c>
      <c r="I174" s="40">
        <v>4552.2833333333328</v>
      </c>
      <c r="J174" s="40">
        <v>4586.8166666666675</v>
      </c>
      <c r="K174" s="31">
        <v>4517.75</v>
      </c>
      <c r="L174" s="31">
        <v>4430</v>
      </c>
      <c r="M174" s="31">
        <v>0.10685</v>
      </c>
      <c r="N174" s="1"/>
      <c r="O174" s="1"/>
    </row>
    <row r="175" spans="1:15" ht="12.75" customHeight="1">
      <c r="A175" s="31">
        <v>165</v>
      </c>
      <c r="B175" s="31" t="s">
        <v>107</v>
      </c>
      <c r="C175" s="31">
        <v>43.15</v>
      </c>
      <c r="D175" s="40">
        <v>42.783333333333331</v>
      </c>
      <c r="E175" s="40">
        <v>42.11666666666666</v>
      </c>
      <c r="F175" s="40">
        <v>41.083333333333329</v>
      </c>
      <c r="G175" s="40">
        <v>40.416666666666657</v>
      </c>
      <c r="H175" s="40">
        <v>43.816666666666663</v>
      </c>
      <c r="I175" s="40">
        <v>44.483333333333334</v>
      </c>
      <c r="J175" s="40">
        <v>45.516666666666666</v>
      </c>
      <c r="K175" s="31">
        <v>43.45</v>
      </c>
      <c r="L175" s="31">
        <v>41.75</v>
      </c>
      <c r="M175" s="31">
        <v>176.81931</v>
      </c>
      <c r="N175" s="1"/>
      <c r="O175" s="1"/>
    </row>
    <row r="176" spans="1:15" ht="12.75" customHeight="1">
      <c r="A176" s="31">
        <v>166</v>
      </c>
      <c r="B176" s="31" t="s">
        <v>381</v>
      </c>
      <c r="C176" s="31">
        <v>423</v>
      </c>
      <c r="D176" s="40">
        <v>420.25</v>
      </c>
      <c r="E176" s="40">
        <v>415.8</v>
      </c>
      <c r="F176" s="40">
        <v>408.6</v>
      </c>
      <c r="G176" s="40">
        <v>404.15000000000003</v>
      </c>
      <c r="H176" s="40">
        <v>427.45</v>
      </c>
      <c r="I176" s="40">
        <v>431.90000000000003</v>
      </c>
      <c r="J176" s="40">
        <v>439.09999999999997</v>
      </c>
      <c r="K176" s="31">
        <v>424.7</v>
      </c>
      <c r="L176" s="31">
        <v>413.05</v>
      </c>
      <c r="M176" s="31">
        <v>2.9245999999999999</v>
      </c>
      <c r="N176" s="1"/>
      <c r="O176" s="1"/>
    </row>
    <row r="177" spans="1:15" ht="12.75" customHeight="1">
      <c r="A177" s="31">
        <v>167</v>
      </c>
      <c r="B177" s="31" t="s">
        <v>373</v>
      </c>
      <c r="C177" s="31">
        <v>1221.95</v>
      </c>
      <c r="D177" s="40">
        <v>1224.7166666666667</v>
      </c>
      <c r="E177" s="40">
        <v>1212.3833333333334</v>
      </c>
      <c r="F177" s="40">
        <v>1202.8166666666668</v>
      </c>
      <c r="G177" s="40">
        <v>1190.4833333333336</v>
      </c>
      <c r="H177" s="40">
        <v>1234.2833333333333</v>
      </c>
      <c r="I177" s="40">
        <v>1246.6166666666663</v>
      </c>
      <c r="J177" s="40">
        <v>1256.1833333333332</v>
      </c>
      <c r="K177" s="31">
        <v>1237.05</v>
      </c>
      <c r="L177" s="31">
        <v>1215.1500000000001</v>
      </c>
      <c r="M177" s="31">
        <v>0.11563</v>
      </c>
      <c r="N177" s="1"/>
      <c r="O177" s="1"/>
    </row>
    <row r="178" spans="1:15" ht="12.75" customHeight="1">
      <c r="A178" s="31">
        <v>168</v>
      </c>
      <c r="B178" s="31" t="s">
        <v>259</v>
      </c>
      <c r="C178" s="31">
        <v>534.04999999999995</v>
      </c>
      <c r="D178" s="40">
        <v>531.35</v>
      </c>
      <c r="E178" s="40">
        <v>527.70000000000005</v>
      </c>
      <c r="F178" s="40">
        <v>521.35</v>
      </c>
      <c r="G178" s="40">
        <v>517.70000000000005</v>
      </c>
      <c r="H178" s="40">
        <v>537.70000000000005</v>
      </c>
      <c r="I178" s="40">
        <v>541.34999999999991</v>
      </c>
      <c r="J178" s="40">
        <v>547.70000000000005</v>
      </c>
      <c r="K178" s="31">
        <v>535</v>
      </c>
      <c r="L178" s="31">
        <v>525</v>
      </c>
      <c r="M178" s="31">
        <v>0.55571000000000004</v>
      </c>
      <c r="N178" s="1"/>
      <c r="O178" s="1"/>
    </row>
    <row r="179" spans="1:15" ht="12.75" customHeight="1">
      <c r="A179" s="31">
        <v>169</v>
      </c>
      <c r="B179" s="31" t="s">
        <v>108</v>
      </c>
      <c r="C179" s="31">
        <v>930.7</v>
      </c>
      <c r="D179" s="40">
        <v>926.23333333333323</v>
      </c>
      <c r="E179" s="40">
        <v>919.66666666666652</v>
      </c>
      <c r="F179" s="40">
        <v>908.63333333333333</v>
      </c>
      <c r="G179" s="40">
        <v>902.06666666666661</v>
      </c>
      <c r="H179" s="40">
        <v>937.26666666666642</v>
      </c>
      <c r="I179" s="40">
        <v>943.83333333333326</v>
      </c>
      <c r="J179" s="40">
        <v>954.86666666666633</v>
      </c>
      <c r="K179" s="31">
        <v>932.8</v>
      </c>
      <c r="L179" s="31">
        <v>915.2</v>
      </c>
      <c r="M179" s="31">
        <v>5.6613300000000004</v>
      </c>
      <c r="N179" s="1"/>
      <c r="O179" s="1"/>
    </row>
    <row r="180" spans="1:15" ht="12.75" customHeight="1">
      <c r="A180" s="31">
        <v>170</v>
      </c>
      <c r="B180" s="31" t="s">
        <v>260</v>
      </c>
      <c r="C180" s="31">
        <v>583.85</v>
      </c>
      <c r="D180" s="40">
        <v>583.38333333333333</v>
      </c>
      <c r="E180" s="40">
        <v>578.16666666666663</v>
      </c>
      <c r="F180" s="40">
        <v>572.48333333333335</v>
      </c>
      <c r="G180" s="40">
        <v>567.26666666666665</v>
      </c>
      <c r="H180" s="40">
        <v>589.06666666666661</v>
      </c>
      <c r="I180" s="40">
        <v>594.2833333333333</v>
      </c>
      <c r="J180" s="40">
        <v>599.96666666666658</v>
      </c>
      <c r="K180" s="31">
        <v>588.6</v>
      </c>
      <c r="L180" s="31">
        <v>577.70000000000005</v>
      </c>
      <c r="M180" s="31">
        <v>0.81076000000000004</v>
      </c>
      <c r="N180" s="1"/>
      <c r="O180" s="1"/>
    </row>
    <row r="181" spans="1:15" ht="12.75" customHeight="1">
      <c r="A181" s="31">
        <v>171</v>
      </c>
      <c r="B181" s="31" t="s">
        <v>109</v>
      </c>
      <c r="C181" s="31">
        <v>2082.5</v>
      </c>
      <c r="D181" s="40">
        <v>2060.8333333333335</v>
      </c>
      <c r="E181" s="40">
        <v>2033.666666666667</v>
      </c>
      <c r="F181" s="40">
        <v>1984.8333333333335</v>
      </c>
      <c r="G181" s="40">
        <v>1957.666666666667</v>
      </c>
      <c r="H181" s="40">
        <v>2109.666666666667</v>
      </c>
      <c r="I181" s="40">
        <v>2136.8333333333339</v>
      </c>
      <c r="J181" s="40">
        <v>2185.666666666667</v>
      </c>
      <c r="K181" s="31">
        <v>2088</v>
      </c>
      <c r="L181" s="31">
        <v>2012</v>
      </c>
      <c r="M181" s="31">
        <v>9.9666200000000007</v>
      </c>
      <c r="N181" s="1"/>
      <c r="O181" s="1"/>
    </row>
    <row r="182" spans="1:15" ht="12.75" customHeight="1">
      <c r="A182" s="31">
        <v>172</v>
      </c>
      <c r="B182" s="31" t="s">
        <v>382</v>
      </c>
      <c r="C182" s="31">
        <v>99.5</v>
      </c>
      <c r="D182" s="40">
        <v>100.18333333333334</v>
      </c>
      <c r="E182" s="40">
        <v>98.466666666666669</v>
      </c>
      <c r="F182" s="40">
        <v>97.433333333333337</v>
      </c>
      <c r="G182" s="40">
        <v>95.716666666666669</v>
      </c>
      <c r="H182" s="40">
        <v>101.21666666666667</v>
      </c>
      <c r="I182" s="40">
        <v>102.93333333333334</v>
      </c>
      <c r="J182" s="40">
        <v>103.96666666666667</v>
      </c>
      <c r="K182" s="31">
        <v>101.9</v>
      </c>
      <c r="L182" s="31">
        <v>99.15</v>
      </c>
      <c r="M182" s="31">
        <v>2.7279300000000002</v>
      </c>
      <c r="N182" s="1"/>
      <c r="O182" s="1"/>
    </row>
    <row r="183" spans="1:15" ht="12.75" customHeight="1">
      <c r="A183" s="31">
        <v>173</v>
      </c>
      <c r="B183" s="31" t="s">
        <v>110</v>
      </c>
      <c r="C183" s="31">
        <v>340.85</v>
      </c>
      <c r="D183" s="40">
        <v>341.23333333333335</v>
      </c>
      <c r="E183" s="40">
        <v>335.66666666666669</v>
      </c>
      <c r="F183" s="40">
        <v>330.48333333333335</v>
      </c>
      <c r="G183" s="40">
        <v>324.91666666666669</v>
      </c>
      <c r="H183" s="40">
        <v>346.41666666666669</v>
      </c>
      <c r="I183" s="40">
        <v>351.98333333333329</v>
      </c>
      <c r="J183" s="40">
        <v>357.16666666666669</v>
      </c>
      <c r="K183" s="31">
        <v>346.8</v>
      </c>
      <c r="L183" s="31">
        <v>336.05</v>
      </c>
      <c r="M183" s="31">
        <v>17.231850000000001</v>
      </c>
      <c r="N183" s="1"/>
      <c r="O183" s="1"/>
    </row>
    <row r="184" spans="1:15" ht="12.75" customHeight="1">
      <c r="A184" s="31">
        <v>174</v>
      </c>
      <c r="B184" s="31" t="s">
        <v>374</v>
      </c>
      <c r="C184" s="31">
        <v>432.2</v>
      </c>
      <c r="D184" s="40">
        <v>432.38333333333327</v>
      </c>
      <c r="E184" s="40">
        <v>424.86666666666656</v>
      </c>
      <c r="F184" s="40">
        <v>417.5333333333333</v>
      </c>
      <c r="G184" s="40">
        <v>410.01666666666659</v>
      </c>
      <c r="H184" s="40">
        <v>439.71666666666653</v>
      </c>
      <c r="I184" s="40">
        <v>447.23333333333329</v>
      </c>
      <c r="J184" s="40">
        <v>454.56666666666649</v>
      </c>
      <c r="K184" s="31">
        <v>439.9</v>
      </c>
      <c r="L184" s="31">
        <v>425.05</v>
      </c>
      <c r="M184" s="31">
        <v>5.0400099999999997</v>
      </c>
      <c r="N184" s="1"/>
      <c r="O184" s="1"/>
    </row>
    <row r="185" spans="1:15" ht="12.75" customHeight="1">
      <c r="A185" s="31">
        <v>175</v>
      </c>
      <c r="B185" s="31" t="s">
        <v>111</v>
      </c>
      <c r="C185" s="31">
        <v>1722</v>
      </c>
      <c r="D185" s="40">
        <v>1725.7833333333335</v>
      </c>
      <c r="E185" s="40">
        <v>1706.666666666667</v>
      </c>
      <c r="F185" s="40">
        <v>1691.3333333333335</v>
      </c>
      <c r="G185" s="40">
        <v>1672.2166666666669</v>
      </c>
      <c r="H185" s="40">
        <v>1741.116666666667</v>
      </c>
      <c r="I185" s="40">
        <v>1760.2333333333333</v>
      </c>
      <c r="J185" s="40">
        <v>1775.5666666666671</v>
      </c>
      <c r="K185" s="31">
        <v>1744.9</v>
      </c>
      <c r="L185" s="31">
        <v>1710.45</v>
      </c>
      <c r="M185" s="31">
        <v>6.1293199999999999</v>
      </c>
      <c r="N185" s="1"/>
      <c r="O185" s="1"/>
    </row>
    <row r="186" spans="1:15" ht="12.75" customHeight="1">
      <c r="A186" s="31">
        <v>176</v>
      </c>
      <c r="B186" s="31" t="s">
        <v>376</v>
      </c>
      <c r="C186" s="31">
        <v>148.69999999999999</v>
      </c>
      <c r="D186" s="40">
        <v>148.6</v>
      </c>
      <c r="E186" s="40">
        <v>146.69999999999999</v>
      </c>
      <c r="F186" s="40">
        <v>144.69999999999999</v>
      </c>
      <c r="G186" s="40">
        <v>142.79999999999998</v>
      </c>
      <c r="H186" s="40">
        <v>150.6</v>
      </c>
      <c r="I186" s="40">
        <v>152.50000000000003</v>
      </c>
      <c r="J186" s="40">
        <v>154.5</v>
      </c>
      <c r="K186" s="31">
        <v>150.5</v>
      </c>
      <c r="L186" s="31">
        <v>146.6</v>
      </c>
      <c r="M186" s="31">
        <v>13.41098</v>
      </c>
      <c r="N186" s="1"/>
      <c r="O186" s="1"/>
    </row>
    <row r="187" spans="1:15" ht="12.75" customHeight="1">
      <c r="A187" s="31">
        <v>177</v>
      </c>
      <c r="B187" s="31" t="s">
        <v>377</v>
      </c>
      <c r="C187" s="31">
        <v>1817.8</v>
      </c>
      <c r="D187" s="40">
        <v>1822.2</v>
      </c>
      <c r="E187" s="40">
        <v>1795.7</v>
      </c>
      <c r="F187" s="40">
        <v>1773.6</v>
      </c>
      <c r="G187" s="40">
        <v>1747.1</v>
      </c>
      <c r="H187" s="40">
        <v>1844.3000000000002</v>
      </c>
      <c r="I187" s="40">
        <v>1870.8000000000002</v>
      </c>
      <c r="J187" s="40">
        <v>1892.9000000000003</v>
      </c>
      <c r="K187" s="31">
        <v>1848.7</v>
      </c>
      <c r="L187" s="31">
        <v>1800.1</v>
      </c>
      <c r="M187" s="31">
        <v>1.01136</v>
      </c>
      <c r="N187" s="1"/>
      <c r="O187" s="1"/>
    </row>
    <row r="188" spans="1:15" ht="12.75" customHeight="1">
      <c r="A188" s="31">
        <v>178</v>
      </c>
      <c r="B188" s="31" t="s">
        <v>383</v>
      </c>
      <c r="C188" s="31">
        <v>121.7</v>
      </c>
      <c r="D188" s="40">
        <v>121.46666666666668</v>
      </c>
      <c r="E188" s="40">
        <v>120.03333333333336</v>
      </c>
      <c r="F188" s="40">
        <v>118.36666666666667</v>
      </c>
      <c r="G188" s="40">
        <v>116.93333333333335</v>
      </c>
      <c r="H188" s="40">
        <v>123.13333333333337</v>
      </c>
      <c r="I188" s="40">
        <v>124.56666666666668</v>
      </c>
      <c r="J188" s="40">
        <v>126.23333333333338</v>
      </c>
      <c r="K188" s="31">
        <v>122.9</v>
      </c>
      <c r="L188" s="31">
        <v>119.8</v>
      </c>
      <c r="M188" s="31">
        <v>7.5763499999999997</v>
      </c>
      <c r="N188" s="1"/>
      <c r="O188" s="1"/>
    </row>
    <row r="189" spans="1:15" ht="12.75" customHeight="1">
      <c r="A189" s="31">
        <v>179</v>
      </c>
      <c r="B189" s="31" t="s">
        <v>261</v>
      </c>
      <c r="C189" s="31">
        <v>318.60000000000002</v>
      </c>
      <c r="D189" s="40">
        <v>319.51666666666665</v>
      </c>
      <c r="E189" s="40">
        <v>313.0333333333333</v>
      </c>
      <c r="F189" s="40">
        <v>307.46666666666664</v>
      </c>
      <c r="G189" s="40">
        <v>300.98333333333329</v>
      </c>
      <c r="H189" s="40">
        <v>325.08333333333331</v>
      </c>
      <c r="I189" s="40">
        <v>331.56666666666666</v>
      </c>
      <c r="J189" s="40">
        <v>337.13333333333333</v>
      </c>
      <c r="K189" s="31">
        <v>326</v>
      </c>
      <c r="L189" s="31">
        <v>313.95</v>
      </c>
      <c r="M189" s="31">
        <v>20.586220000000001</v>
      </c>
      <c r="N189" s="1"/>
      <c r="O189" s="1"/>
    </row>
    <row r="190" spans="1:15" ht="12.75" customHeight="1">
      <c r="A190" s="31">
        <v>180</v>
      </c>
      <c r="B190" s="31" t="s">
        <v>378</v>
      </c>
      <c r="C190" s="31">
        <v>655.1</v>
      </c>
      <c r="D190" s="40">
        <v>660.08333333333337</v>
      </c>
      <c r="E190" s="40">
        <v>646.16666666666674</v>
      </c>
      <c r="F190" s="40">
        <v>637.23333333333335</v>
      </c>
      <c r="G190" s="40">
        <v>623.31666666666672</v>
      </c>
      <c r="H190" s="40">
        <v>669.01666666666677</v>
      </c>
      <c r="I190" s="40">
        <v>682.93333333333351</v>
      </c>
      <c r="J190" s="40">
        <v>691.86666666666679</v>
      </c>
      <c r="K190" s="31">
        <v>674</v>
      </c>
      <c r="L190" s="31">
        <v>651.15</v>
      </c>
      <c r="M190" s="31">
        <v>2.3578000000000001</v>
      </c>
      <c r="N190" s="1"/>
      <c r="O190" s="1"/>
    </row>
    <row r="191" spans="1:15" ht="12.75" customHeight="1">
      <c r="A191" s="31">
        <v>181</v>
      </c>
      <c r="B191" s="31" t="s">
        <v>112</v>
      </c>
      <c r="C191" s="31">
        <v>664.9</v>
      </c>
      <c r="D191" s="40">
        <v>663.33333333333326</v>
      </c>
      <c r="E191" s="40">
        <v>658.36666666666656</v>
      </c>
      <c r="F191" s="40">
        <v>651.83333333333326</v>
      </c>
      <c r="G191" s="40">
        <v>646.86666666666656</v>
      </c>
      <c r="H191" s="40">
        <v>669.86666666666656</v>
      </c>
      <c r="I191" s="40">
        <v>674.83333333333326</v>
      </c>
      <c r="J191" s="40">
        <v>681.36666666666656</v>
      </c>
      <c r="K191" s="31">
        <v>668.3</v>
      </c>
      <c r="L191" s="31">
        <v>656.8</v>
      </c>
      <c r="M191" s="31">
        <v>5.0116399999999999</v>
      </c>
      <c r="N191" s="1"/>
      <c r="O191" s="1"/>
    </row>
    <row r="192" spans="1:15" ht="12.75" customHeight="1">
      <c r="A192" s="31">
        <v>182</v>
      </c>
      <c r="B192" s="31" t="s">
        <v>262</v>
      </c>
      <c r="C192" s="31">
        <v>1287.5999999999999</v>
      </c>
      <c r="D192" s="40">
        <v>1292.2</v>
      </c>
      <c r="E192" s="40">
        <v>1276.4000000000001</v>
      </c>
      <c r="F192" s="40">
        <v>1265.2</v>
      </c>
      <c r="G192" s="40">
        <v>1249.4000000000001</v>
      </c>
      <c r="H192" s="40">
        <v>1303.4000000000001</v>
      </c>
      <c r="I192" s="40">
        <v>1319.1999999999998</v>
      </c>
      <c r="J192" s="40">
        <v>1330.4</v>
      </c>
      <c r="K192" s="31">
        <v>1308</v>
      </c>
      <c r="L192" s="31">
        <v>1281</v>
      </c>
      <c r="M192" s="31">
        <v>3.8517999999999999</v>
      </c>
      <c r="N192" s="1"/>
      <c r="O192" s="1"/>
    </row>
    <row r="193" spans="1:15" ht="12.75" customHeight="1">
      <c r="A193" s="31">
        <v>183</v>
      </c>
      <c r="B193" s="31" t="s">
        <v>387</v>
      </c>
      <c r="C193" s="31">
        <v>1270.9000000000001</v>
      </c>
      <c r="D193" s="40">
        <v>1276.9666666666667</v>
      </c>
      <c r="E193" s="40">
        <v>1253.9333333333334</v>
      </c>
      <c r="F193" s="40">
        <v>1236.9666666666667</v>
      </c>
      <c r="G193" s="40">
        <v>1213.9333333333334</v>
      </c>
      <c r="H193" s="40">
        <v>1293.9333333333334</v>
      </c>
      <c r="I193" s="40">
        <v>1316.9666666666667</v>
      </c>
      <c r="J193" s="40">
        <v>1333.9333333333334</v>
      </c>
      <c r="K193" s="31">
        <v>1300</v>
      </c>
      <c r="L193" s="31">
        <v>1260</v>
      </c>
      <c r="M193" s="31">
        <v>0.67574999999999996</v>
      </c>
      <c r="N193" s="1"/>
      <c r="O193" s="1"/>
    </row>
    <row r="194" spans="1:15" ht="12.75" customHeight="1">
      <c r="A194" s="31">
        <v>184</v>
      </c>
      <c r="B194" s="31" t="s">
        <v>847</v>
      </c>
      <c r="C194" s="31">
        <v>22.15</v>
      </c>
      <c r="D194" s="40">
        <v>22.316666666666666</v>
      </c>
      <c r="E194" s="40">
        <v>21.883333333333333</v>
      </c>
      <c r="F194" s="40">
        <v>21.616666666666667</v>
      </c>
      <c r="G194" s="40">
        <v>21.183333333333334</v>
      </c>
      <c r="H194" s="40">
        <v>22.583333333333332</v>
      </c>
      <c r="I194" s="40">
        <v>23.016666666666662</v>
      </c>
      <c r="J194" s="40">
        <v>23.283333333333331</v>
      </c>
      <c r="K194" s="31">
        <v>22.75</v>
      </c>
      <c r="L194" s="31">
        <v>22.05</v>
      </c>
      <c r="M194" s="31">
        <v>73.387950000000004</v>
      </c>
      <c r="N194" s="1"/>
      <c r="O194" s="1"/>
    </row>
    <row r="195" spans="1:15" ht="12.75" customHeight="1">
      <c r="A195" s="31">
        <v>185</v>
      </c>
      <c r="B195" s="31" t="s">
        <v>388</v>
      </c>
      <c r="C195" s="31">
        <v>1284.3</v>
      </c>
      <c r="D195" s="40">
        <v>1291.2</v>
      </c>
      <c r="E195" s="40">
        <v>1258.45</v>
      </c>
      <c r="F195" s="40">
        <v>1232.5999999999999</v>
      </c>
      <c r="G195" s="40">
        <v>1199.8499999999999</v>
      </c>
      <c r="H195" s="40">
        <v>1317.0500000000002</v>
      </c>
      <c r="I195" s="40">
        <v>1349.8000000000002</v>
      </c>
      <c r="J195" s="40">
        <v>1375.6500000000003</v>
      </c>
      <c r="K195" s="31">
        <v>1323.95</v>
      </c>
      <c r="L195" s="31">
        <v>1265.3499999999999</v>
      </c>
      <c r="M195" s="31">
        <v>0.37267</v>
      </c>
      <c r="N195" s="1"/>
      <c r="O195" s="1"/>
    </row>
    <row r="196" spans="1:15" ht="12.75" customHeight="1">
      <c r="A196" s="31">
        <v>186</v>
      </c>
      <c r="B196" s="31" t="s">
        <v>113</v>
      </c>
      <c r="C196" s="31">
        <v>1352.45</v>
      </c>
      <c r="D196" s="40">
        <v>1355.1333333333334</v>
      </c>
      <c r="E196" s="40">
        <v>1337.3166666666668</v>
      </c>
      <c r="F196" s="40">
        <v>1322.1833333333334</v>
      </c>
      <c r="G196" s="40">
        <v>1304.3666666666668</v>
      </c>
      <c r="H196" s="40">
        <v>1370.2666666666669</v>
      </c>
      <c r="I196" s="40">
        <v>1388.0833333333335</v>
      </c>
      <c r="J196" s="40">
        <v>1403.2166666666669</v>
      </c>
      <c r="K196" s="31">
        <v>1372.95</v>
      </c>
      <c r="L196" s="31">
        <v>1340</v>
      </c>
      <c r="M196" s="31">
        <v>13.22715</v>
      </c>
      <c r="N196" s="1"/>
      <c r="O196" s="1"/>
    </row>
    <row r="197" spans="1:15" ht="12.75" customHeight="1">
      <c r="A197" s="31">
        <v>187</v>
      </c>
      <c r="B197" s="31" t="s">
        <v>114</v>
      </c>
      <c r="C197" s="31">
        <v>1162.3499999999999</v>
      </c>
      <c r="D197" s="40">
        <v>1157.9166666666667</v>
      </c>
      <c r="E197" s="40">
        <v>1149.9333333333334</v>
      </c>
      <c r="F197" s="40">
        <v>1137.5166666666667</v>
      </c>
      <c r="G197" s="40">
        <v>1129.5333333333333</v>
      </c>
      <c r="H197" s="40">
        <v>1170.3333333333335</v>
      </c>
      <c r="I197" s="40">
        <v>1178.3166666666666</v>
      </c>
      <c r="J197" s="40">
        <v>1190.7333333333336</v>
      </c>
      <c r="K197" s="31">
        <v>1165.9000000000001</v>
      </c>
      <c r="L197" s="31">
        <v>1145.5</v>
      </c>
      <c r="M197" s="31">
        <v>19.726849999999999</v>
      </c>
      <c r="N197" s="1"/>
      <c r="O197" s="1"/>
    </row>
    <row r="198" spans="1:15" ht="12.75" customHeight="1">
      <c r="A198" s="31">
        <v>188</v>
      </c>
      <c r="B198" s="31" t="s">
        <v>115</v>
      </c>
      <c r="C198" s="31">
        <v>2751.95</v>
      </c>
      <c r="D198" s="40">
        <v>2745.5166666666664</v>
      </c>
      <c r="E198" s="40">
        <v>2727.0333333333328</v>
      </c>
      <c r="F198" s="40">
        <v>2702.1166666666663</v>
      </c>
      <c r="G198" s="40">
        <v>2683.6333333333328</v>
      </c>
      <c r="H198" s="40">
        <v>2770.4333333333329</v>
      </c>
      <c r="I198" s="40">
        <v>2788.9166666666665</v>
      </c>
      <c r="J198" s="40">
        <v>2813.833333333333</v>
      </c>
      <c r="K198" s="31">
        <v>2764</v>
      </c>
      <c r="L198" s="31">
        <v>2720.6</v>
      </c>
      <c r="M198" s="31">
        <v>20.39433</v>
      </c>
      <c r="N198" s="1"/>
      <c r="O198" s="1"/>
    </row>
    <row r="199" spans="1:15" ht="12.75" customHeight="1">
      <c r="A199" s="31">
        <v>189</v>
      </c>
      <c r="B199" s="31" t="s">
        <v>116</v>
      </c>
      <c r="C199" s="31">
        <v>2487.1999999999998</v>
      </c>
      <c r="D199" s="40">
        <v>2492.2000000000003</v>
      </c>
      <c r="E199" s="40">
        <v>2471.0000000000005</v>
      </c>
      <c r="F199" s="40">
        <v>2454.8000000000002</v>
      </c>
      <c r="G199" s="40">
        <v>2433.6000000000004</v>
      </c>
      <c r="H199" s="40">
        <v>2508.4000000000005</v>
      </c>
      <c r="I199" s="40">
        <v>2529.6000000000004</v>
      </c>
      <c r="J199" s="40">
        <v>2545.8000000000006</v>
      </c>
      <c r="K199" s="31">
        <v>2513.4</v>
      </c>
      <c r="L199" s="31">
        <v>2476</v>
      </c>
      <c r="M199" s="31">
        <v>2.4202900000000001</v>
      </c>
      <c r="N199" s="1"/>
      <c r="O199" s="1"/>
    </row>
    <row r="200" spans="1:15" ht="12.75" customHeight="1">
      <c r="A200" s="31">
        <v>190</v>
      </c>
      <c r="B200" s="31" t="s">
        <v>117</v>
      </c>
      <c r="C200" s="31">
        <v>1502.45</v>
      </c>
      <c r="D200" s="40">
        <v>1505.1666666666667</v>
      </c>
      <c r="E200" s="40">
        <v>1494.3333333333335</v>
      </c>
      <c r="F200" s="40">
        <v>1486.2166666666667</v>
      </c>
      <c r="G200" s="40">
        <v>1475.3833333333334</v>
      </c>
      <c r="H200" s="40">
        <v>1513.2833333333335</v>
      </c>
      <c r="I200" s="40">
        <v>1524.116666666667</v>
      </c>
      <c r="J200" s="40">
        <v>1532.2333333333336</v>
      </c>
      <c r="K200" s="31">
        <v>1516</v>
      </c>
      <c r="L200" s="31">
        <v>1497.05</v>
      </c>
      <c r="M200" s="31">
        <v>45.955500000000001</v>
      </c>
      <c r="N200" s="1"/>
      <c r="O200" s="1"/>
    </row>
    <row r="201" spans="1:15" ht="12.75" customHeight="1">
      <c r="A201" s="31">
        <v>191</v>
      </c>
      <c r="B201" s="31" t="s">
        <v>118</v>
      </c>
      <c r="C201" s="31">
        <v>669.5</v>
      </c>
      <c r="D201" s="40">
        <v>671.05000000000007</v>
      </c>
      <c r="E201" s="40">
        <v>664.10000000000014</v>
      </c>
      <c r="F201" s="40">
        <v>658.7</v>
      </c>
      <c r="G201" s="40">
        <v>651.75000000000011</v>
      </c>
      <c r="H201" s="40">
        <v>676.45000000000016</v>
      </c>
      <c r="I201" s="40">
        <v>683.4000000000002</v>
      </c>
      <c r="J201" s="40">
        <v>688.80000000000018</v>
      </c>
      <c r="K201" s="31">
        <v>678</v>
      </c>
      <c r="L201" s="31">
        <v>665.65</v>
      </c>
      <c r="M201" s="31">
        <v>20.930710000000001</v>
      </c>
      <c r="N201" s="1"/>
      <c r="O201" s="1"/>
    </row>
    <row r="202" spans="1:15" ht="12.75" customHeight="1">
      <c r="A202" s="31">
        <v>192</v>
      </c>
      <c r="B202" s="31" t="s">
        <v>385</v>
      </c>
      <c r="C202" s="31">
        <v>1759.45</v>
      </c>
      <c r="D202" s="40">
        <v>1774.7833333333335</v>
      </c>
      <c r="E202" s="40">
        <v>1739.666666666667</v>
      </c>
      <c r="F202" s="40">
        <v>1719.8833333333334</v>
      </c>
      <c r="G202" s="40">
        <v>1684.7666666666669</v>
      </c>
      <c r="H202" s="40">
        <v>1794.5666666666671</v>
      </c>
      <c r="I202" s="40">
        <v>1829.6833333333334</v>
      </c>
      <c r="J202" s="40">
        <v>1849.4666666666672</v>
      </c>
      <c r="K202" s="31">
        <v>1809.9</v>
      </c>
      <c r="L202" s="31">
        <v>1755</v>
      </c>
      <c r="M202" s="31">
        <v>1.1869000000000001</v>
      </c>
      <c r="N202" s="1"/>
      <c r="O202" s="1"/>
    </row>
    <row r="203" spans="1:15" ht="12.75" customHeight="1">
      <c r="A203" s="31">
        <v>193</v>
      </c>
      <c r="B203" s="31" t="s">
        <v>389</v>
      </c>
      <c r="C203" s="31">
        <v>221.2</v>
      </c>
      <c r="D203" s="40">
        <v>222.93333333333331</v>
      </c>
      <c r="E203" s="40">
        <v>218.86666666666662</v>
      </c>
      <c r="F203" s="40">
        <v>216.5333333333333</v>
      </c>
      <c r="G203" s="40">
        <v>212.46666666666661</v>
      </c>
      <c r="H203" s="40">
        <v>225.26666666666662</v>
      </c>
      <c r="I203" s="40">
        <v>229.33333333333329</v>
      </c>
      <c r="J203" s="40">
        <v>231.66666666666663</v>
      </c>
      <c r="K203" s="31">
        <v>227</v>
      </c>
      <c r="L203" s="31">
        <v>220.6</v>
      </c>
      <c r="M203" s="31">
        <v>1.2154700000000001</v>
      </c>
      <c r="N203" s="1"/>
      <c r="O203" s="1"/>
    </row>
    <row r="204" spans="1:15" ht="12.75" customHeight="1">
      <c r="A204" s="31">
        <v>194</v>
      </c>
      <c r="B204" s="31" t="s">
        <v>390</v>
      </c>
      <c r="C204" s="31">
        <v>134.15</v>
      </c>
      <c r="D204" s="40">
        <v>134.56666666666669</v>
      </c>
      <c r="E204" s="40">
        <v>133.08333333333337</v>
      </c>
      <c r="F204" s="40">
        <v>132.01666666666668</v>
      </c>
      <c r="G204" s="40">
        <v>130.53333333333336</v>
      </c>
      <c r="H204" s="40">
        <v>135.63333333333338</v>
      </c>
      <c r="I204" s="40">
        <v>137.11666666666667</v>
      </c>
      <c r="J204" s="40">
        <v>138.18333333333339</v>
      </c>
      <c r="K204" s="31">
        <v>136.05000000000001</v>
      </c>
      <c r="L204" s="31">
        <v>133.5</v>
      </c>
      <c r="M204" s="31">
        <v>3.2810100000000002</v>
      </c>
      <c r="N204" s="1"/>
      <c r="O204" s="1"/>
    </row>
    <row r="205" spans="1:15" ht="12.75" customHeight="1">
      <c r="A205" s="31">
        <v>195</v>
      </c>
      <c r="B205" s="31" t="s">
        <v>119</v>
      </c>
      <c r="C205" s="31">
        <v>2483.8000000000002</v>
      </c>
      <c r="D205" s="40">
        <v>2477.2666666666669</v>
      </c>
      <c r="E205" s="40">
        <v>2466.5333333333338</v>
      </c>
      <c r="F205" s="40">
        <v>2449.2666666666669</v>
      </c>
      <c r="G205" s="40">
        <v>2438.5333333333338</v>
      </c>
      <c r="H205" s="40">
        <v>2494.5333333333338</v>
      </c>
      <c r="I205" s="40">
        <v>2505.2666666666664</v>
      </c>
      <c r="J205" s="40">
        <v>2522.5333333333338</v>
      </c>
      <c r="K205" s="31">
        <v>2488</v>
      </c>
      <c r="L205" s="31">
        <v>2460</v>
      </c>
      <c r="M205" s="31">
        <v>3.6531799999999999</v>
      </c>
      <c r="N205" s="1"/>
      <c r="O205" s="1"/>
    </row>
    <row r="206" spans="1:15" ht="12.75" customHeight="1">
      <c r="A206" s="31">
        <v>196</v>
      </c>
      <c r="B206" s="31" t="s">
        <v>386</v>
      </c>
      <c r="C206" s="31">
        <v>80.45</v>
      </c>
      <c r="D206" s="40">
        <v>82.38333333333334</v>
      </c>
      <c r="E206" s="40">
        <v>77.866666666666674</v>
      </c>
      <c r="F206" s="40">
        <v>75.283333333333331</v>
      </c>
      <c r="G206" s="40">
        <v>70.766666666666666</v>
      </c>
      <c r="H206" s="40">
        <v>84.966666666666683</v>
      </c>
      <c r="I206" s="40">
        <v>89.483333333333363</v>
      </c>
      <c r="J206" s="40">
        <v>92.066666666666691</v>
      </c>
      <c r="K206" s="31">
        <v>86.9</v>
      </c>
      <c r="L206" s="31">
        <v>79.8</v>
      </c>
      <c r="M206" s="31">
        <v>464.04854</v>
      </c>
      <c r="N206" s="1"/>
      <c r="O206" s="1"/>
    </row>
    <row r="207" spans="1:15" ht="12.75" customHeight="1">
      <c r="A207" s="31">
        <v>197</v>
      </c>
      <c r="B207" s="31" t="s">
        <v>848</v>
      </c>
      <c r="C207" s="31">
        <v>3082</v>
      </c>
      <c r="D207" s="40">
        <v>3072.0333333333333</v>
      </c>
      <c r="E207" s="40">
        <v>3014.9666666666667</v>
      </c>
      <c r="F207" s="40">
        <v>2947.9333333333334</v>
      </c>
      <c r="G207" s="40">
        <v>2890.8666666666668</v>
      </c>
      <c r="H207" s="40">
        <v>3139.0666666666666</v>
      </c>
      <c r="I207" s="40">
        <v>3196.1333333333332</v>
      </c>
      <c r="J207" s="40">
        <v>3263.1666666666665</v>
      </c>
      <c r="K207" s="31">
        <v>3129.1</v>
      </c>
      <c r="L207" s="31">
        <v>3005</v>
      </c>
      <c r="M207" s="31">
        <v>0.1245</v>
      </c>
      <c r="N207" s="1"/>
      <c r="O207" s="1"/>
    </row>
    <row r="208" spans="1:15" ht="12.75" customHeight="1">
      <c r="A208" s="31">
        <v>198</v>
      </c>
      <c r="B208" s="31" t="s">
        <v>832</v>
      </c>
      <c r="C208" s="31">
        <v>530.6</v>
      </c>
      <c r="D208" s="40">
        <v>534.04999999999995</v>
      </c>
      <c r="E208" s="40">
        <v>519.09999999999991</v>
      </c>
      <c r="F208" s="40">
        <v>507.59999999999991</v>
      </c>
      <c r="G208" s="40">
        <v>492.64999999999986</v>
      </c>
      <c r="H208" s="40">
        <v>545.54999999999995</v>
      </c>
      <c r="I208" s="40">
        <v>560.5</v>
      </c>
      <c r="J208" s="40">
        <v>572</v>
      </c>
      <c r="K208" s="31">
        <v>549</v>
      </c>
      <c r="L208" s="31">
        <v>522.54999999999995</v>
      </c>
      <c r="M208" s="31">
        <v>2.3032400000000002</v>
      </c>
      <c r="N208" s="1"/>
      <c r="O208" s="1"/>
    </row>
    <row r="209" spans="1:15" ht="12.75" customHeight="1">
      <c r="A209" s="31">
        <v>199</v>
      </c>
      <c r="B209" s="31" t="s">
        <v>121</v>
      </c>
      <c r="C209" s="31">
        <v>461.7</v>
      </c>
      <c r="D209" s="40">
        <v>460.26666666666665</v>
      </c>
      <c r="E209" s="40">
        <v>456.13333333333333</v>
      </c>
      <c r="F209" s="40">
        <v>450.56666666666666</v>
      </c>
      <c r="G209" s="40">
        <v>446.43333333333334</v>
      </c>
      <c r="H209" s="40">
        <v>465.83333333333331</v>
      </c>
      <c r="I209" s="40">
        <v>469.96666666666664</v>
      </c>
      <c r="J209" s="40">
        <v>475.5333333333333</v>
      </c>
      <c r="K209" s="31">
        <v>464.4</v>
      </c>
      <c r="L209" s="31">
        <v>454.7</v>
      </c>
      <c r="M209" s="31">
        <v>80.276589999999999</v>
      </c>
      <c r="N209" s="1"/>
      <c r="O209" s="1"/>
    </row>
    <row r="210" spans="1:15" ht="12.75" customHeight="1">
      <c r="A210" s="31">
        <v>200</v>
      </c>
      <c r="B210" s="31" t="s">
        <v>391</v>
      </c>
      <c r="C210" s="31">
        <v>126.85</v>
      </c>
      <c r="D210" s="40">
        <v>127.61666666666667</v>
      </c>
      <c r="E210" s="40">
        <v>125.23333333333335</v>
      </c>
      <c r="F210" s="40">
        <v>123.61666666666667</v>
      </c>
      <c r="G210" s="40">
        <v>121.23333333333335</v>
      </c>
      <c r="H210" s="40">
        <v>129.23333333333335</v>
      </c>
      <c r="I210" s="40">
        <v>131.61666666666667</v>
      </c>
      <c r="J210" s="40">
        <v>133.23333333333335</v>
      </c>
      <c r="K210" s="31">
        <v>130</v>
      </c>
      <c r="L210" s="31">
        <v>126</v>
      </c>
      <c r="M210" s="31">
        <v>28.398430000000001</v>
      </c>
      <c r="N210" s="1"/>
      <c r="O210" s="1"/>
    </row>
    <row r="211" spans="1:15" ht="12.75" customHeight="1">
      <c r="A211" s="31">
        <v>201</v>
      </c>
      <c r="B211" s="31" t="s">
        <v>122</v>
      </c>
      <c r="C211" s="31">
        <v>301.25</v>
      </c>
      <c r="D211" s="40">
        <v>300.95</v>
      </c>
      <c r="E211" s="40">
        <v>297.95</v>
      </c>
      <c r="F211" s="40">
        <v>294.64999999999998</v>
      </c>
      <c r="G211" s="40">
        <v>291.64999999999998</v>
      </c>
      <c r="H211" s="40">
        <v>304.25</v>
      </c>
      <c r="I211" s="40">
        <v>307.25</v>
      </c>
      <c r="J211" s="40">
        <v>310.55</v>
      </c>
      <c r="K211" s="31">
        <v>303.95</v>
      </c>
      <c r="L211" s="31">
        <v>297.64999999999998</v>
      </c>
      <c r="M211" s="31">
        <v>34.569859999999998</v>
      </c>
      <c r="N211" s="1"/>
      <c r="O211" s="1"/>
    </row>
    <row r="212" spans="1:15" ht="12.75" customHeight="1">
      <c r="A212" s="31">
        <v>202</v>
      </c>
      <c r="B212" s="31" t="s">
        <v>123</v>
      </c>
      <c r="C212" s="31">
        <v>2318.3000000000002</v>
      </c>
      <c r="D212" s="40">
        <v>2315.75</v>
      </c>
      <c r="E212" s="40">
        <v>2306.5500000000002</v>
      </c>
      <c r="F212" s="40">
        <v>2294.8000000000002</v>
      </c>
      <c r="G212" s="40">
        <v>2285.6000000000004</v>
      </c>
      <c r="H212" s="40">
        <v>2327.5</v>
      </c>
      <c r="I212" s="40">
        <v>2336.6999999999998</v>
      </c>
      <c r="J212" s="40">
        <v>2348.4499999999998</v>
      </c>
      <c r="K212" s="31">
        <v>2324.9499999999998</v>
      </c>
      <c r="L212" s="31">
        <v>2304</v>
      </c>
      <c r="M212" s="31">
        <v>12.19031</v>
      </c>
      <c r="N212" s="1"/>
      <c r="O212" s="1"/>
    </row>
    <row r="213" spans="1:15" ht="12.75" customHeight="1">
      <c r="A213" s="31">
        <v>203</v>
      </c>
      <c r="B213" s="31" t="s">
        <v>263</v>
      </c>
      <c r="C213" s="31">
        <v>338.6</v>
      </c>
      <c r="D213" s="40">
        <v>341.26666666666671</v>
      </c>
      <c r="E213" s="40">
        <v>330.48333333333341</v>
      </c>
      <c r="F213" s="40">
        <v>322.36666666666667</v>
      </c>
      <c r="G213" s="40">
        <v>311.58333333333337</v>
      </c>
      <c r="H213" s="40">
        <v>349.38333333333344</v>
      </c>
      <c r="I213" s="40">
        <v>360.16666666666674</v>
      </c>
      <c r="J213" s="40">
        <v>368.28333333333347</v>
      </c>
      <c r="K213" s="31">
        <v>352.05</v>
      </c>
      <c r="L213" s="31">
        <v>333.15</v>
      </c>
      <c r="M213" s="31">
        <v>27.176850000000002</v>
      </c>
      <c r="N213" s="1"/>
      <c r="O213" s="1"/>
    </row>
    <row r="214" spans="1:15" ht="12.75" customHeight="1">
      <c r="A214" s="31">
        <v>204</v>
      </c>
      <c r="B214" s="31" t="s">
        <v>849</v>
      </c>
      <c r="C214" s="31">
        <v>851.1</v>
      </c>
      <c r="D214" s="40">
        <v>849.46666666666658</v>
      </c>
      <c r="E214" s="40">
        <v>841.68333333333317</v>
      </c>
      <c r="F214" s="40">
        <v>832.26666666666654</v>
      </c>
      <c r="G214" s="40">
        <v>824.48333333333312</v>
      </c>
      <c r="H214" s="40">
        <v>858.88333333333321</v>
      </c>
      <c r="I214" s="40">
        <v>866.66666666666674</v>
      </c>
      <c r="J214" s="40">
        <v>876.08333333333326</v>
      </c>
      <c r="K214" s="31">
        <v>857.25</v>
      </c>
      <c r="L214" s="31">
        <v>840.05</v>
      </c>
      <c r="M214" s="31">
        <v>0.49941999999999998</v>
      </c>
      <c r="N214" s="1"/>
      <c r="O214" s="1"/>
    </row>
    <row r="215" spans="1:15" ht="12.75" customHeight="1">
      <c r="A215" s="31">
        <v>205</v>
      </c>
      <c r="B215" s="31" t="s">
        <v>392</v>
      </c>
      <c r="C215" s="31">
        <v>40110.85</v>
      </c>
      <c r="D215" s="40">
        <v>40209.883333333339</v>
      </c>
      <c r="E215" s="40">
        <v>39819.766666666677</v>
      </c>
      <c r="F215" s="40">
        <v>39528.683333333342</v>
      </c>
      <c r="G215" s="40">
        <v>39138.56666666668</v>
      </c>
      <c r="H215" s="40">
        <v>40500.966666666674</v>
      </c>
      <c r="I215" s="40">
        <v>40891.083333333328</v>
      </c>
      <c r="J215" s="40">
        <v>41182.166666666672</v>
      </c>
      <c r="K215" s="31">
        <v>40600</v>
      </c>
      <c r="L215" s="31">
        <v>39918.800000000003</v>
      </c>
      <c r="M215" s="31">
        <v>1.349E-2</v>
      </c>
      <c r="N215" s="1"/>
      <c r="O215" s="1"/>
    </row>
    <row r="216" spans="1:15" ht="12.75" customHeight="1">
      <c r="A216" s="31">
        <v>206</v>
      </c>
      <c r="B216" s="31" t="s">
        <v>393</v>
      </c>
      <c r="C216" s="31">
        <v>41.1</v>
      </c>
      <c r="D216" s="40">
        <v>41.199999999999996</v>
      </c>
      <c r="E216" s="40">
        <v>40.899999999999991</v>
      </c>
      <c r="F216" s="40">
        <v>40.699999999999996</v>
      </c>
      <c r="G216" s="40">
        <v>40.399999999999991</v>
      </c>
      <c r="H216" s="40">
        <v>41.399999999999991</v>
      </c>
      <c r="I216" s="40">
        <v>41.699999999999989</v>
      </c>
      <c r="J216" s="40">
        <v>41.899999999999991</v>
      </c>
      <c r="K216" s="31">
        <v>41.5</v>
      </c>
      <c r="L216" s="31">
        <v>41</v>
      </c>
      <c r="M216" s="31">
        <v>11.36988</v>
      </c>
      <c r="N216" s="1"/>
      <c r="O216" s="1"/>
    </row>
    <row r="217" spans="1:15" ht="12.75" customHeight="1">
      <c r="A217" s="31">
        <v>207</v>
      </c>
      <c r="B217" s="31" t="s">
        <v>405</v>
      </c>
      <c r="C217" s="31">
        <v>175.05</v>
      </c>
      <c r="D217" s="40">
        <v>176.08333333333334</v>
      </c>
      <c r="E217" s="40">
        <v>172.86666666666667</v>
      </c>
      <c r="F217" s="40">
        <v>170.68333333333334</v>
      </c>
      <c r="G217" s="40">
        <v>167.46666666666667</v>
      </c>
      <c r="H217" s="40">
        <v>178.26666666666668</v>
      </c>
      <c r="I217" s="40">
        <v>181.48333333333332</v>
      </c>
      <c r="J217" s="40">
        <v>183.66666666666669</v>
      </c>
      <c r="K217" s="31">
        <v>179.3</v>
      </c>
      <c r="L217" s="31">
        <v>173.9</v>
      </c>
      <c r="M217" s="31">
        <v>103.10727</v>
      </c>
      <c r="N217" s="1"/>
      <c r="O217" s="1"/>
    </row>
    <row r="218" spans="1:15" ht="12.75" customHeight="1">
      <c r="A218" s="31">
        <v>208</v>
      </c>
      <c r="B218" s="31" t="s">
        <v>124</v>
      </c>
      <c r="C218" s="31">
        <v>264.14999999999998</v>
      </c>
      <c r="D218" s="40">
        <v>262.43333333333334</v>
      </c>
      <c r="E218" s="40">
        <v>256.86666666666667</v>
      </c>
      <c r="F218" s="40">
        <v>249.58333333333334</v>
      </c>
      <c r="G218" s="40">
        <v>244.01666666666668</v>
      </c>
      <c r="H218" s="40">
        <v>269.7166666666667</v>
      </c>
      <c r="I218" s="40">
        <v>275.28333333333342</v>
      </c>
      <c r="J218" s="40">
        <v>282.56666666666666</v>
      </c>
      <c r="K218" s="31">
        <v>268</v>
      </c>
      <c r="L218" s="31">
        <v>255.15</v>
      </c>
      <c r="M218" s="31">
        <v>194.72604999999999</v>
      </c>
      <c r="N218" s="1"/>
      <c r="O218" s="1"/>
    </row>
    <row r="219" spans="1:15" ht="12.75" customHeight="1">
      <c r="A219" s="31">
        <v>209</v>
      </c>
      <c r="B219" s="31" t="s">
        <v>125</v>
      </c>
      <c r="C219" s="31">
        <v>758.65</v>
      </c>
      <c r="D219" s="40">
        <v>756.43333333333339</v>
      </c>
      <c r="E219" s="40">
        <v>748.51666666666677</v>
      </c>
      <c r="F219" s="40">
        <v>738.38333333333333</v>
      </c>
      <c r="G219" s="40">
        <v>730.4666666666667</v>
      </c>
      <c r="H219" s="40">
        <v>766.56666666666683</v>
      </c>
      <c r="I219" s="40">
        <v>774.48333333333335</v>
      </c>
      <c r="J219" s="40">
        <v>784.6166666666669</v>
      </c>
      <c r="K219" s="31">
        <v>764.35</v>
      </c>
      <c r="L219" s="31">
        <v>746.3</v>
      </c>
      <c r="M219" s="31">
        <v>174.88088999999999</v>
      </c>
      <c r="N219" s="1"/>
      <c r="O219" s="1"/>
    </row>
    <row r="220" spans="1:15" ht="12.75" customHeight="1">
      <c r="A220" s="31">
        <v>210</v>
      </c>
      <c r="B220" s="31" t="s">
        <v>126</v>
      </c>
      <c r="C220" s="31">
        <v>1434.95</v>
      </c>
      <c r="D220" s="40">
        <v>1426.9333333333334</v>
      </c>
      <c r="E220" s="40">
        <v>1414.9166666666667</v>
      </c>
      <c r="F220" s="40">
        <v>1394.8833333333334</v>
      </c>
      <c r="G220" s="40">
        <v>1382.8666666666668</v>
      </c>
      <c r="H220" s="40">
        <v>1446.9666666666667</v>
      </c>
      <c r="I220" s="40">
        <v>1458.9833333333331</v>
      </c>
      <c r="J220" s="40">
        <v>1479.0166666666667</v>
      </c>
      <c r="K220" s="31">
        <v>1438.95</v>
      </c>
      <c r="L220" s="31">
        <v>1406.9</v>
      </c>
      <c r="M220" s="31">
        <v>4.9663000000000004</v>
      </c>
      <c r="N220" s="1"/>
      <c r="O220" s="1"/>
    </row>
    <row r="221" spans="1:15" ht="12.75" customHeight="1">
      <c r="A221" s="31">
        <v>211</v>
      </c>
      <c r="B221" s="31" t="s">
        <v>127</v>
      </c>
      <c r="C221" s="31">
        <v>576.5</v>
      </c>
      <c r="D221" s="40">
        <v>572.44999999999993</v>
      </c>
      <c r="E221" s="40">
        <v>567.14999999999986</v>
      </c>
      <c r="F221" s="40">
        <v>557.79999999999995</v>
      </c>
      <c r="G221" s="40">
        <v>552.49999999999989</v>
      </c>
      <c r="H221" s="40">
        <v>581.79999999999984</v>
      </c>
      <c r="I221" s="40">
        <v>587.0999999999998</v>
      </c>
      <c r="J221" s="40">
        <v>596.44999999999982</v>
      </c>
      <c r="K221" s="31">
        <v>577.75</v>
      </c>
      <c r="L221" s="31">
        <v>563.1</v>
      </c>
      <c r="M221" s="31">
        <v>19.16743</v>
      </c>
      <c r="N221" s="1"/>
      <c r="O221" s="1"/>
    </row>
    <row r="222" spans="1:15" ht="12.75" customHeight="1">
      <c r="A222" s="31">
        <v>212</v>
      </c>
      <c r="B222" s="31" t="s">
        <v>409</v>
      </c>
      <c r="C222" s="31">
        <v>255.7</v>
      </c>
      <c r="D222" s="40">
        <v>256.13333333333333</v>
      </c>
      <c r="E222" s="40">
        <v>251.56666666666666</v>
      </c>
      <c r="F222" s="40">
        <v>247.43333333333334</v>
      </c>
      <c r="G222" s="40">
        <v>242.86666666666667</v>
      </c>
      <c r="H222" s="40">
        <v>260.26666666666665</v>
      </c>
      <c r="I222" s="40">
        <v>264.83333333333326</v>
      </c>
      <c r="J222" s="40">
        <v>268.96666666666664</v>
      </c>
      <c r="K222" s="31">
        <v>260.7</v>
      </c>
      <c r="L222" s="31">
        <v>252</v>
      </c>
      <c r="M222" s="31">
        <v>3.3952599999999999</v>
      </c>
      <c r="N222" s="1"/>
      <c r="O222" s="1"/>
    </row>
    <row r="223" spans="1:15" ht="12.75" customHeight="1">
      <c r="A223" s="31">
        <v>213</v>
      </c>
      <c r="B223" s="31" t="s">
        <v>395</v>
      </c>
      <c r="C223" s="31">
        <v>51.25</v>
      </c>
      <c r="D223" s="40">
        <v>51.216666666666669</v>
      </c>
      <c r="E223" s="40">
        <v>50.283333333333339</v>
      </c>
      <c r="F223" s="40">
        <v>49.31666666666667</v>
      </c>
      <c r="G223" s="40">
        <v>48.38333333333334</v>
      </c>
      <c r="H223" s="40">
        <v>52.183333333333337</v>
      </c>
      <c r="I223" s="40">
        <v>53.116666666666674</v>
      </c>
      <c r="J223" s="40">
        <v>54.083333333333336</v>
      </c>
      <c r="K223" s="31">
        <v>52.15</v>
      </c>
      <c r="L223" s="31">
        <v>50.25</v>
      </c>
      <c r="M223" s="31">
        <v>119.71541999999999</v>
      </c>
      <c r="N223" s="1"/>
      <c r="O223" s="1"/>
    </row>
    <row r="224" spans="1:15" ht="12.75" customHeight="1">
      <c r="A224" s="31">
        <v>214</v>
      </c>
      <c r="B224" s="31" t="s">
        <v>128</v>
      </c>
      <c r="C224" s="31">
        <v>15.25</v>
      </c>
      <c r="D224" s="40">
        <v>15.450000000000001</v>
      </c>
      <c r="E224" s="40">
        <v>14.8</v>
      </c>
      <c r="F224" s="40">
        <v>14.35</v>
      </c>
      <c r="G224" s="40">
        <v>13.7</v>
      </c>
      <c r="H224" s="40">
        <v>15.900000000000002</v>
      </c>
      <c r="I224" s="40">
        <v>16.550000000000004</v>
      </c>
      <c r="J224" s="40">
        <v>17.000000000000004</v>
      </c>
      <c r="K224" s="31">
        <v>16.100000000000001</v>
      </c>
      <c r="L224" s="31">
        <v>15</v>
      </c>
      <c r="M224" s="31">
        <v>3582.9322200000001</v>
      </c>
      <c r="N224" s="1"/>
      <c r="O224" s="1"/>
    </row>
    <row r="225" spans="1:15" ht="12.75" customHeight="1">
      <c r="A225" s="31">
        <v>215</v>
      </c>
      <c r="B225" s="31" t="s">
        <v>396</v>
      </c>
      <c r="C225" s="31">
        <v>53.95</v>
      </c>
      <c r="D225" s="40">
        <v>53.75</v>
      </c>
      <c r="E225" s="40">
        <v>52.7</v>
      </c>
      <c r="F225" s="40">
        <v>51.45</v>
      </c>
      <c r="G225" s="40">
        <v>50.400000000000006</v>
      </c>
      <c r="H225" s="40">
        <v>55</v>
      </c>
      <c r="I225" s="40">
        <v>56.05</v>
      </c>
      <c r="J225" s="40">
        <v>57.3</v>
      </c>
      <c r="K225" s="31">
        <v>54.8</v>
      </c>
      <c r="L225" s="31">
        <v>52.5</v>
      </c>
      <c r="M225" s="31">
        <v>68.755459999999999</v>
      </c>
      <c r="N225" s="1"/>
      <c r="O225" s="1"/>
    </row>
    <row r="226" spans="1:15" ht="12.75" customHeight="1">
      <c r="A226" s="31">
        <v>216</v>
      </c>
      <c r="B226" s="31" t="s">
        <v>129</v>
      </c>
      <c r="C226" s="31">
        <v>50.8</v>
      </c>
      <c r="D226" s="40">
        <v>50.683333333333337</v>
      </c>
      <c r="E226" s="40">
        <v>50.116666666666674</v>
      </c>
      <c r="F226" s="40">
        <v>49.433333333333337</v>
      </c>
      <c r="G226" s="40">
        <v>48.866666666666674</v>
      </c>
      <c r="H226" s="40">
        <v>51.366666666666674</v>
      </c>
      <c r="I226" s="40">
        <v>51.933333333333337</v>
      </c>
      <c r="J226" s="40">
        <v>52.616666666666674</v>
      </c>
      <c r="K226" s="31">
        <v>51.25</v>
      </c>
      <c r="L226" s="31">
        <v>50</v>
      </c>
      <c r="M226" s="31">
        <v>178.18066999999999</v>
      </c>
      <c r="N226" s="1"/>
      <c r="O226" s="1"/>
    </row>
    <row r="227" spans="1:15" ht="12.75" customHeight="1">
      <c r="A227" s="31">
        <v>217</v>
      </c>
      <c r="B227" s="31" t="s">
        <v>407</v>
      </c>
      <c r="C227" s="31">
        <v>278.95</v>
      </c>
      <c r="D227" s="40">
        <v>280.18333333333334</v>
      </c>
      <c r="E227" s="40">
        <v>275.36666666666667</v>
      </c>
      <c r="F227" s="40">
        <v>271.78333333333336</v>
      </c>
      <c r="G227" s="40">
        <v>266.9666666666667</v>
      </c>
      <c r="H227" s="40">
        <v>283.76666666666665</v>
      </c>
      <c r="I227" s="40">
        <v>288.58333333333337</v>
      </c>
      <c r="J227" s="40">
        <v>292.16666666666663</v>
      </c>
      <c r="K227" s="31">
        <v>285</v>
      </c>
      <c r="L227" s="31">
        <v>276.60000000000002</v>
      </c>
      <c r="M227" s="31">
        <v>216.38654</v>
      </c>
      <c r="N227" s="1"/>
      <c r="O227" s="1"/>
    </row>
    <row r="228" spans="1:15" ht="12.75" customHeight="1">
      <c r="A228" s="31">
        <v>218</v>
      </c>
      <c r="B228" s="31" t="s">
        <v>397</v>
      </c>
      <c r="C228" s="31">
        <v>1167.45</v>
      </c>
      <c r="D228" s="40">
        <v>1164.8166666666666</v>
      </c>
      <c r="E228" s="40">
        <v>1145.6333333333332</v>
      </c>
      <c r="F228" s="40">
        <v>1123.8166666666666</v>
      </c>
      <c r="G228" s="40">
        <v>1104.6333333333332</v>
      </c>
      <c r="H228" s="40">
        <v>1186.6333333333332</v>
      </c>
      <c r="I228" s="40">
        <v>1205.8166666666666</v>
      </c>
      <c r="J228" s="40">
        <v>1227.6333333333332</v>
      </c>
      <c r="K228" s="31">
        <v>1184</v>
      </c>
      <c r="L228" s="31">
        <v>1143</v>
      </c>
      <c r="M228" s="31">
        <v>7.8270000000000006E-2</v>
      </c>
      <c r="N228" s="1"/>
      <c r="O228" s="1"/>
    </row>
    <row r="229" spans="1:15" ht="12.75" customHeight="1">
      <c r="A229" s="31">
        <v>219</v>
      </c>
      <c r="B229" s="31" t="s">
        <v>130</v>
      </c>
      <c r="C229" s="31">
        <v>510.85</v>
      </c>
      <c r="D229" s="40">
        <v>506.5</v>
      </c>
      <c r="E229" s="40">
        <v>500.5</v>
      </c>
      <c r="F229" s="40">
        <v>490.15</v>
      </c>
      <c r="G229" s="40">
        <v>484.15</v>
      </c>
      <c r="H229" s="40">
        <v>516.85</v>
      </c>
      <c r="I229" s="40">
        <v>522.85</v>
      </c>
      <c r="J229" s="40">
        <v>533.20000000000005</v>
      </c>
      <c r="K229" s="31">
        <v>512.5</v>
      </c>
      <c r="L229" s="31">
        <v>496.15</v>
      </c>
      <c r="M229" s="31">
        <v>18.051100000000002</v>
      </c>
      <c r="N229" s="1"/>
      <c r="O229" s="1"/>
    </row>
    <row r="230" spans="1:15" ht="12.75" customHeight="1">
      <c r="A230" s="31">
        <v>220</v>
      </c>
      <c r="B230" s="31" t="s">
        <v>398</v>
      </c>
      <c r="C230" s="31">
        <v>312.3</v>
      </c>
      <c r="D230" s="40">
        <v>309.96666666666664</v>
      </c>
      <c r="E230" s="40">
        <v>306.23333333333329</v>
      </c>
      <c r="F230" s="40">
        <v>300.16666666666663</v>
      </c>
      <c r="G230" s="40">
        <v>296.43333333333328</v>
      </c>
      <c r="H230" s="40">
        <v>316.0333333333333</v>
      </c>
      <c r="I230" s="40">
        <v>319.76666666666665</v>
      </c>
      <c r="J230" s="40">
        <v>325.83333333333331</v>
      </c>
      <c r="K230" s="31">
        <v>313.7</v>
      </c>
      <c r="L230" s="31">
        <v>303.89999999999998</v>
      </c>
      <c r="M230" s="31">
        <v>11.09193</v>
      </c>
      <c r="N230" s="1"/>
      <c r="O230" s="1"/>
    </row>
    <row r="231" spans="1:15" ht="12.75" customHeight="1">
      <c r="A231" s="31">
        <v>221</v>
      </c>
      <c r="B231" s="31" t="s">
        <v>399</v>
      </c>
      <c r="C231" s="31">
        <v>1473.4</v>
      </c>
      <c r="D231" s="40">
        <v>1459.4666666666665</v>
      </c>
      <c r="E231" s="40">
        <v>1428.9333333333329</v>
      </c>
      <c r="F231" s="40">
        <v>1384.4666666666665</v>
      </c>
      <c r="G231" s="40">
        <v>1353.9333333333329</v>
      </c>
      <c r="H231" s="40">
        <v>1503.9333333333329</v>
      </c>
      <c r="I231" s="40">
        <v>1534.4666666666662</v>
      </c>
      <c r="J231" s="40">
        <v>1578.9333333333329</v>
      </c>
      <c r="K231" s="31">
        <v>1490</v>
      </c>
      <c r="L231" s="31">
        <v>1415</v>
      </c>
      <c r="M231" s="31">
        <v>0.19688</v>
      </c>
      <c r="N231" s="1"/>
      <c r="O231" s="1"/>
    </row>
    <row r="232" spans="1:15" ht="12.75" customHeight="1">
      <c r="A232" s="31">
        <v>222</v>
      </c>
      <c r="B232" s="31" t="s">
        <v>131</v>
      </c>
      <c r="C232" s="31">
        <v>198.15</v>
      </c>
      <c r="D232" s="40">
        <v>199.33333333333334</v>
      </c>
      <c r="E232" s="40">
        <v>196.06666666666669</v>
      </c>
      <c r="F232" s="40">
        <v>193.98333333333335</v>
      </c>
      <c r="G232" s="40">
        <v>190.7166666666667</v>
      </c>
      <c r="H232" s="40">
        <v>201.41666666666669</v>
      </c>
      <c r="I232" s="40">
        <v>204.68333333333334</v>
      </c>
      <c r="J232" s="40">
        <v>206.76666666666668</v>
      </c>
      <c r="K232" s="31">
        <v>202.6</v>
      </c>
      <c r="L232" s="31">
        <v>197.25</v>
      </c>
      <c r="M232" s="31">
        <v>48.323439999999998</v>
      </c>
      <c r="N232" s="1"/>
      <c r="O232" s="1"/>
    </row>
    <row r="233" spans="1:15" ht="12.75" customHeight="1">
      <c r="A233" s="31">
        <v>223</v>
      </c>
      <c r="B233" s="31" t="s">
        <v>404</v>
      </c>
      <c r="C233" s="31">
        <v>194.25</v>
      </c>
      <c r="D233" s="40">
        <v>192.96666666666667</v>
      </c>
      <c r="E233" s="40">
        <v>191.03333333333333</v>
      </c>
      <c r="F233" s="40">
        <v>187.81666666666666</v>
      </c>
      <c r="G233" s="40">
        <v>185.88333333333333</v>
      </c>
      <c r="H233" s="40">
        <v>196.18333333333334</v>
      </c>
      <c r="I233" s="40">
        <v>198.11666666666667</v>
      </c>
      <c r="J233" s="40">
        <v>201.33333333333334</v>
      </c>
      <c r="K233" s="31">
        <v>194.9</v>
      </c>
      <c r="L233" s="31">
        <v>189.75</v>
      </c>
      <c r="M233" s="31">
        <v>11.435790000000001</v>
      </c>
      <c r="N233" s="1"/>
      <c r="O233" s="1"/>
    </row>
    <row r="234" spans="1:15" ht="12.75" customHeight="1">
      <c r="A234" s="31">
        <v>224</v>
      </c>
      <c r="B234" s="31" t="s">
        <v>265</v>
      </c>
      <c r="C234" s="31">
        <v>7118.15</v>
      </c>
      <c r="D234" s="40">
        <v>7139.7166666666672</v>
      </c>
      <c r="E234" s="40">
        <v>7079.4333333333343</v>
      </c>
      <c r="F234" s="40">
        <v>7040.7166666666672</v>
      </c>
      <c r="G234" s="40">
        <v>6980.4333333333343</v>
      </c>
      <c r="H234" s="40">
        <v>7178.4333333333343</v>
      </c>
      <c r="I234" s="40">
        <v>7238.7166666666672</v>
      </c>
      <c r="J234" s="40">
        <v>7277.4333333333343</v>
      </c>
      <c r="K234" s="31">
        <v>7200</v>
      </c>
      <c r="L234" s="31">
        <v>7101</v>
      </c>
      <c r="M234" s="31">
        <v>0.33989000000000003</v>
      </c>
      <c r="N234" s="1"/>
      <c r="O234" s="1"/>
    </row>
    <row r="235" spans="1:15" ht="12.75" customHeight="1">
      <c r="A235" s="31">
        <v>225</v>
      </c>
      <c r="B235" s="31" t="s">
        <v>406</v>
      </c>
      <c r="C235" s="31">
        <v>154.5</v>
      </c>
      <c r="D235" s="40">
        <v>155.38333333333333</v>
      </c>
      <c r="E235" s="40">
        <v>152.61666666666665</v>
      </c>
      <c r="F235" s="40">
        <v>150.73333333333332</v>
      </c>
      <c r="G235" s="40">
        <v>147.96666666666664</v>
      </c>
      <c r="H235" s="40">
        <v>157.26666666666665</v>
      </c>
      <c r="I235" s="40">
        <v>160.0333333333333</v>
      </c>
      <c r="J235" s="40">
        <v>161.91666666666666</v>
      </c>
      <c r="K235" s="31">
        <v>158.15</v>
      </c>
      <c r="L235" s="31">
        <v>153.5</v>
      </c>
      <c r="M235" s="31">
        <v>25.136140000000001</v>
      </c>
      <c r="N235" s="1"/>
      <c r="O235" s="1"/>
    </row>
    <row r="236" spans="1:15" ht="12.75" customHeight="1">
      <c r="A236" s="31">
        <v>226</v>
      </c>
      <c r="B236" s="31" t="s">
        <v>132</v>
      </c>
      <c r="C236" s="31">
        <v>1977.5</v>
      </c>
      <c r="D236" s="40">
        <v>1987.8500000000001</v>
      </c>
      <c r="E236" s="40">
        <v>1950.7000000000003</v>
      </c>
      <c r="F236" s="40">
        <v>1923.9</v>
      </c>
      <c r="G236" s="40">
        <v>1886.7500000000002</v>
      </c>
      <c r="H236" s="40">
        <v>2014.6500000000003</v>
      </c>
      <c r="I236" s="40">
        <v>2051.8000000000002</v>
      </c>
      <c r="J236" s="40">
        <v>2078.6000000000004</v>
      </c>
      <c r="K236" s="31">
        <v>2025</v>
      </c>
      <c r="L236" s="31">
        <v>1961.05</v>
      </c>
      <c r="M236" s="31">
        <v>9.3248800000000003</v>
      </c>
      <c r="N236" s="1"/>
      <c r="O236" s="1"/>
    </row>
    <row r="237" spans="1:15" ht="12.75" customHeight="1">
      <c r="A237" s="31">
        <v>227</v>
      </c>
      <c r="B237" s="31" t="s">
        <v>850</v>
      </c>
      <c r="C237" s="31">
        <v>2052.25</v>
      </c>
      <c r="D237" s="40">
        <v>2049.65</v>
      </c>
      <c r="E237" s="40">
        <v>2029.65</v>
      </c>
      <c r="F237" s="40">
        <v>2007.05</v>
      </c>
      <c r="G237" s="40">
        <v>1987.05</v>
      </c>
      <c r="H237" s="40">
        <v>2072.25</v>
      </c>
      <c r="I237" s="40">
        <v>2092.25</v>
      </c>
      <c r="J237" s="40">
        <v>2114.8500000000004</v>
      </c>
      <c r="K237" s="31">
        <v>2069.65</v>
      </c>
      <c r="L237" s="31">
        <v>2027.05</v>
      </c>
      <c r="M237" s="31">
        <v>0.16928000000000001</v>
      </c>
      <c r="N237" s="1"/>
      <c r="O237" s="1"/>
    </row>
    <row r="238" spans="1:15" ht="12.75" customHeight="1">
      <c r="A238" s="31">
        <v>228</v>
      </c>
      <c r="B238" s="31" t="s">
        <v>410</v>
      </c>
      <c r="C238" s="31">
        <v>432.15</v>
      </c>
      <c r="D238" s="40">
        <v>435.05</v>
      </c>
      <c r="E238" s="40">
        <v>427.3</v>
      </c>
      <c r="F238" s="40">
        <v>422.45</v>
      </c>
      <c r="G238" s="40">
        <v>414.7</v>
      </c>
      <c r="H238" s="40">
        <v>439.90000000000003</v>
      </c>
      <c r="I238" s="40">
        <v>447.65000000000003</v>
      </c>
      <c r="J238" s="40">
        <v>452.50000000000006</v>
      </c>
      <c r="K238" s="31">
        <v>442.8</v>
      </c>
      <c r="L238" s="31">
        <v>430.2</v>
      </c>
      <c r="M238" s="31">
        <v>0.76317999999999997</v>
      </c>
      <c r="N238" s="1"/>
      <c r="O238" s="1"/>
    </row>
    <row r="239" spans="1:15" ht="12.75" customHeight="1">
      <c r="A239" s="31">
        <v>229</v>
      </c>
      <c r="B239" s="31" t="s">
        <v>133</v>
      </c>
      <c r="C239" s="31">
        <v>946.05</v>
      </c>
      <c r="D239" s="40">
        <v>939.79999999999984</v>
      </c>
      <c r="E239" s="40">
        <v>930.4499999999997</v>
      </c>
      <c r="F239" s="40">
        <v>914.84999999999991</v>
      </c>
      <c r="G239" s="40">
        <v>905.49999999999977</v>
      </c>
      <c r="H239" s="40">
        <v>955.39999999999964</v>
      </c>
      <c r="I239" s="40">
        <v>964.74999999999977</v>
      </c>
      <c r="J239" s="40">
        <v>980.34999999999957</v>
      </c>
      <c r="K239" s="31">
        <v>949.15</v>
      </c>
      <c r="L239" s="31">
        <v>924.2</v>
      </c>
      <c r="M239" s="31">
        <v>27.257290000000001</v>
      </c>
      <c r="N239" s="1"/>
      <c r="O239" s="1"/>
    </row>
    <row r="240" spans="1:15" ht="12.75" customHeight="1">
      <c r="A240" s="31">
        <v>230</v>
      </c>
      <c r="B240" s="31" t="s">
        <v>134</v>
      </c>
      <c r="C240" s="31">
        <v>266.14999999999998</v>
      </c>
      <c r="D240" s="40">
        <v>267.51666666666665</v>
      </c>
      <c r="E240" s="40">
        <v>264.0333333333333</v>
      </c>
      <c r="F240" s="40">
        <v>261.91666666666663</v>
      </c>
      <c r="G240" s="40">
        <v>258.43333333333328</v>
      </c>
      <c r="H240" s="40">
        <v>269.63333333333333</v>
      </c>
      <c r="I240" s="40">
        <v>273.11666666666667</v>
      </c>
      <c r="J240" s="40">
        <v>275.23333333333335</v>
      </c>
      <c r="K240" s="31">
        <v>271</v>
      </c>
      <c r="L240" s="31">
        <v>265.39999999999998</v>
      </c>
      <c r="M240" s="31">
        <v>29.113510000000002</v>
      </c>
      <c r="N240" s="1"/>
      <c r="O240" s="1"/>
    </row>
    <row r="241" spans="1:15" ht="12.75" customHeight="1">
      <c r="A241" s="31">
        <v>231</v>
      </c>
      <c r="B241" s="31" t="s">
        <v>411</v>
      </c>
      <c r="C241" s="31">
        <v>42.1</v>
      </c>
      <c r="D241" s="40">
        <v>42.199999999999996</v>
      </c>
      <c r="E241" s="40">
        <v>41.249999999999993</v>
      </c>
      <c r="F241" s="40">
        <v>40.4</v>
      </c>
      <c r="G241" s="40">
        <v>39.449999999999996</v>
      </c>
      <c r="H241" s="40">
        <v>43.04999999999999</v>
      </c>
      <c r="I241" s="40">
        <v>43.999999999999993</v>
      </c>
      <c r="J241" s="40">
        <v>44.849999999999987</v>
      </c>
      <c r="K241" s="31">
        <v>43.15</v>
      </c>
      <c r="L241" s="31">
        <v>41.35</v>
      </c>
      <c r="M241" s="31">
        <v>24.151779999999999</v>
      </c>
      <c r="N241" s="1"/>
      <c r="O241" s="1"/>
    </row>
    <row r="242" spans="1:15" ht="12.75" customHeight="1">
      <c r="A242" s="31">
        <v>232</v>
      </c>
      <c r="B242" s="31" t="s">
        <v>135</v>
      </c>
      <c r="C242" s="31">
        <v>1752.15</v>
      </c>
      <c r="D242" s="40">
        <v>1741.8333333333333</v>
      </c>
      <c r="E242" s="40">
        <v>1720.6666666666665</v>
      </c>
      <c r="F242" s="40">
        <v>1689.1833333333332</v>
      </c>
      <c r="G242" s="40">
        <v>1668.0166666666664</v>
      </c>
      <c r="H242" s="40">
        <v>1773.3166666666666</v>
      </c>
      <c r="I242" s="40">
        <v>1794.4833333333331</v>
      </c>
      <c r="J242" s="40">
        <v>1825.9666666666667</v>
      </c>
      <c r="K242" s="31">
        <v>1763</v>
      </c>
      <c r="L242" s="31">
        <v>1710.35</v>
      </c>
      <c r="M242" s="31">
        <v>47.681440000000002</v>
      </c>
      <c r="N242" s="1"/>
      <c r="O242" s="1"/>
    </row>
    <row r="243" spans="1:15" ht="12.75" customHeight="1">
      <c r="A243" s="31">
        <v>233</v>
      </c>
      <c r="B243" s="31" t="s">
        <v>412</v>
      </c>
      <c r="C243" s="31">
        <v>1210.9000000000001</v>
      </c>
      <c r="D243" s="40">
        <v>1215.2</v>
      </c>
      <c r="E243" s="40">
        <v>1193.25</v>
      </c>
      <c r="F243" s="40">
        <v>1175.5999999999999</v>
      </c>
      <c r="G243" s="40">
        <v>1153.6499999999999</v>
      </c>
      <c r="H243" s="40">
        <v>1232.8500000000001</v>
      </c>
      <c r="I243" s="40">
        <v>1254.8000000000004</v>
      </c>
      <c r="J243" s="40">
        <v>1272.4500000000003</v>
      </c>
      <c r="K243" s="31">
        <v>1237.1500000000001</v>
      </c>
      <c r="L243" s="31">
        <v>1197.55</v>
      </c>
      <c r="M243" s="31">
        <v>0.12876000000000001</v>
      </c>
      <c r="N243" s="1"/>
      <c r="O243" s="1"/>
    </row>
    <row r="244" spans="1:15" ht="12.75" customHeight="1">
      <c r="A244" s="31">
        <v>234</v>
      </c>
      <c r="B244" s="31" t="s">
        <v>413</v>
      </c>
      <c r="C244" s="31">
        <v>409.7</v>
      </c>
      <c r="D244" s="40">
        <v>401.90000000000003</v>
      </c>
      <c r="E244" s="40">
        <v>388.80000000000007</v>
      </c>
      <c r="F244" s="40">
        <v>367.90000000000003</v>
      </c>
      <c r="G244" s="40">
        <v>354.80000000000007</v>
      </c>
      <c r="H244" s="40">
        <v>422.80000000000007</v>
      </c>
      <c r="I244" s="40">
        <v>435.90000000000009</v>
      </c>
      <c r="J244" s="40">
        <v>456.80000000000007</v>
      </c>
      <c r="K244" s="31">
        <v>415</v>
      </c>
      <c r="L244" s="31">
        <v>381</v>
      </c>
      <c r="M244" s="31">
        <v>8.7439300000000006</v>
      </c>
      <c r="N244" s="1"/>
      <c r="O244" s="1"/>
    </row>
    <row r="245" spans="1:15" ht="12.75" customHeight="1">
      <c r="A245" s="31">
        <v>235</v>
      </c>
      <c r="B245" s="31" t="s">
        <v>414</v>
      </c>
      <c r="C245" s="31">
        <v>676.95</v>
      </c>
      <c r="D245" s="40">
        <v>680.4</v>
      </c>
      <c r="E245" s="40">
        <v>667.4</v>
      </c>
      <c r="F245" s="40">
        <v>657.85</v>
      </c>
      <c r="G245" s="40">
        <v>644.85</v>
      </c>
      <c r="H245" s="40">
        <v>689.94999999999993</v>
      </c>
      <c r="I245" s="40">
        <v>702.94999999999993</v>
      </c>
      <c r="J245" s="40">
        <v>712.49999999999989</v>
      </c>
      <c r="K245" s="31">
        <v>693.4</v>
      </c>
      <c r="L245" s="31">
        <v>670.85</v>
      </c>
      <c r="M245" s="31">
        <v>1.59565</v>
      </c>
      <c r="N245" s="1"/>
      <c r="O245" s="1"/>
    </row>
    <row r="246" spans="1:15" ht="12.75" customHeight="1">
      <c r="A246" s="31">
        <v>236</v>
      </c>
      <c r="B246" s="31" t="s">
        <v>408</v>
      </c>
      <c r="C246" s="31">
        <v>21.65</v>
      </c>
      <c r="D246" s="40">
        <v>21.816666666666663</v>
      </c>
      <c r="E246" s="40">
        <v>21.433333333333326</v>
      </c>
      <c r="F246" s="40">
        <v>21.216666666666665</v>
      </c>
      <c r="G246" s="40">
        <v>20.833333333333329</v>
      </c>
      <c r="H246" s="40">
        <v>22.033333333333324</v>
      </c>
      <c r="I246" s="40">
        <v>22.416666666666664</v>
      </c>
      <c r="J246" s="40">
        <v>22.633333333333322</v>
      </c>
      <c r="K246" s="31">
        <v>22.2</v>
      </c>
      <c r="L246" s="31">
        <v>21.6</v>
      </c>
      <c r="M246" s="31">
        <v>78.611000000000004</v>
      </c>
      <c r="N246" s="1"/>
      <c r="O246" s="1"/>
    </row>
    <row r="247" spans="1:15" ht="12.75" customHeight="1">
      <c r="A247" s="31">
        <v>237</v>
      </c>
      <c r="B247" s="31" t="s">
        <v>136</v>
      </c>
      <c r="C247" s="31">
        <v>117.9</v>
      </c>
      <c r="D247" s="40">
        <v>118.08333333333333</v>
      </c>
      <c r="E247" s="40">
        <v>116.96666666666665</v>
      </c>
      <c r="F247" s="40">
        <v>116.03333333333333</v>
      </c>
      <c r="G247" s="40">
        <v>114.91666666666666</v>
      </c>
      <c r="H247" s="40">
        <v>119.01666666666665</v>
      </c>
      <c r="I247" s="40">
        <v>120.13333333333333</v>
      </c>
      <c r="J247" s="40">
        <v>121.06666666666665</v>
      </c>
      <c r="K247" s="31">
        <v>119.2</v>
      </c>
      <c r="L247" s="31">
        <v>117.15</v>
      </c>
      <c r="M247" s="31">
        <v>116.14836</v>
      </c>
      <c r="N247" s="1"/>
      <c r="O247" s="1"/>
    </row>
    <row r="248" spans="1:15" ht="12.75" customHeight="1">
      <c r="A248" s="31">
        <v>238</v>
      </c>
      <c r="B248" s="31" t="s">
        <v>400</v>
      </c>
      <c r="C248" s="31">
        <v>463.35</v>
      </c>
      <c r="D248" s="40">
        <v>462.26666666666665</v>
      </c>
      <c r="E248" s="40">
        <v>457.08333333333331</v>
      </c>
      <c r="F248" s="40">
        <v>450.81666666666666</v>
      </c>
      <c r="G248" s="40">
        <v>445.63333333333333</v>
      </c>
      <c r="H248" s="40">
        <v>468.5333333333333</v>
      </c>
      <c r="I248" s="40">
        <v>473.7166666666667</v>
      </c>
      <c r="J248" s="40">
        <v>479.98333333333329</v>
      </c>
      <c r="K248" s="31">
        <v>467.45</v>
      </c>
      <c r="L248" s="31">
        <v>456</v>
      </c>
      <c r="M248" s="31">
        <v>1.2637400000000001</v>
      </c>
      <c r="N248" s="1"/>
      <c r="O248" s="1"/>
    </row>
    <row r="249" spans="1:15" ht="12.75" customHeight="1">
      <c r="A249" s="31">
        <v>239</v>
      </c>
      <c r="B249" s="31" t="s">
        <v>266</v>
      </c>
      <c r="C249" s="31">
        <v>2031</v>
      </c>
      <c r="D249" s="40">
        <v>2029.8999999999999</v>
      </c>
      <c r="E249" s="40">
        <v>2015.0999999999997</v>
      </c>
      <c r="F249" s="40">
        <v>1999.1999999999998</v>
      </c>
      <c r="G249" s="40">
        <v>1984.3999999999996</v>
      </c>
      <c r="H249" s="40">
        <v>2045.7999999999997</v>
      </c>
      <c r="I249" s="40">
        <v>2060.6</v>
      </c>
      <c r="J249" s="40">
        <v>2076.5</v>
      </c>
      <c r="K249" s="31">
        <v>2044.7</v>
      </c>
      <c r="L249" s="31">
        <v>2014</v>
      </c>
      <c r="M249" s="31">
        <v>5.0219300000000002</v>
      </c>
      <c r="N249" s="1"/>
      <c r="O249" s="1"/>
    </row>
    <row r="250" spans="1:15" ht="12.75" customHeight="1">
      <c r="A250" s="31">
        <v>240</v>
      </c>
      <c r="B250" s="31" t="s">
        <v>401</v>
      </c>
      <c r="C250" s="31">
        <v>219.25</v>
      </c>
      <c r="D250" s="40">
        <v>220.83333333333334</v>
      </c>
      <c r="E250" s="40">
        <v>215.61666666666667</v>
      </c>
      <c r="F250" s="40">
        <v>211.98333333333332</v>
      </c>
      <c r="G250" s="40">
        <v>206.76666666666665</v>
      </c>
      <c r="H250" s="40">
        <v>224.4666666666667</v>
      </c>
      <c r="I250" s="40">
        <v>229.68333333333334</v>
      </c>
      <c r="J250" s="40">
        <v>233.31666666666672</v>
      </c>
      <c r="K250" s="31">
        <v>226.05</v>
      </c>
      <c r="L250" s="31">
        <v>217.2</v>
      </c>
      <c r="M250" s="31">
        <v>8.2782499999999999</v>
      </c>
      <c r="N250" s="1"/>
      <c r="O250" s="1"/>
    </row>
    <row r="251" spans="1:15" ht="12.75" customHeight="1">
      <c r="A251" s="31">
        <v>241</v>
      </c>
      <c r="B251" s="31" t="s">
        <v>402</v>
      </c>
      <c r="C251" s="31">
        <v>47.05</v>
      </c>
      <c r="D251" s="40">
        <v>47.20000000000001</v>
      </c>
      <c r="E251" s="40">
        <v>46.800000000000018</v>
      </c>
      <c r="F251" s="40">
        <v>46.550000000000011</v>
      </c>
      <c r="G251" s="40">
        <v>46.15000000000002</v>
      </c>
      <c r="H251" s="40">
        <v>47.450000000000017</v>
      </c>
      <c r="I251" s="40">
        <v>47.850000000000009</v>
      </c>
      <c r="J251" s="40">
        <v>48.100000000000016</v>
      </c>
      <c r="K251" s="31">
        <v>47.6</v>
      </c>
      <c r="L251" s="31">
        <v>46.95</v>
      </c>
      <c r="M251" s="31">
        <v>40.832880000000003</v>
      </c>
      <c r="N251" s="1"/>
      <c r="O251" s="1"/>
    </row>
    <row r="252" spans="1:15" ht="12.75" customHeight="1">
      <c r="A252" s="31">
        <v>242</v>
      </c>
      <c r="B252" s="31" t="s">
        <v>137</v>
      </c>
      <c r="C252" s="31">
        <v>855.05</v>
      </c>
      <c r="D252" s="40">
        <v>852.68333333333339</v>
      </c>
      <c r="E252" s="40">
        <v>845.36666666666679</v>
      </c>
      <c r="F252" s="40">
        <v>835.68333333333339</v>
      </c>
      <c r="G252" s="40">
        <v>828.36666666666679</v>
      </c>
      <c r="H252" s="40">
        <v>862.36666666666679</v>
      </c>
      <c r="I252" s="40">
        <v>869.68333333333339</v>
      </c>
      <c r="J252" s="40">
        <v>879.36666666666679</v>
      </c>
      <c r="K252" s="31">
        <v>860</v>
      </c>
      <c r="L252" s="31">
        <v>843</v>
      </c>
      <c r="M252" s="31">
        <v>33.744320000000002</v>
      </c>
      <c r="N252" s="1"/>
      <c r="O252" s="1"/>
    </row>
    <row r="253" spans="1:15" ht="12.75" customHeight="1">
      <c r="A253" s="31">
        <v>243</v>
      </c>
      <c r="B253" s="31" t="s">
        <v>843</v>
      </c>
      <c r="C253" s="31">
        <v>23.45</v>
      </c>
      <c r="D253" s="40">
        <v>23.5</v>
      </c>
      <c r="E253" s="40">
        <v>23.35</v>
      </c>
      <c r="F253" s="40">
        <v>23.25</v>
      </c>
      <c r="G253" s="40">
        <v>23.1</v>
      </c>
      <c r="H253" s="40">
        <v>23.6</v>
      </c>
      <c r="I253" s="40">
        <v>23.75</v>
      </c>
      <c r="J253" s="40">
        <v>23.85</v>
      </c>
      <c r="K253" s="31">
        <v>23.65</v>
      </c>
      <c r="L253" s="31">
        <v>23.4</v>
      </c>
      <c r="M253" s="31">
        <v>43.502209999999998</v>
      </c>
      <c r="N253" s="1"/>
      <c r="O253" s="1"/>
    </row>
    <row r="254" spans="1:15" ht="12.75" customHeight="1">
      <c r="A254" s="31">
        <v>244</v>
      </c>
      <c r="B254" s="31" t="s">
        <v>264</v>
      </c>
      <c r="C254" s="31">
        <v>785.55</v>
      </c>
      <c r="D254" s="40">
        <v>780.91666666666663</v>
      </c>
      <c r="E254" s="40">
        <v>769.93333333333328</v>
      </c>
      <c r="F254" s="40">
        <v>754.31666666666661</v>
      </c>
      <c r="G254" s="40">
        <v>743.33333333333326</v>
      </c>
      <c r="H254" s="40">
        <v>796.5333333333333</v>
      </c>
      <c r="I254" s="40">
        <v>807.51666666666665</v>
      </c>
      <c r="J254" s="40">
        <v>823.13333333333333</v>
      </c>
      <c r="K254" s="31">
        <v>791.9</v>
      </c>
      <c r="L254" s="31">
        <v>765.3</v>
      </c>
      <c r="M254" s="31">
        <v>3.7498300000000002</v>
      </c>
      <c r="N254" s="1"/>
      <c r="O254" s="1"/>
    </row>
    <row r="255" spans="1:15" ht="12.75" customHeight="1">
      <c r="A255" s="31">
        <v>245</v>
      </c>
      <c r="B255" s="31" t="s">
        <v>138</v>
      </c>
      <c r="C255" s="31">
        <v>228.6</v>
      </c>
      <c r="D255" s="40">
        <v>231.08333333333334</v>
      </c>
      <c r="E255" s="40">
        <v>225.06666666666669</v>
      </c>
      <c r="F255" s="40">
        <v>221.53333333333336</v>
      </c>
      <c r="G255" s="40">
        <v>215.51666666666671</v>
      </c>
      <c r="H255" s="40">
        <v>234.61666666666667</v>
      </c>
      <c r="I255" s="40">
        <v>240.63333333333333</v>
      </c>
      <c r="J255" s="40">
        <v>244.16666666666666</v>
      </c>
      <c r="K255" s="31">
        <v>237.1</v>
      </c>
      <c r="L255" s="31">
        <v>227.55</v>
      </c>
      <c r="M255" s="31">
        <v>375.08445</v>
      </c>
      <c r="N255" s="1"/>
      <c r="O255" s="1"/>
    </row>
    <row r="256" spans="1:15" ht="12.75" customHeight="1">
      <c r="A256" s="31">
        <v>246</v>
      </c>
      <c r="B256" s="31" t="s">
        <v>403</v>
      </c>
      <c r="C256" s="31">
        <v>117.8</v>
      </c>
      <c r="D256" s="40">
        <v>118.11666666666666</v>
      </c>
      <c r="E256" s="40">
        <v>116.88333333333333</v>
      </c>
      <c r="F256" s="40">
        <v>115.96666666666667</v>
      </c>
      <c r="G256" s="40">
        <v>114.73333333333333</v>
      </c>
      <c r="H256" s="40">
        <v>119.03333333333332</v>
      </c>
      <c r="I256" s="40">
        <v>120.26666666666664</v>
      </c>
      <c r="J256" s="40">
        <v>121.18333333333331</v>
      </c>
      <c r="K256" s="31">
        <v>119.35</v>
      </c>
      <c r="L256" s="31">
        <v>117.2</v>
      </c>
      <c r="M256" s="31">
        <v>2.1163699999999999</v>
      </c>
      <c r="N256" s="1"/>
      <c r="O256" s="1"/>
    </row>
    <row r="257" spans="1:15" ht="12.75" customHeight="1">
      <c r="A257" s="31">
        <v>247</v>
      </c>
      <c r="B257" s="31" t="s">
        <v>421</v>
      </c>
      <c r="C257" s="31">
        <v>111.15</v>
      </c>
      <c r="D257" s="40">
        <v>112.01666666666667</v>
      </c>
      <c r="E257" s="40">
        <v>109.68333333333334</v>
      </c>
      <c r="F257" s="40">
        <v>108.21666666666667</v>
      </c>
      <c r="G257" s="40">
        <v>105.88333333333334</v>
      </c>
      <c r="H257" s="40">
        <v>113.48333333333333</v>
      </c>
      <c r="I257" s="40">
        <v>115.81666666666668</v>
      </c>
      <c r="J257" s="40">
        <v>117.28333333333333</v>
      </c>
      <c r="K257" s="31">
        <v>114.35</v>
      </c>
      <c r="L257" s="31">
        <v>110.55</v>
      </c>
      <c r="M257" s="31">
        <v>10.09102</v>
      </c>
      <c r="N257" s="1"/>
      <c r="O257" s="1"/>
    </row>
    <row r="258" spans="1:15" ht="12.75" customHeight="1">
      <c r="A258" s="31">
        <v>248</v>
      </c>
      <c r="B258" s="31" t="s">
        <v>415</v>
      </c>
      <c r="C258" s="31">
        <v>1579.35</v>
      </c>
      <c r="D258" s="40">
        <v>1593.3666666666668</v>
      </c>
      <c r="E258" s="40">
        <v>1552.7333333333336</v>
      </c>
      <c r="F258" s="40">
        <v>1526.1166666666668</v>
      </c>
      <c r="G258" s="40">
        <v>1485.4833333333336</v>
      </c>
      <c r="H258" s="40">
        <v>1619.9833333333336</v>
      </c>
      <c r="I258" s="40">
        <v>1660.6166666666668</v>
      </c>
      <c r="J258" s="40">
        <v>1687.2333333333336</v>
      </c>
      <c r="K258" s="31">
        <v>1634</v>
      </c>
      <c r="L258" s="31">
        <v>1566.75</v>
      </c>
      <c r="M258" s="31">
        <v>0.89229000000000003</v>
      </c>
      <c r="N258" s="1"/>
      <c r="O258" s="1"/>
    </row>
    <row r="259" spans="1:15" ht="12.75" customHeight="1">
      <c r="A259" s="31">
        <v>249</v>
      </c>
      <c r="B259" s="31" t="s">
        <v>425</v>
      </c>
      <c r="C259" s="31">
        <v>1946.05</v>
      </c>
      <c r="D259" s="40">
        <v>1952.7833333333335</v>
      </c>
      <c r="E259" s="40">
        <v>1894.166666666667</v>
      </c>
      <c r="F259" s="40">
        <v>1842.2833333333335</v>
      </c>
      <c r="G259" s="40">
        <v>1783.666666666667</v>
      </c>
      <c r="H259" s="40">
        <v>2004.666666666667</v>
      </c>
      <c r="I259" s="40">
        <v>2063.2833333333333</v>
      </c>
      <c r="J259" s="40">
        <v>2115.166666666667</v>
      </c>
      <c r="K259" s="31">
        <v>2011.4</v>
      </c>
      <c r="L259" s="31">
        <v>1900.9</v>
      </c>
      <c r="M259" s="31">
        <v>0.15051</v>
      </c>
      <c r="N259" s="1"/>
      <c r="O259" s="1"/>
    </row>
    <row r="260" spans="1:15" ht="12.75" customHeight="1">
      <c r="A260" s="31">
        <v>250</v>
      </c>
      <c r="B260" s="31" t="s">
        <v>422</v>
      </c>
      <c r="C260" s="31">
        <v>101.95</v>
      </c>
      <c r="D260" s="40">
        <v>102.65000000000002</v>
      </c>
      <c r="E260" s="40">
        <v>100.70000000000005</v>
      </c>
      <c r="F260" s="40">
        <v>99.450000000000031</v>
      </c>
      <c r="G260" s="40">
        <v>97.500000000000057</v>
      </c>
      <c r="H260" s="40">
        <v>103.90000000000003</v>
      </c>
      <c r="I260" s="40">
        <v>105.85</v>
      </c>
      <c r="J260" s="40">
        <v>107.10000000000002</v>
      </c>
      <c r="K260" s="31">
        <v>104.6</v>
      </c>
      <c r="L260" s="31">
        <v>101.4</v>
      </c>
      <c r="M260" s="31">
        <v>12.262589999999999</v>
      </c>
      <c r="N260" s="1"/>
      <c r="O260" s="1"/>
    </row>
    <row r="261" spans="1:15" ht="12.75" customHeight="1">
      <c r="A261" s="31">
        <v>251</v>
      </c>
      <c r="B261" s="31" t="s">
        <v>139</v>
      </c>
      <c r="C261" s="31">
        <v>399.1</v>
      </c>
      <c r="D261" s="40">
        <v>396.56666666666666</v>
      </c>
      <c r="E261" s="40">
        <v>392.13333333333333</v>
      </c>
      <c r="F261" s="40">
        <v>385.16666666666669</v>
      </c>
      <c r="G261" s="40">
        <v>380.73333333333335</v>
      </c>
      <c r="H261" s="40">
        <v>403.5333333333333</v>
      </c>
      <c r="I261" s="40">
        <v>407.96666666666658</v>
      </c>
      <c r="J261" s="40">
        <v>414.93333333333328</v>
      </c>
      <c r="K261" s="31">
        <v>401</v>
      </c>
      <c r="L261" s="31">
        <v>389.6</v>
      </c>
      <c r="M261" s="31">
        <v>51.936700000000002</v>
      </c>
      <c r="N261" s="1"/>
      <c r="O261" s="1"/>
    </row>
    <row r="262" spans="1:15" ht="12.75" customHeight="1">
      <c r="A262" s="31">
        <v>252</v>
      </c>
      <c r="B262" s="31" t="s">
        <v>416</v>
      </c>
      <c r="C262" s="31">
        <v>3480</v>
      </c>
      <c r="D262" s="40">
        <v>3475.4</v>
      </c>
      <c r="E262" s="40">
        <v>3385.75</v>
      </c>
      <c r="F262" s="40">
        <v>3291.5</v>
      </c>
      <c r="G262" s="40">
        <v>3201.85</v>
      </c>
      <c r="H262" s="40">
        <v>3569.65</v>
      </c>
      <c r="I262" s="40">
        <v>3659.3000000000006</v>
      </c>
      <c r="J262" s="40">
        <v>3753.55</v>
      </c>
      <c r="K262" s="31">
        <v>3565.05</v>
      </c>
      <c r="L262" s="31">
        <v>3381.15</v>
      </c>
      <c r="M262" s="31">
        <v>0.73426999999999998</v>
      </c>
      <c r="N262" s="1"/>
      <c r="O262" s="1"/>
    </row>
    <row r="263" spans="1:15" ht="12.75" customHeight="1">
      <c r="A263" s="31">
        <v>253</v>
      </c>
      <c r="B263" s="31" t="s">
        <v>417</v>
      </c>
      <c r="C263" s="31">
        <v>617.45000000000005</v>
      </c>
      <c r="D263" s="40">
        <v>621.61666666666667</v>
      </c>
      <c r="E263" s="40">
        <v>610.88333333333333</v>
      </c>
      <c r="F263" s="40">
        <v>604.31666666666661</v>
      </c>
      <c r="G263" s="40">
        <v>593.58333333333326</v>
      </c>
      <c r="H263" s="40">
        <v>628.18333333333339</v>
      </c>
      <c r="I263" s="40">
        <v>638.91666666666674</v>
      </c>
      <c r="J263" s="40">
        <v>645.48333333333346</v>
      </c>
      <c r="K263" s="31">
        <v>632.35</v>
      </c>
      <c r="L263" s="31">
        <v>615.04999999999995</v>
      </c>
      <c r="M263" s="31">
        <v>1.50495</v>
      </c>
      <c r="N263" s="1"/>
      <c r="O263" s="1"/>
    </row>
    <row r="264" spans="1:15" ht="12.75" customHeight="1">
      <c r="A264" s="31">
        <v>254</v>
      </c>
      <c r="B264" s="31" t="s">
        <v>418</v>
      </c>
      <c r="C264" s="31">
        <v>216.6</v>
      </c>
      <c r="D264" s="40">
        <v>217.08333333333334</v>
      </c>
      <c r="E264" s="40">
        <v>214.01666666666668</v>
      </c>
      <c r="F264" s="40">
        <v>211.43333333333334</v>
      </c>
      <c r="G264" s="40">
        <v>208.36666666666667</v>
      </c>
      <c r="H264" s="40">
        <v>219.66666666666669</v>
      </c>
      <c r="I264" s="40">
        <v>222.73333333333335</v>
      </c>
      <c r="J264" s="40">
        <v>225.31666666666669</v>
      </c>
      <c r="K264" s="31">
        <v>220.15</v>
      </c>
      <c r="L264" s="31">
        <v>214.5</v>
      </c>
      <c r="M264" s="31">
        <v>4.1019600000000001</v>
      </c>
      <c r="N264" s="1"/>
      <c r="O264" s="1"/>
    </row>
    <row r="265" spans="1:15" ht="12.75" customHeight="1">
      <c r="A265" s="31">
        <v>255</v>
      </c>
      <c r="B265" s="31" t="s">
        <v>419</v>
      </c>
      <c r="C265" s="31">
        <v>139.69999999999999</v>
      </c>
      <c r="D265" s="40">
        <v>140.16666666666666</v>
      </c>
      <c r="E265" s="40">
        <v>138.73333333333332</v>
      </c>
      <c r="F265" s="40">
        <v>137.76666666666665</v>
      </c>
      <c r="G265" s="40">
        <v>136.33333333333331</v>
      </c>
      <c r="H265" s="40">
        <v>141.13333333333333</v>
      </c>
      <c r="I265" s="40">
        <v>142.56666666666666</v>
      </c>
      <c r="J265" s="40">
        <v>143.53333333333333</v>
      </c>
      <c r="K265" s="31">
        <v>141.6</v>
      </c>
      <c r="L265" s="31">
        <v>139.19999999999999</v>
      </c>
      <c r="M265" s="31">
        <v>4.3190600000000003</v>
      </c>
      <c r="N265" s="1"/>
      <c r="O265" s="1"/>
    </row>
    <row r="266" spans="1:15" ht="12.75" customHeight="1">
      <c r="A266" s="31">
        <v>256</v>
      </c>
      <c r="B266" s="31" t="s">
        <v>420</v>
      </c>
      <c r="C266" s="31">
        <v>72.099999999999994</v>
      </c>
      <c r="D266" s="40">
        <v>72.766666666666666</v>
      </c>
      <c r="E266" s="40">
        <v>71.133333333333326</v>
      </c>
      <c r="F266" s="40">
        <v>70.166666666666657</v>
      </c>
      <c r="G266" s="40">
        <v>68.533333333333317</v>
      </c>
      <c r="H266" s="40">
        <v>73.733333333333334</v>
      </c>
      <c r="I266" s="40">
        <v>75.366666666666688</v>
      </c>
      <c r="J266" s="40">
        <v>76.333333333333343</v>
      </c>
      <c r="K266" s="31">
        <v>74.400000000000006</v>
      </c>
      <c r="L266" s="31">
        <v>71.8</v>
      </c>
      <c r="M266" s="31">
        <v>16.62951</v>
      </c>
      <c r="N266" s="1"/>
      <c r="O266" s="1"/>
    </row>
    <row r="267" spans="1:15" ht="12.75" customHeight="1">
      <c r="A267" s="31">
        <v>257</v>
      </c>
      <c r="B267" s="31" t="s">
        <v>424</v>
      </c>
      <c r="C267" s="31">
        <v>190.25</v>
      </c>
      <c r="D267" s="40">
        <v>188.11666666666667</v>
      </c>
      <c r="E267" s="40">
        <v>183.78333333333336</v>
      </c>
      <c r="F267" s="40">
        <v>177.31666666666669</v>
      </c>
      <c r="G267" s="40">
        <v>172.98333333333338</v>
      </c>
      <c r="H267" s="40">
        <v>194.58333333333334</v>
      </c>
      <c r="I267" s="40">
        <v>198.91666666666666</v>
      </c>
      <c r="J267" s="40">
        <v>205.38333333333333</v>
      </c>
      <c r="K267" s="31">
        <v>192.45</v>
      </c>
      <c r="L267" s="31">
        <v>181.65</v>
      </c>
      <c r="M267" s="31">
        <v>24.155159999999999</v>
      </c>
      <c r="N267" s="1"/>
      <c r="O267" s="1"/>
    </row>
    <row r="268" spans="1:15" ht="12.75" customHeight="1">
      <c r="A268" s="31">
        <v>258</v>
      </c>
      <c r="B268" s="31" t="s">
        <v>423</v>
      </c>
      <c r="C268" s="31">
        <v>332.05</v>
      </c>
      <c r="D268" s="40">
        <v>333.68333333333334</v>
      </c>
      <c r="E268" s="40">
        <v>328.36666666666667</v>
      </c>
      <c r="F268" s="40">
        <v>324.68333333333334</v>
      </c>
      <c r="G268" s="40">
        <v>319.36666666666667</v>
      </c>
      <c r="H268" s="40">
        <v>337.36666666666667</v>
      </c>
      <c r="I268" s="40">
        <v>342.68333333333339</v>
      </c>
      <c r="J268" s="40">
        <v>346.36666666666667</v>
      </c>
      <c r="K268" s="31">
        <v>339</v>
      </c>
      <c r="L268" s="31">
        <v>330</v>
      </c>
      <c r="M268" s="31">
        <v>2.12235</v>
      </c>
      <c r="N268" s="1"/>
      <c r="O268" s="1"/>
    </row>
    <row r="269" spans="1:15" ht="12.75" customHeight="1">
      <c r="A269" s="31">
        <v>259</v>
      </c>
      <c r="B269" s="31" t="s">
        <v>267</v>
      </c>
      <c r="C269" s="31">
        <v>295.5</v>
      </c>
      <c r="D269" s="40">
        <v>293.25</v>
      </c>
      <c r="E269" s="40">
        <v>287.5</v>
      </c>
      <c r="F269" s="40">
        <v>279.5</v>
      </c>
      <c r="G269" s="40">
        <v>273.75</v>
      </c>
      <c r="H269" s="40">
        <v>301.25</v>
      </c>
      <c r="I269" s="40">
        <v>307</v>
      </c>
      <c r="J269" s="40">
        <v>315</v>
      </c>
      <c r="K269" s="31">
        <v>299</v>
      </c>
      <c r="L269" s="31">
        <v>285.25</v>
      </c>
      <c r="M269" s="31">
        <v>4.45411</v>
      </c>
      <c r="N269" s="1"/>
      <c r="O269" s="1"/>
    </row>
    <row r="270" spans="1:15" ht="12.75" customHeight="1">
      <c r="A270" s="31">
        <v>260</v>
      </c>
      <c r="B270" s="31" t="s">
        <v>140</v>
      </c>
      <c r="C270" s="31">
        <v>670.3</v>
      </c>
      <c r="D270" s="40">
        <v>669.18333333333328</v>
      </c>
      <c r="E270" s="40">
        <v>662.36666666666656</v>
      </c>
      <c r="F270" s="40">
        <v>654.43333333333328</v>
      </c>
      <c r="G270" s="40">
        <v>647.61666666666656</v>
      </c>
      <c r="H270" s="40">
        <v>677.11666666666656</v>
      </c>
      <c r="I270" s="40">
        <v>683.93333333333339</v>
      </c>
      <c r="J270" s="40">
        <v>691.86666666666656</v>
      </c>
      <c r="K270" s="31">
        <v>676</v>
      </c>
      <c r="L270" s="31">
        <v>661.25</v>
      </c>
      <c r="M270" s="31">
        <v>29.420470000000002</v>
      </c>
      <c r="N270" s="1"/>
      <c r="O270" s="1"/>
    </row>
    <row r="271" spans="1:15" ht="12.75" customHeight="1">
      <c r="A271" s="31">
        <v>261</v>
      </c>
      <c r="B271" s="31" t="s">
        <v>141</v>
      </c>
      <c r="C271" s="31">
        <v>3752.9</v>
      </c>
      <c r="D271" s="40">
        <v>3726.8000000000006</v>
      </c>
      <c r="E271" s="40">
        <v>3692.6500000000015</v>
      </c>
      <c r="F271" s="40">
        <v>3632.400000000001</v>
      </c>
      <c r="G271" s="40">
        <v>3598.2500000000018</v>
      </c>
      <c r="H271" s="40">
        <v>3787.0500000000011</v>
      </c>
      <c r="I271" s="40">
        <v>3821.2</v>
      </c>
      <c r="J271" s="40">
        <v>3881.4500000000007</v>
      </c>
      <c r="K271" s="31">
        <v>3760.95</v>
      </c>
      <c r="L271" s="31">
        <v>3666.55</v>
      </c>
      <c r="M271" s="31">
        <v>3.9351099999999999</v>
      </c>
      <c r="N271" s="1"/>
      <c r="O271" s="1"/>
    </row>
    <row r="272" spans="1:15" ht="12.75" customHeight="1">
      <c r="A272" s="31">
        <v>262</v>
      </c>
      <c r="B272" s="31" t="s">
        <v>851</v>
      </c>
      <c r="C272" s="31">
        <v>578.4</v>
      </c>
      <c r="D272" s="40">
        <v>581.35</v>
      </c>
      <c r="E272" s="40">
        <v>572.80000000000007</v>
      </c>
      <c r="F272" s="40">
        <v>567.20000000000005</v>
      </c>
      <c r="G272" s="40">
        <v>558.65000000000009</v>
      </c>
      <c r="H272" s="40">
        <v>586.95000000000005</v>
      </c>
      <c r="I272" s="40">
        <v>595.5</v>
      </c>
      <c r="J272" s="40">
        <v>601.1</v>
      </c>
      <c r="K272" s="31">
        <v>589.9</v>
      </c>
      <c r="L272" s="31">
        <v>575.75</v>
      </c>
      <c r="M272" s="31">
        <v>3.0208499999999998</v>
      </c>
      <c r="N272" s="1"/>
      <c r="O272" s="1"/>
    </row>
    <row r="273" spans="1:15" ht="12.75" customHeight="1">
      <c r="A273" s="31">
        <v>263</v>
      </c>
      <c r="B273" s="31" t="s">
        <v>852</v>
      </c>
      <c r="C273" s="31">
        <v>591.25</v>
      </c>
      <c r="D273" s="40">
        <v>594.1</v>
      </c>
      <c r="E273" s="40">
        <v>586.15000000000009</v>
      </c>
      <c r="F273" s="40">
        <v>581.05000000000007</v>
      </c>
      <c r="G273" s="40">
        <v>573.10000000000014</v>
      </c>
      <c r="H273" s="40">
        <v>599.20000000000005</v>
      </c>
      <c r="I273" s="40">
        <v>607.15000000000009</v>
      </c>
      <c r="J273" s="40">
        <v>612.25</v>
      </c>
      <c r="K273" s="31">
        <v>602.04999999999995</v>
      </c>
      <c r="L273" s="31">
        <v>589</v>
      </c>
      <c r="M273" s="31">
        <v>0.70564000000000004</v>
      </c>
      <c r="N273" s="1"/>
      <c r="O273" s="1"/>
    </row>
    <row r="274" spans="1:15" ht="12.75" customHeight="1">
      <c r="A274" s="31">
        <v>264</v>
      </c>
      <c r="B274" s="31" t="s">
        <v>426</v>
      </c>
      <c r="C274" s="31">
        <v>872.55</v>
      </c>
      <c r="D274" s="40">
        <v>861.15</v>
      </c>
      <c r="E274" s="40">
        <v>837.3</v>
      </c>
      <c r="F274" s="40">
        <v>802.05</v>
      </c>
      <c r="G274" s="40">
        <v>778.19999999999993</v>
      </c>
      <c r="H274" s="40">
        <v>896.4</v>
      </c>
      <c r="I274" s="40">
        <v>920.25000000000011</v>
      </c>
      <c r="J274" s="40">
        <v>955.5</v>
      </c>
      <c r="K274" s="31">
        <v>885</v>
      </c>
      <c r="L274" s="31">
        <v>825.9</v>
      </c>
      <c r="M274" s="31">
        <v>27.81888</v>
      </c>
      <c r="N274" s="1"/>
      <c r="O274" s="1"/>
    </row>
    <row r="275" spans="1:15" ht="12.75" customHeight="1">
      <c r="A275" s="31">
        <v>265</v>
      </c>
      <c r="B275" s="31" t="s">
        <v>427</v>
      </c>
      <c r="C275" s="31">
        <v>155.1</v>
      </c>
      <c r="D275" s="40">
        <v>153.43333333333331</v>
      </c>
      <c r="E275" s="40">
        <v>150.26666666666662</v>
      </c>
      <c r="F275" s="40">
        <v>145.43333333333331</v>
      </c>
      <c r="G275" s="40">
        <v>142.26666666666662</v>
      </c>
      <c r="H275" s="40">
        <v>158.26666666666662</v>
      </c>
      <c r="I275" s="40">
        <v>161.43333333333331</v>
      </c>
      <c r="J275" s="40">
        <v>166.26666666666662</v>
      </c>
      <c r="K275" s="31">
        <v>156.6</v>
      </c>
      <c r="L275" s="31">
        <v>148.6</v>
      </c>
      <c r="M275" s="31">
        <v>11.338520000000001</v>
      </c>
      <c r="N275" s="1"/>
      <c r="O275" s="1"/>
    </row>
    <row r="276" spans="1:15" ht="12.75" customHeight="1">
      <c r="A276" s="31">
        <v>266</v>
      </c>
      <c r="B276" s="31" t="s">
        <v>434</v>
      </c>
      <c r="C276" s="31">
        <v>1203.6500000000001</v>
      </c>
      <c r="D276" s="40">
        <v>1198.9666666666667</v>
      </c>
      <c r="E276" s="40">
        <v>1184.9333333333334</v>
      </c>
      <c r="F276" s="40">
        <v>1166.2166666666667</v>
      </c>
      <c r="G276" s="40">
        <v>1152.1833333333334</v>
      </c>
      <c r="H276" s="40">
        <v>1217.6833333333334</v>
      </c>
      <c r="I276" s="40">
        <v>1231.7166666666667</v>
      </c>
      <c r="J276" s="40">
        <v>1250.4333333333334</v>
      </c>
      <c r="K276" s="31">
        <v>1213</v>
      </c>
      <c r="L276" s="31">
        <v>1180.25</v>
      </c>
      <c r="M276" s="31">
        <v>1.82735</v>
      </c>
      <c r="N276" s="1"/>
      <c r="O276" s="1"/>
    </row>
    <row r="277" spans="1:15" ht="12.75" customHeight="1">
      <c r="A277" s="31">
        <v>267</v>
      </c>
      <c r="B277" s="31" t="s">
        <v>435</v>
      </c>
      <c r="C277" s="31">
        <v>375.95</v>
      </c>
      <c r="D277" s="40">
        <v>376.9666666666667</v>
      </c>
      <c r="E277" s="40">
        <v>374.13333333333338</v>
      </c>
      <c r="F277" s="40">
        <v>372.31666666666666</v>
      </c>
      <c r="G277" s="40">
        <v>369.48333333333335</v>
      </c>
      <c r="H277" s="40">
        <v>378.78333333333342</v>
      </c>
      <c r="I277" s="40">
        <v>381.61666666666667</v>
      </c>
      <c r="J277" s="40">
        <v>383.43333333333345</v>
      </c>
      <c r="K277" s="31">
        <v>379.8</v>
      </c>
      <c r="L277" s="31">
        <v>375.15</v>
      </c>
      <c r="M277" s="31">
        <v>1.1014999999999999</v>
      </c>
      <c r="N277" s="1"/>
      <c r="O277" s="1"/>
    </row>
    <row r="278" spans="1:15" ht="12.75" customHeight="1">
      <c r="A278" s="31">
        <v>268</v>
      </c>
      <c r="B278" s="31" t="s">
        <v>853</v>
      </c>
      <c r="C278" s="31">
        <v>69.8</v>
      </c>
      <c r="D278" s="40">
        <v>70.016666666666666</v>
      </c>
      <c r="E278" s="40">
        <v>69.233333333333334</v>
      </c>
      <c r="F278" s="40">
        <v>68.666666666666671</v>
      </c>
      <c r="G278" s="40">
        <v>67.88333333333334</v>
      </c>
      <c r="H278" s="40">
        <v>70.583333333333329</v>
      </c>
      <c r="I278" s="40">
        <v>71.36666666666666</v>
      </c>
      <c r="J278" s="40">
        <v>71.933333333333323</v>
      </c>
      <c r="K278" s="31">
        <v>70.8</v>
      </c>
      <c r="L278" s="31">
        <v>69.45</v>
      </c>
      <c r="M278" s="31">
        <v>4.8299000000000003</v>
      </c>
      <c r="N278" s="1"/>
      <c r="O278" s="1"/>
    </row>
    <row r="279" spans="1:15" ht="12.75" customHeight="1">
      <c r="A279" s="31">
        <v>269</v>
      </c>
      <c r="B279" s="31" t="s">
        <v>436</v>
      </c>
      <c r="C279" s="31">
        <v>587.9</v>
      </c>
      <c r="D279" s="40">
        <v>589.68333333333328</v>
      </c>
      <c r="E279" s="40">
        <v>583.41666666666652</v>
      </c>
      <c r="F279" s="40">
        <v>578.93333333333328</v>
      </c>
      <c r="G279" s="40">
        <v>572.66666666666652</v>
      </c>
      <c r="H279" s="40">
        <v>594.16666666666652</v>
      </c>
      <c r="I279" s="40">
        <v>600.43333333333317</v>
      </c>
      <c r="J279" s="40">
        <v>604.91666666666652</v>
      </c>
      <c r="K279" s="31">
        <v>595.95000000000005</v>
      </c>
      <c r="L279" s="31">
        <v>585.20000000000005</v>
      </c>
      <c r="M279" s="31">
        <v>1.0758300000000001</v>
      </c>
      <c r="N279" s="1"/>
      <c r="O279" s="1"/>
    </row>
    <row r="280" spans="1:15" ht="12.75" customHeight="1">
      <c r="A280" s="31">
        <v>270</v>
      </c>
      <c r="B280" s="31" t="s">
        <v>437</v>
      </c>
      <c r="C280" s="31">
        <v>49.55</v>
      </c>
      <c r="D280" s="40">
        <v>49.733333333333327</v>
      </c>
      <c r="E280" s="40">
        <v>49.216666666666654</v>
      </c>
      <c r="F280" s="40">
        <v>48.883333333333326</v>
      </c>
      <c r="G280" s="40">
        <v>48.366666666666653</v>
      </c>
      <c r="H280" s="40">
        <v>50.066666666666656</v>
      </c>
      <c r="I280" s="40">
        <v>50.583333333333321</v>
      </c>
      <c r="J280" s="40">
        <v>50.916666666666657</v>
      </c>
      <c r="K280" s="31">
        <v>50.25</v>
      </c>
      <c r="L280" s="31">
        <v>49.4</v>
      </c>
      <c r="M280" s="31">
        <v>12.16456</v>
      </c>
      <c r="N280" s="1"/>
      <c r="O280" s="1"/>
    </row>
    <row r="281" spans="1:15" ht="12.75" customHeight="1">
      <c r="A281" s="31">
        <v>271</v>
      </c>
      <c r="B281" s="31" t="s">
        <v>439</v>
      </c>
      <c r="C281" s="31">
        <v>450.2</v>
      </c>
      <c r="D281" s="40">
        <v>445.89999999999992</v>
      </c>
      <c r="E281" s="40">
        <v>437.39999999999986</v>
      </c>
      <c r="F281" s="40">
        <v>424.59999999999997</v>
      </c>
      <c r="G281" s="40">
        <v>416.09999999999991</v>
      </c>
      <c r="H281" s="40">
        <v>458.69999999999982</v>
      </c>
      <c r="I281" s="40">
        <v>467.19999999999993</v>
      </c>
      <c r="J281" s="40">
        <v>479.99999999999977</v>
      </c>
      <c r="K281" s="31">
        <v>454.4</v>
      </c>
      <c r="L281" s="31">
        <v>433.1</v>
      </c>
      <c r="M281" s="31">
        <v>5.4174699999999998</v>
      </c>
      <c r="N281" s="1"/>
      <c r="O281" s="1"/>
    </row>
    <row r="282" spans="1:15" ht="12.75" customHeight="1">
      <c r="A282" s="31">
        <v>272</v>
      </c>
      <c r="B282" s="31" t="s">
        <v>429</v>
      </c>
      <c r="C282" s="31">
        <v>1141.1500000000001</v>
      </c>
      <c r="D282" s="40">
        <v>1123.5333333333333</v>
      </c>
      <c r="E282" s="40">
        <v>1096.7166666666667</v>
      </c>
      <c r="F282" s="40">
        <v>1052.2833333333333</v>
      </c>
      <c r="G282" s="40">
        <v>1025.4666666666667</v>
      </c>
      <c r="H282" s="40">
        <v>1167.9666666666667</v>
      </c>
      <c r="I282" s="40">
        <v>1194.7833333333333</v>
      </c>
      <c r="J282" s="40">
        <v>1239.2166666666667</v>
      </c>
      <c r="K282" s="31">
        <v>1150.3499999999999</v>
      </c>
      <c r="L282" s="31">
        <v>1079.0999999999999</v>
      </c>
      <c r="M282" s="31">
        <v>4.0855699999999997</v>
      </c>
      <c r="N282" s="1"/>
      <c r="O282" s="1"/>
    </row>
    <row r="283" spans="1:15" ht="12.75" customHeight="1">
      <c r="A283" s="31">
        <v>273</v>
      </c>
      <c r="B283" s="31" t="s">
        <v>430</v>
      </c>
      <c r="C283" s="31">
        <v>293.10000000000002</v>
      </c>
      <c r="D283" s="40">
        <v>291.91666666666669</v>
      </c>
      <c r="E283" s="40">
        <v>287.03333333333336</v>
      </c>
      <c r="F283" s="40">
        <v>280.9666666666667</v>
      </c>
      <c r="G283" s="40">
        <v>276.08333333333337</v>
      </c>
      <c r="H283" s="40">
        <v>297.98333333333335</v>
      </c>
      <c r="I283" s="40">
        <v>302.86666666666667</v>
      </c>
      <c r="J283" s="40">
        <v>308.93333333333334</v>
      </c>
      <c r="K283" s="31">
        <v>296.8</v>
      </c>
      <c r="L283" s="31">
        <v>285.85000000000002</v>
      </c>
      <c r="M283" s="31">
        <v>2.1638700000000002</v>
      </c>
      <c r="N283" s="1"/>
      <c r="O283" s="1"/>
    </row>
    <row r="284" spans="1:15" ht="12.75" customHeight="1">
      <c r="A284" s="31">
        <v>274</v>
      </c>
      <c r="B284" s="31" t="s">
        <v>142</v>
      </c>
      <c r="C284" s="31">
        <v>1840.4</v>
      </c>
      <c r="D284" s="40">
        <v>1843.4833333333333</v>
      </c>
      <c r="E284" s="40">
        <v>1812.9666666666667</v>
      </c>
      <c r="F284" s="40">
        <v>1785.5333333333333</v>
      </c>
      <c r="G284" s="40">
        <v>1755.0166666666667</v>
      </c>
      <c r="H284" s="40">
        <v>1870.9166666666667</v>
      </c>
      <c r="I284" s="40">
        <v>1901.4333333333336</v>
      </c>
      <c r="J284" s="40">
        <v>1928.8666666666668</v>
      </c>
      <c r="K284" s="31">
        <v>1874</v>
      </c>
      <c r="L284" s="31">
        <v>1816.05</v>
      </c>
      <c r="M284" s="31">
        <v>101.11252</v>
      </c>
      <c r="N284" s="1"/>
      <c r="O284" s="1"/>
    </row>
    <row r="285" spans="1:15" ht="12.75" customHeight="1">
      <c r="A285" s="31">
        <v>275</v>
      </c>
      <c r="B285" s="31" t="s">
        <v>431</v>
      </c>
      <c r="C285" s="31">
        <v>516.95000000000005</v>
      </c>
      <c r="D285" s="40">
        <v>518.66666666666663</v>
      </c>
      <c r="E285" s="40">
        <v>506.33333333333326</v>
      </c>
      <c r="F285" s="40">
        <v>495.71666666666664</v>
      </c>
      <c r="G285" s="40">
        <v>483.38333333333327</v>
      </c>
      <c r="H285" s="40">
        <v>529.2833333333333</v>
      </c>
      <c r="I285" s="40">
        <v>541.61666666666656</v>
      </c>
      <c r="J285" s="40">
        <v>552.23333333333323</v>
      </c>
      <c r="K285" s="31">
        <v>531</v>
      </c>
      <c r="L285" s="31">
        <v>508.05</v>
      </c>
      <c r="M285" s="31">
        <v>14.63312</v>
      </c>
      <c r="N285" s="1"/>
      <c r="O285" s="1"/>
    </row>
    <row r="286" spans="1:15" ht="12.75" customHeight="1">
      <c r="A286" s="31">
        <v>276</v>
      </c>
      <c r="B286" s="31" t="s">
        <v>428</v>
      </c>
      <c r="C286" s="31">
        <v>556.35</v>
      </c>
      <c r="D286" s="40">
        <v>551.98333333333323</v>
      </c>
      <c r="E286" s="40">
        <v>544.96666666666647</v>
      </c>
      <c r="F286" s="40">
        <v>533.58333333333326</v>
      </c>
      <c r="G286" s="40">
        <v>526.56666666666649</v>
      </c>
      <c r="H286" s="40">
        <v>563.36666666666645</v>
      </c>
      <c r="I286" s="40">
        <v>570.3833333333331</v>
      </c>
      <c r="J286" s="40">
        <v>581.76666666666642</v>
      </c>
      <c r="K286" s="31">
        <v>559</v>
      </c>
      <c r="L286" s="31">
        <v>540.6</v>
      </c>
      <c r="M286" s="31">
        <v>5.1279300000000001</v>
      </c>
      <c r="N286" s="1"/>
      <c r="O286" s="1"/>
    </row>
    <row r="287" spans="1:15" ht="12.75" customHeight="1">
      <c r="A287" s="31">
        <v>277</v>
      </c>
      <c r="B287" s="31" t="s">
        <v>432</v>
      </c>
      <c r="C287" s="31">
        <v>256.60000000000002</v>
      </c>
      <c r="D287" s="40">
        <v>255.56666666666669</v>
      </c>
      <c r="E287" s="40">
        <v>249.63333333333338</v>
      </c>
      <c r="F287" s="40">
        <v>242.66666666666669</v>
      </c>
      <c r="G287" s="40">
        <v>236.73333333333338</v>
      </c>
      <c r="H287" s="40">
        <v>262.53333333333342</v>
      </c>
      <c r="I287" s="40">
        <v>268.4666666666667</v>
      </c>
      <c r="J287" s="40">
        <v>275.43333333333339</v>
      </c>
      <c r="K287" s="31">
        <v>261.5</v>
      </c>
      <c r="L287" s="31">
        <v>248.6</v>
      </c>
      <c r="M287" s="31">
        <v>10.12753</v>
      </c>
      <c r="N287" s="1"/>
      <c r="O287" s="1"/>
    </row>
    <row r="288" spans="1:15" ht="12.75" customHeight="1">
      <c r="A288" s="31">
        <v>278</v>
      </c>
      <c r="B288" s="31" t="s">
        <v>433</v>
      </c>
      <c r="C288" s="31">
        <v>1288.1500000000001</v>
      </c>
      <c r="D288" s="40">
        <v>1284.8833333333334</v>
      </c>
      <c r="E288" s="40">
        <v>1272.0666666666668</v>
      </c>
      <c r="F288" s="40">
        <v>1255.9833333333333</v>
      </c>
      <c r="G288" s="40">
        <v>1243.1666666666667</v>
      </c>
      <c r="H288" s="40">
        <v>1300.9666666666669</v>
      </c>
      <c r="I288" s="40">
        <v>1313.7833333333335</v>
      </c>
      <c r="J288" s="40">
        <v>1329.866666666667</v>
      </c>
      <c r="K288" s="31">
        <v>1297.7</v>
      </c>
      <c r="L288" s="31">
        <v>1268.8</v>
      </c>
      <c r="M288" s="31">
        <v>8.5639999999999994E-2</v>
      </c>
      <c r="N288" s="1"/>
      <c r="O288" s="1"/>
    </row>
    <row r="289" spans="1:15" ht="12.75" customHeight="1">
      <c r="A289" s="31">
        <v>279</v>
      </c>
      <c r="B289" s="31" t="s">
        <v>438</v>
      </c>
      <c r="C289" s="31">
        <v>509.1</v>
      </c>
      <c r="D289" s="40">
        <v>509.41666666666669</v>
      </c>
      <c r="E289" s="40">
        <v>505.48333333333335</v>
      </c>
      <c r="F289" s="40">
        <v>501.86666666666667</v>
      </c>
      <c r="G289" s="40">
        <v>497.93333333333334</v>
      </c>
      <c r="H289" s="40">
        <v>513.0333333333333</v>
      </c>
      <c r="I289" s="40">
        <v>516.9666666666667</v>
      </c>
      <c r="J289" s="40">
        <v>520.58333333333337</v>
      </c>
      <c r="K289" s="31">
        <v>513.35</v>
      </c>
      <c r="L289" s="31">
        <v>505.8</v>
      </c>
      <c r="M289" s="31">
        <v>1.1165700000000001</v>
      </c>
      <c r="N289" s="1"/>
      <c r="O289" s="1"/>
    </row>
    <row r="290" spans="1:15" ht="12.75" customHeight="1">
      <c r="A290" s="31">
        <v>280</v>
      </c>
      <c r="B290" s="31" t="s">
        <v>143</v>
      </c>
      <c r="C290" s="31">
        <v>81.05</v>
      </c>
      <c r="D290" s="40">
        <v>80.266666666666666</v>
      </c>
      <c r="E290" s="40">
        <v>79.283333333333331</v>
      </c>
      <c r="F290" s="40">
        <v>77.516666666666666</v>
      </c>
      <c r="G290" s="40">
        <v>76.533333333333331</v>
      </c>
      <c r="H290" s="40">
        <v>82.033333333333331</v>
      </c>
      <c r="I290" s="40">
        <v>83.016666666666652</v>
      </c>
      <c r="J290" s="40">
        <v>84.783333333333331</v>
      </c>
      <c r="K290" s="31">
        <v>81.25</v>
      </c>
      <c r="L290" s="31">
        <v>78.5</v>
      </c>
      <c r="M290" s="31">
        <v>110.51944</v>
      </c>
      <c r="N290" s="1"/>
      <c r="O290" s="1"/>
    </row>
    <row r="291" spans="1:15" ht="12.75" customHeight="1">
      <c r="A291" s="31">
        <v>281</v>
      </c>
      <c r="B291" s="31" t="s">
        <v>144</v>
      </c>
      <c r="C291" s="31">
        <v>3477.65</v>
      </c>
      <c r="D291" s="40">
        <v>3472.5</v>
      </c>
      <c r="E291" s="40">
        <v>3430.15</v>
      </c>
      <c r="F291" s="40">
        <v>3382.65</v>
      </c>
      <c r="G291" s="40">
        <v>3340.3</v>
      </c>
      <c r="H291" s="40">
        <v>3520</v>
      </c>
      <c r="I291" s="40">
        <v>3562.3500000000004</v>
      </c>
      <c r="J291" s="40">
        <v>3609.85</v>
      </c>
      <c r="K291" s="31">
        <v>3514.85</v>
      </c>
      <c r="L291" s="31">
        <v>3425</v>
      </c>
      <c r="M291" s="31">
        <v>1.8829400000000001</v>
      </c>
      <c r="N291" s="1"/>
      <c r="O291" s="1"/>
    </row>
    <row r="292" spans="1:15" ht="12.75" customHeight="1">
      <c r="A292" s="31">
        <v>282</v>
      </c>
      <c r="B292" s="31" t="s">
        <v>440</v>
      </c>
      <c r="C292" s="31">
        <v>416.95</v>
      </c>
      <c r="D292" s="40">
        <v>425.31666666666666</v>
      </c>
      <c r="E292" s="40">
        <v>403.63333333333333</v>
      </c>
      <c r="F292" s="40">
        <v>390.31666666666666</v>
      </c>
      <c r="G292" s="40">
        <v>368.63333333333333</v>
      </c>
      <c r="H292" s="40">
        <v>438.63333333333333</v>
      </c>
      <c r="I292" s="40">
        <v>460.31666666666661</v>
      </c>
      <c r="J292" s="40">
        <v>473.63333333333333</v>
      </c>
      <c r="K292" s="31">
        <v>447</v>
      </c>
      <c r="L292" s="31">
        <v>412</v>
      </c>
      <c r="M292" s="31">
        <v>5.8552099999999996</v>
      </c>
      <c r="N292" s="1"/>
      <c r="O292" s="1"/>
    </row>
    <row r="293" spans="1:15" ht="12.75" customHeight="1">
      <c r="A293" s="31">
        <v>283</v>
      </c>
      <c r="B293" s="31" t="s">
        <v>268</v>
      </c>
      <c r="C293" s="31">
        <v>514.70000000000005</v>
      </c>
      <c r="D293" s="40">
        <v>516.2833333333333</v>
      </c>
      <c r="E293" s="40">
        <v>507.66666666666663</v>
      </c>
      <c r="F293" s="40">
        <v>500.63333333333333</v>
      </c>
      <c r="G293" s="40">
        <v>492.01666666666665</v>
      </c>
      <c r="H293" s="40">
        <v>523.31666666666661</v>
      </c>
      <c r="I293" s="40">
        <v>531.93333333333339</v>
      </c>
      <c r="J293" s="40">
        <v>538.96666666666658</v>
      </c>
      <c r="K293" s="31">
        <v>524.9</v>
      </c>
      <c r="L293" s="31">
        <v>509.25</v>
      </c>
      <c r="M293" s="31">
        <v>12.1952</v>
      </c>
      <c r="N293" s="1"/>
      <c r="O293" s="1"/>
    </row>
    <row r="294" spans="1:15" ht="12.75" customHeight="1">
      <c r="A294" s="31">
        <v>284</v>
      </c>
      <c r="B294" s="31" t="s">
        <v>441</v>
      </c>
      <c r="C294" s="31">
        <v>9277.15</v>
      </c>
      <c r="D294" s="40">
        <v>9317.8833333333332</v>
      </c>
      <c r="E294" s="40">
        <v>9183.8666666666668</v>
      </c>
      <c r="F294" s="40">
        <v>9090.5833333333339</v>
      </c>
      <c r="G294" s="40">
        <v>8956.5666666666675</v>
      </c>
      <c r="H294" s="40">
        <v>9411.1666666666661</v>
      </c>
      <c r="I294" s="40">
        <v>9545.1833333333325</v>
      </c>
      <c r="J294" s="40">
        <v>9638.4666666666653</v>
      </c>
      <c r="K294" s="31">
        <v>9451.9</v>
      </c>
      <c r="L294" s="31">
        <v>9224.6</v>
      </c>
      <c r="M294" s="31">
        <v>4.6859999999999999E-2</v>
      </c>
      <c r="N294" s="1"/>
      <c r="O294" s="1"/>
    </row>
    <row r="295" spans="1:15" ht="12.75" customHeight="1">
      <c r="A295" s="31">
        <v>285</v>
      </c>
      <c r="B295" s="31" t="s">
        <v>442</v>
      </c>
      <c r="C295" s="31">
        <v>49.2</v>
      </c>
      <c r="D295" s="40">
        <v>49.266666666666673</v>
      </c>
      <c r="E295" s="40">
        <v>48.333333333333343</v>
      </c>
      <c r="F295" s="40">
        <v>47.466666666666669</v>
      </c>
      <c r="G295" s="40">
        <v>46.533333333333339</v>
      </c>
      <c r="H295" s="40">
        <v>50.133333333333347</v>
      </c>
      <c r="I295" s="40">
        <v>51.06666666666667</v>
      </c>
      <c r="J295" s="40">
        <v>51.933333333333351</v>
      </c>
      <c r="K295" s="31">
        <v>50.2</v>
      </c>
      <c r="L295" s="31">
        <v>48.4</v>
      </c>
      <c r="M295" s="31">
        <v>29.903729999999999</v>
      </c>
      <c r="N295" s="1"/>
      <c r="O295" s="1"/>
    </row>
    <row r="296" spans="1:15" ht="12.75" customHeight="1">
      <c r="A296" s="31">
        <v>286</v>
      </c>
      <c r="B296" s="31" t="s">
        <v>145</v>
      </c>
      <c r="C296" s="31">
        <v>386.2</v>
      </c>
      <c r="D296" s="40">
        <v>384.9666666666667</v>
      </c>
      <c r="E296" s="40">
        <v>382.38333333333338</v>
      </c>
      <c r="F296" s="40">
        <v>378.56666666666666</v>
      </c>
      <c r="G296" s="40">
        <v>375.98333333333335</v>
      </c>
      <c r="H296" s="40">
        <v>388.78333333333342</v>
      </c>
      <c r="I296" s="40">
        <v>391.36666666666667</v>
      </c>
      <c r="J296" s="40">
        <v>395.18333333333345</v>
      </c>
      <c r="K296" s="31">
        <v>387.55</v>
      </c>
      <c r="L296" s="31">
        <v>381.15</v>
      </c>
      <c r="M296" s="31">
        <v>19.260619999999999</v>
      </c>
      <c r="N296" s="1"/>
      <c r="O296" s="1"/>
    </row>
    <row r="297" spans="1:15" ht="12.75" customHeight="1">
      <c r="A297" s="31">
        <v>287</v>
      </c>
      <c r="B297" s="31" t="s">
        <v>443</v>
      </c>
      <c r="C297" s="31">
        <v>2531.1</v>
      </c>
      <c r="D297" s="40">
        <v>2556.7000000000003</v>
      </c>
      <c r="E297" s="40">
        <v>2494.4000000000005</v>
      </c>
      <c r="F297" s="40">
        <v>2457.7000000000003</v>
      </c>
      <c r="G297" s="40">
        <v>2395.4000000000005</v>
      </c>
      <c r="H297" s="40">
        <v>2593.4000000000005</v>
      </c>
      <c r="I297" s="40">
        <v>2655.7000000000007</v>
      </c>
      <c r="J297" s="40">
        <v>2692.4000000000005</v>
      </c>
      <c r="K297" s="31">
        <v>2619</v>
      </c>
      <c r="L297" s="31">
        <v>2520</v>
      </c>
      <c r="M297" s="31">
        <v>0.86948000000000003</v>
      </c>
      <c r="N297" s="1"/>
      <c r="O297" s="1"/>
    </row>
    <row r="298" spans="1:15" ht="12.75" customHeight="1">
      <c r="A298" s="31">
        <v>288</v>
      </c>
      <c r="B298" s="31" t="s">
        <v>854</v>
      </c>
      <c r="C298" s="31">
        <v>1305.95</v>
      </c>
      <c r="D298" s="40">
        <v>1315.7166666666667</v>
      </c>
      <c r="E298" s="40">
        <v>1251.6333333333334</v>
      </c>
      <c r="F298" s="40">
        <v>1197.3166666666668</v>
      </c>
      <c r="G298" s="40">
        <v>1133.2333333333336</v>
      </c>
      <c r="H298" s="40">
        <v>1370.0333333333333</v>
      </c>
      <c r="I298" s="40">
        <v>1434.1166666666663</v>
      </c>
      <c r="J298" s="40">
        <v>1488.4333333333332</v>
      </c>
      <c r="K298" s="31">
        <v>1379.8</v>
      </c>
      <c r="L298" s="31">
        <v>1261.4000000000001</v>
      </c>
      <c r="M298" s="31">
        <v>6.1907199999999998</v>
      </c>
      <c r="N298" s="1"/>
      <c r="O298" s="1"/>
    </row>
    <row r="299" spans="1:15" ht="12.75" customHeight="1">
      <c r="A299" s="31">
        <v>289</v>
      </c>
      <c r="B299" s="31" t="s">
        <v>146</v>
      </c>
      <c r="C299" s="31">
        <v>1865.7</v>
      </c>
      <c r="D299" s="40">
        <v>1861.9666666666665</v>
      </c>
      <c r="E299" s="40">
        <v>1849.9333333333329</v>
      </c>
      <c r="F299" s="40">
        <v>1834.1666666666665</v>
      </c>
      <c r="G299" s="40">
        <v>1822.133333333333</v>
      </c>
      <c r="H299" s="40">
        <v>1877.7333333333329</v>
      </c>
      <c r="I299" s="40">
        <v>1889.7666666666662</v>
      </c>
      <c r="J299" s="40">
        <v>1905.5333333333328</v>
      </c>
      <c r="K299" s="31">
        <v>1874</v>
      </c>
      <c r="L299" s="31">
        <v>1846.2</v>
      </c>
      <c r="M299" s="31">
        <v>16.852429999999998</v>
      </c>
      <c r="N299" s="1"/>
      <c r="O299" s="1"/>
    </row>
    <row r="300" spans="1:15" ht="12.75" customHeight="1">
      <c r="A300" s="31">
        <v>290</v>
      </c>
      <c r="B300" s="31" t="s">
        <v>147</v>
      </c>
      <c r="C300" s="31">
        <v>6670.05</v>
      </c>
      <c r="D300" s="40">
        <v>6699.9333333333334</v>
      </c>
      <c r="E300" s="40">
        <v>6611.8666666666668</v>
      </c>
      <c r="F300" s="40">
        <v>6553.6833333333334</v>
      </c>
      <c r="G300" s="40">
        <v>6465.6166666666668</v>
      </c>
      <c r="H300" s="40">
        <v>6758.1166666666668</v>
      </c>
      <c r="I300" s="40">
        <v>6846.1833333333343</v>
      </c>
      <c r="J300" s="40">
        <v>6904.3666666666668</v>
      </c>
      <c r="K300" s="31">
        <v>6788</v>
      </c>
      <c r="L300" s="31">
        <v>6641.75</v>
      </c>
      <c r="M300" s="31">
        <v>2.6496900000000001</v>
      </c>
      <c r="N300" s="1"/>
      <c r="O300" s="1"/>
    </row>
    <row r="301" spans="1:15" ht="12.75" customHeight="1">
      <c r="A301" s="31">
        <v>291</v>
      </c>
      <c r="B301" s="31" t="s">
        <v>148</v>
      </c>
      <c r="C301" s="31">
        <v>5438.3</v>
      </c>
      <c r="D301" s="40">
        <v>5453.3333333333339</v>
      </c>
      <c r="E301" s="40">
        <v>5368.8166666666675</v>
      </c>
      <c r="F301" s="40">
        <v>5299.3333333333339</v>
      </c>
      <c r="G301" s="40">
        <v>5214.8166666666675</v>
      </c>
      <c r="H301" s="40">
        <v>5522.8166666666675</v>
      </c>
      <c r="I301" s="40">
        <v>5607.3333333333339</v>
      </c>
      <c r="J301" s="40">
        <v>5676.8166666666675</v>
      </c>
      <c r="K301" s="31">
        <v>5537.85</v>
      </c>
      <c r="L301" s="31">
        <v>5383.85</v>
      </c>
      <c r="M301" s="31">
        <v>2.1973500000000001</v>
      </c>
      <c r="N301" s="1"/>
      <c r="O301" s="1"/>
    </row>
    <row r="302" spans="1:15" ht="12.75" customHeight="1">
      <c r="A302" s="31">
        <v>292</v>
      </c>
      <c r="B302" s="31" t="s">
        <v>149</v>
      </c>
      <c r="C302" s="31">
        <v>943.05</v>
      </c>
      <c r="D302" s="40">
        <v>932.68333333333328</v>
      </c>
      <c r="E302" s="40">
        <v>892.96666666666658</v>
      </c>
      <c r="F302" s="40">
        <v>842.88333333333333</v>
      </c>
      <c r="G302" s="40">
        <v>803.16666666666663</v>
      </c>
      <c r="H302" s="40">
        <v>982.76666666666654</v>
      </c>
      <c r="I302" s="40">
        <v>1022.4833333333332</v>
      </c>
      <c r="J302" s="40">
        <v>1072.5666666666666</v>
      </c>
      <c r="K302" s="31">
        <v>972.4</v>
      </c>
      <c r="L302" s="31">
        <v>882.6</v>
      </c>
      <c r="M302" s="31">
        <v>104.36546</v>
      </c>
      <c r="N302" s="1"/>
      <c r="O302" s="1"/>
    </row>
    <row r="303" spans="1:15" ht="12.75" customHeight="1">
      <c r="A303" s="31">
        <v>293</v>
      </c>
      <c r="B303" s="31" t="s">
        <v>444</v>
      </c>
      <c r="C303" s="31">
        <v>3789.1</v>
      </c>
      <c r="D303" s="40">
        <v>3784.3666666666668</v>
      </c>
      <c r="E303" s="40">
        <v>3714.7333333333336</v>
      </c>
      <c r="F303" s="40">
        <v>3640.3666666666668</v>
      </c>
      <c r="G303" s="40">
        <v>3570.7333333333336</v>
      </c>
      <c r="H303" s="40">
        <v>3858.7333333333336</v>
      </c>
      <c r="I303" s="40">
        <v>3928.3666666666668</v>
      </c>
      <c r="J303" s="40">
        <v>4002.7333333333336</v>
      </c>
      <c r="K303" s="31">
        <v>3854</v>
      </c>
      <c r="L303" s="31">
        <v>3710</v>
      </c>
      <c r="M303" s="31">
        <v>0.41000999999999999</v>
      </c>
      <c r="N303" s="1"/>
      <c r="O303" s="1"/>
    </row>
    <row r="304" spans="1:15" ht="12.75" customHeight="1">
      <c r="A304" s="31">
        <v>294</v>
      </c>
      <c r="B304" s="31" t="s">
        <v>855</v>
      </c>
      <c r="C304" s="31">
        <v>418.05</v>
      </c>
      <c r="D304" s="40">
        <v>420.8</v>
      </c>
      <c r="E304" s="40">
        <v>413.6</v>
      </c>
      <c r="F304" s="40">
        <v>409.15000000000003</v>
      </c>
      <c r="G304" s="40">
        <v>401.95000000000005</v>
      </c>
      <c r="H304" s="40">
        <v>425.25</v>
      </c>
      <c r="I304" s="40">
        <v>432.44999999999993</v>
      </c>
      <c r="J304" s="40">
        <v>436.9</v>
      </c>
      <c r="K304" s="31">
        <v>428</v>
      </c>
      <c r="L304" s="31">
        <v>416.35</v>
      </c>
      <c r="M304" s="31">
        <v>3.8745500000000002</v>
      </c>
      <c r="N304" s="1"/>
      <c r="O304" s="1"/>
    </row>
    <row r="305" spans="1:15" ht="12.75" customHeight="1">
      <c r="A305" s="31">
        <v>295</v>
      </c>
      <c r="B305" s="31" t="s">
        <v>150</v>
      </c>
      <c r="C305" s="31">
        <v>836.85</v>
      </c>
      <c r="D305" s="40">
        <v>834.93333333333339</v>
      </c>
      <c r="E305" s="40">
        <v>827.91666666666674</v>
      </c>
      <c r="F305" s="40">
        <v>818.98333333333335</v>
      </c>
      <c r="G305" s="40">
        <v>811.9666666666667</v>
      </c>
      <c r="H305" s="40">
        <v>843.86666666666679</v>
      </c>
      <c r="I305" s="40">
        <v>850.88333333333344</v>
      </c>
      <c r="J305" s="40">
        <v>859.81666666666683</v>
      </c>
      <c r="K305" s="31">
        <v>841.95</v>
      </c>
      <c r="L305" s="31">
        <v>826</v>
      </c>
      <c r="M305" s="31">
        <v>19.798629999999999</v>
      </c>
      <c r="N305" s="1"/>
      <c r="O305" s="1"/>
    </row>
    <row r="306" spans="1:15" ht="12.75" customHeight="1">
      <c r="A306" s="31">
        <v>296</v>
      </c>
      <c r="B306" s="31" t="s">
        <v>151</v>
      </c>
      <c r="C306" s="31">
        <v>162.30000000000001</v>
      </c>
      <c r="D306" s="40">
        <v>162.93333333333334</v>
      </c>
      <c r="E306" s="40">
        <v>160.36666666666667</v>
      </c>
      <c r="F306" s="40">
        <v>158.43333333333334</v>
      </c>
      <c r="G306" s="40">
        <v>155.86666666666667</v>
      </c>
      <c r="H306" s="40">
        <v>164.86666666666667</v>
      </c>
      <c r="I306" s="40">
        <v>167.43333333333334</v>
      </c>
      <c r="J306" s="40">
        <v>169.36666666666667</v>
      </c>
      <c r="K306" s="31">
        <v>165.5</v>
      </c>
      <c r="L306" s="31">
        <v>161</v>
      </c>
      <c r="M306" s="31">
        <v>32.020380000000003</v>
      </c>
      <c r="N306" s="1"/>
      <c r="O306" s="1"/>
    </row>
    <row r="307" spans="1:15" ht="12.75" customHeight="1">
      <c r="A307" s="31">
        <v>297</v>
      </c>
      <c r="B307" s="31" t="s">
        <v>317</v>
      </c>
      <c r="C307" s="31">
        <v>20.399999999999999</v>
      </c>
      <c r="D307" s="40">
        <v>20.5</v>
      </c>
      <c r="E307" s="40">
        <v>20.2</v>
      </c>
      <c r="F307" s="40">
        <v>20</v>
      </c>
      <c r="G307" s="40">
        <v>19.7</v>
      </c>
      <c r="H307" s="40">
        <v>20.7</v>
      </c>
      <c r="I307" s="40">
        <v>20.999999999999996</v>
      </c>
      <c r="J307" s="40">
        <v>21.2</v>
      </c>
      <c r="K307" s="31">
        <v>20.8</v>
      </c>
      <c r="L307" s="31">
        <v>20.3</v>
      </c>
      <c r="M307" s="31">
        <v>30.51802</v>
      </c>
      <c r="N307" s="1"/>
      <c r="O307" s="1"/>
    </row>
    <row r="308" spans="1:15" ht="12.75" customHeight="1">
      <c r="A308" s="31">
        <v>298</v>
      </c>
      <c r="B308" s="31" t="s">
        <v>447</v>
      </c>
      <c r="C308" s="31">
        <v>238.6</v>
      </c>
      <c r="D308" s="40">
        <v>240.18333333333331</v>
      </c>
      <c r="E308" s="40">
        <v>236.01666666666662</v>
      </c>
      <c r="F308" s="40">
        <v>233.43333333333331</v>
      </c>
      <c r="G308" s="40">
        <v>229.26666666666662</v>
      </c>
      <c r="H308" s="40">
        <v>242.76666666666662</v>
      </c>
      <c r="I308" s="40">
        <v>246.93333333333331</v>
      </c>
      <c r="J308" s="40">
        <v>249.51666666666662</v>
      </c>
      <c r="K308" s="31">
        <v>244.35</v>
      </c>
      <c r="L308" s="31">
        <v>237.6</v>
      </c>
      <c r="M308" s="31">
        <v>1.7299</v>
      </c>
      <c r="N308" s="1"/>
      <c r="O308" s="1"/>
    </row>
    <row r="309" spans="1:15" ht="12.75" customHeight="1">
      <c r="A309" s="31">
        <v>299</v>
      </c>
      <c r="B309" s="31" t="s">
        <v>449</v>
      </c>
      <c r="C309" s="31">
        <v>675.75</v>
      </c>
      <c r="D309" s="40">
        <v>678.0333333333333</v>
      </c>
      <c r="E309" s="40">
        <v>668.71666666666658</v>
      </c>
      <c r="F309" s="40">
        <v>661.68333333333328</v>
      </c>
      <c r="G309" s="40">
        <v>652.36666666666656</v>
      </c>
      <c r="H309" s="40">
        <v>685.06666666666661</v>
      </c>
      <c r="I309" s="40">
        <v>694.38333333333321</v>
      </c>
      <c r="J309" s="40">
        <v>701.41666666666663</v>
      </c>
      <c r="K309" s="31">
        <v>687.35</v>
      </c>
      <c r="L309" s="31">
        <v>671</v>
      </c>
      <c r="M309" s="31">
        <v>0.27821000000000001</v>
      </c>
      <c r="N309" s="1"/>
      <c r="O309" s="1"/>
    </row>
    <row r="310" spans="1:15" ht="12.75" customHeight="1">
      <c r="A310" s="31">
        <v>300</v>
      </c>
      <c r="B310" s="31" t="s">
        <v>152</v>
      </c>
      <c r="C310" s="31">
        <v>173.65</v>
      </c>
      <c r="D310" s="40">
        <v>173.36666666666667</v>
      </c>
      <c r="E310" s="40">
        <v>171.13333333333335</v>
      </c>
      <c r="F310" s="40">
        <v>168.61666666666667</v>
      </c>
      <c r="G310" s="40">
        <v>166.38333333333335</v>
      </c>
      <c r="H310" s="40">
        <v>175.88333333333335</v>
      </c>
      <c r="I310" s="40">
        <v>178.1166666666667</v>
      </c>
      <c r="J310" s="40">
        <v>180.63333333333335</v>
      </c>
      <c r="K310" s="31">
        <v>175.6</v>
      </c>
      <c r="L310" s="31">
        <v>170.85</v>
      </c>
      <c r="M310" s="31">
        <v>35.144269999999999</v>
      </c>
      <c r="N310" s="1"/>
      <c r="O310" s="1"/>
    </row>
    <row r="311" spans="1:15" ht="12.75" customHeight="1">
      <c r="A311" s="31">
        <v>301</v>
      </c>
      <c r="B311" s="31" t="s">
        <v>153</v>
      </c>
      <c r="C311" s="31">
        <v>515.04999999999995</v>
      </c>
      <c r="D311" s="40">
        <v>516.41666666666663</v>
      </c>
      <c r="E311" s="40">
        <v>510.88333333333321</v>
      </c>
      <c r="F311" s="40">
        <v>506.71666666666658</v>
      </c>
      <c r="G311" s="40">
        <v>501.18333333333317</v>
      </c>
      <c r="H311" s="40">
        <v>520.58333333333326</v>
      </c>
      <c r="I311" s="40">
        <v>526.11666666666679</v>
      </c>
      <c r="J311" s="40">
        <v>530.2833333333333</v>
      </c>
      <c r="K311" s="31">
        <v>521.95000000000005</v>
      </c>
      <c r="L311" s="31">
        <v>512.25</v>
      </c>
      <c r="M311" s="31">
        <v>16.197559999999999</v>
      </c>
      <c r="N311" s="1"/>
      <c r="O311" s="1"/>
    </row>
    <row r="312" spans="1:15" ht="12.75" customHeight="1">
      <c r="A312" s="31">
        <v>302</v>
      </c>
      <c r="B312" s="31" t="s">
        <v>154</v>
      </c>
      <c r="C312" s="31">
        <v>7493.15</v>
      </c>
      <c r="D312" s="40">
        <v>7502.416666666667</v>
      </c>
      <c r="E312" s="40">
        <v>7448.5333333333338</v>
      </c>
      <c r="F312" s="40">
        <v>7403.916666666667</v>
      </c>
      <c r="G312" s="40">
        <v>7350.0333333333338</v>
      </c>
      <c r="H312" s="40">
        <v>7547.0333333333338</v>
      </c>
      <c r="I312" s="40">
        <v>7600.916666666667</v>
      </c>
      <c r="J312" s="40">
        <v>7645.5333333333338</v>
      </c>
      <c r="K312" s="31">
        <v>7556.3</v>
      </c>
      <c r="L312" s="31">
        <v>7457.8</v>
      </c>
      <c r="M312" s="31">
        <v>7.4970400000000001</v>
      </c>
      <c r="N312" s="1"/>
      <c r="O312" s="1"/>
    </row>
    <row r="313" spans="1:15" ht="12.75" customHeight="1">
      <c r="A313" s="31">
        <v>303</v>
      </c>
      <c r="B313" s="31" t="s">
        <v>856</v>
      </c>
      <c r="C313" s="31">
        <v>2779.55</v>
      </c>
      <c r="D313" s="40">
        <v>2781.75</v>
      </c>
      <c r="E313" s="40">
        <v>2758.9</v>
      </c>
      <c r="F313" s="40">
        <v>2738.25</v>
      </c>
      <c r="G313" s="40">
        <v>2715.4</v>
      </c>
      <c r="H313" s="40">
        <v>2802.4</v>
      </c>
      <c r="I313" s="40">
        <v>2825.2500000000005</v>
      </c>
      <c r="J313" s="40">
        <v>2845.9</v>
      </c>
      <c r="K313" s="31">
        <v>2804.6</v>
      </c>
      <c r="L313" s="31">
        <v>2761.1</v>
      </c>
      <c r="M313" s="31">
        <v>0.33478000000000002</v>
      </c>
      <c r="N313" s="1"/>
      <c r="O313" s="1"/>
    </row>
    <row r="314" spans="1:15" ht="12.75" customHeight="1">
      <c r="A314" s="31">
        <v>304</v>
      </c>
      <c r="B314" s="31" t="s">
        <v>451</v>
      </c>
      <c r="C314" s="31">
        <v>382.35</v>
      </c>
      <c r="D314" s="40">
        <v>390.23333333333335</v>
      </c>
      <c r="E314" s="40">
        <v>370.7166666666667</v>
      </c>
      <c r="F314" s="40">
        <v>359.08333333333337</v>
      </c>
      <c r="G314" s="40">
        <v>339.56666666666672</v>
      </c>
      <c r="H314" s="40">
        <v>401.86666666666667</v>
      </c>
      <c r="I314" s="40">
        <v>421.38333333333333</v>
      </c>
      <c r="J314" s="40">
        <v>433.01666666666665</v>
      </c>
      <c r="K314" s="31">
        <v>409.75</v>
      </c>
      <c r="L314" s="31">
        <v>378.6</v>
      </c>
      <c r="M314" s="31">
        <v>14.615489999999999</v>
      </c>
      <c r="N314" s="1"/>
      <c r="O314" s="1"/>
    </row>
    <row r="315" spans="1:15" ht="12.75" customHeight="1">
      <c r="A315" s="31">
        <v>305</v>
      </c>
      <c r="B315" s="31" t="s">
        <v>452</v>
      </c>
      <c r="C315" s="31">
        <v>265.45</v>
      </c>
      <c r="D315" s="40">
        <v>266.25</v>
      </c>
      <c r="E315" s="40">
        <v>263.7</v>
      </c>
      <c r="F315" s="40">
        <v>261.95</v>
      </c>
      <c r="G315" s="40">
        <v>259.39999999999998</v>
      </c>
      <c r="H315" s="40">
        <v>268</v>
      </c>
      <c r="I315" s="40">
        <v>270.54999999999995</v>
      </c>
      <c r="J315" s="40">
        <v>272.3</v>
      </c>
      <c r="K315" s="31">
        <v>268.8</v>
      </c>
      <c r="L315" s="31">
        <v>264.5</v>
      </c>
      <c r="M315" s="31">
        <v>1.6668799999999999</v>
      </c>
      <c r="N315" s="1"/>
      <c r="O315" s="1"/>
    </row>
    <row r="316" spans="1:15" ht="12.75" customHeight="1">
      <c r="A316" s="31">
        <v>306</v>
      </c>
      <c r="B316" s="31" t="s">
        <v>155</v>
      </c>
      <c r="C316" s="31">
        <v>926.25</v>
      </c>
      <c r="D316" s="40">
        <v>925.05000000000007</v>
      </c>
      <c r="E316" s="40">
        <v>911.20000000000016</v>
      </c>
      <c r="F316" s="40">
        <v>896.15000000000009</v>
      </c>
      <c r="G316" s="40">
        <v>882.30000000000018</v>
      </c>
      <c r="H316" s="40">
        <v>940.10000000000014</v>
      </c>
      <c r="I316" s="40">
        <v>953.95</v>
      </c>
      <c r="J316" s="40">
        <v>969.00000000000011</v>
      </c>
      <c r="K316" s="31">
        <v>938.9</v>
      </c>
      <c r="L316" s="31">
        <v>910</v>
      </c>
      <c r="M316" s="31">
        <v>12.80644</v>
      </c>
      <c r="N316" s="1"/>
      <c r="O316" s="1"/>
    </row>
    <row r="317" spans="1:15" ht="12.75" customHeight="1">
      <c r="A317" s="31">
        <v>307</v>
      </c>
      <c r="B317" s="31" t="s">
        <v>457</v>
      </c>
      <c r="C317" s="31">
        <v>1787.65</v>
      </c>
      <c r="D317" s="40">
        <v>1770.5833333333333</v>
      </c>
      <c r="E317" s="40">
        <v>1732.3166666666666</v>
      </c>
      <c r="F317" s="40">
        <v>1676.9833333333333</v>
      </c>
      <c r="G317" s="40">
        <v>1638.7166666666667</v>
      </c>
      <c r="H317" s="40">
        <v>1825.9166666666665</v>
      </c>
      <c r="I317" s="40">
        <v>1864.1833333333334</v>
      </c>
      <c r="J317" s="40">
        <v>1919.5166666666664</v>
      </c>
      <c r="K317" s="31">
        <v>1808.85</v>
      </c>
      <c r="L317" s="31">
        <v>1715.25</v>
      </c>
      <c r="M317" s="31">
        <v>10.24635</v>
      </c>
      <c r="N317" s="1"/>
      <c r="O317" s="1"/>
    </row>
    <row r="318" spans="1:15" ht="12.75" customHeight="1">
      <c r="A318" s="31">
        <v>308</v>
      </c>
      <c r="B318" s="31" t="s">
        <v>156</v>
      </c>
      <c r="C318" s="31">
        <v>3268.95</v>
      </c>
      <c r="D318" s="40">
        <v>3252.1333333333332</v>
      </c>
      <c r="E318" s="40">
        <v>3199.2666666666664</v>
      </c>
      <c r="F318" s="40">
        <v>3129.583333333333</v>
      </c>
      <c r="G318" s="40">
        <v>3076.7166666666662</v>
      </c>
      <c r="H318" s="40">
        <v>3321.8166666666666</v>
      </c>
      <c r="I318" s="40">
        <v>3374.6833333333334</v>
      </c>
      <c r="J318" s="40">
        <v>3444.3666666666668</v>
      </c>
      <c r="K318" s="31">
        <v>3305</v>
      </c>
      <c r="L318" s="31">
        <v>3182.45</v>
      </c>
      <c r="M318" s="31">
        <v>2.4779599999999999</v>
      </c>
      <c r="N318" s="1"/>
      <c r="O318" s="1"/>
    </row>
    <row r="319" spans="1:15" ht="12.75" customHeight="1">
      <c r="A319" s="31">
        <v>309</v>
      </c>
      <c r="B319" s="31" t="s">
        <v>157</v>
      </c>
      <c r="C319" s="31">
        <v>996.05</v>
      </c>
      <c r="D319" s="40">
        <v>992.5333333333333</v>
      </c>
      <c r="E319" s="40">
        <v>985.56666666666661</v>
      </c>
      <c r="F319" s="40">
        <v>975.08333333333326</v>
      </c>
      <c r="G319" s="40">
        <v>968.11666666666656</v>
      </c>
      <c r="H319" s="40">
        <v>1003.0166666666667</v>
      </c>
      <c r="I319" s="40">
        <v>1009.9833333333333</v>
      </c>
      <c r="J319" s="40">
        <v>1020.4666666666667</v>
      </c>
      <c r="K319" s="31">
        <v>999.5</v>
      </c>
      <c r="L319" s="31">
        <v>982.05</v>
      </c>
      <c r="M319" s="31">
        <v>3.2685399999999998</v>
      </c>
      <c r="N319" s="1"/>
      <c r="O319" s="1"/>
    </row>
    <row r="320" spans="1:15" ht="12.75" customHeight="1">
      <c r="A320" s="31">
        <v>310</v>
      </c>
      <c r="B320" s="31" t="s">
        <v>158</v>
      </c>
      <c r="C320" s="31">
        <v>913.8</v>
      </c>
      <c r="D320" s="40">
        <v>908.93333333333339</v>
      </c>
      <c r="E320" s="40">
        <v>902.41666666666674</v>
      </c>
      <c r="F320" s="40">
        <v>891.0333333333333</v>
      </c>
      <c r="G320" s="40">
        <v>884.51666666666665</v>
      </c>
      <c r="H320" s="40">
        <v>920.31666666666683</v>
      </c>
      <c r="I320" s="40">
        <v>926.83333333333348</v>
      </c>
      <c r="J320" s="40">
        <v>938.21666666666692</v>
      </c>
      <c r="K320" s="31">
        <v>915.45</v>
      </c>
      <c r="L320" s="31">
        <v>897.55</v>
      </c>
      <c r="M320" s="31">
        <v>7.9241099999999998</v>
      </c>
      <c r="N320" s="1"/>
      <c r="O320" s="1"/>
    </row>
    <row r="321" spans="1:15" ht="12.75" customHeight="1">
      <c r="A321" s="31">
        <v>311</v>
      </c>
      <c r="B321" s="31" t="s">
        <v>448</v>
      </c>
      <c r="C321" s="31">
        <v>208.95</v>
      </c>
      <c r="D321" s="40">
        <v>208.38333333333333</v>
      </c>
      <c r="E321" s="40">
        <v>206.76666666666665</v>
      </c>
      <c r="F321" s="40">
        <v>204.58333333333331</v>
      </c>
      <c r="G321" s="40">
        <v>202.96666666666664</v>
      </c>
      <c r="H321" s="40">
        <v>210.56666666666666</v>
      </c>
      <c r="I321" s="40">
        <v>212.18333333333334</v>
      </c>
      <c r="J321" s="40">
        <v>214.36666666666667</v>
      </c>
      <c r="K321" s="31">
        <v>210</v>
      </c>
      <c r="L321" s="31">
        <v>206.2</v>
      </c>
      <c r="M321" s="31">
        <v>1.2238899999999999</v>
      </c>
      <c r="N321" s="1"/>
      <c r="O321" s="1"/>
    </row>
    <row r="322" spans="1:15" ht="12.75" customHeight="1">
      <c r="A322" s="31">
        <v>312</v>
      </c>
      <c r="B322" s="31" t="s">
        <v>455</v>
      </c>
      <c r="C322" s="31">
        <v>185</v>
      </c>
      <c r="D322" s="40">
        <v>185.43333333333331</v>
      </c>
      <c r="E322" s="40">
        <v>184.26666666666662</v>
      </c>
      <c r="F322" s="40">
        <v>183.5333333333333</v>
      </c>
      <c r="G322" s="40">
        <v>182.36666666666662</v>
      </c>
      <c r="H322" s="40">
        <v>186.16666666666663</v>
      </c>
      <c r="I322" s="40">
        <v>187.33333333333331</v>
      </c>
      <c r="J322" s="40">
        <v>188.06666666666663</v>
      </c>
      <c r="K322" s="31">
        <v>186.6</v>
      </c>
      <c r="L322" s="31">
        <v>184.7</v>
      </c>
      <c r="M322" s="31">
        <v>0.76300000000000001</v>
      </c>
      <c r="N322" s="1"/>
      <c r="O322" s="1"/>
    </row>
    <row r="323" spans="1:15" ht="12.75" customHeight="1">
      <c r="A323" s="31">
        <v>313</v>
      </c>
      <c r="B323" s="31" t="s">
        <v>453</v>
      </c>
      <c r="C323" s="31">
        <v>170.85</v>
      </c>
      <c r="D323" s="40">
        <v>171.6</v>
      </c>
      <c r="E323" s="40">
        <v>168.79999999999998</v>
      </c>
      <c r="F323" s="40">
        <v>166.75</v>
      </c>
      <c r="G323" s="40">
        <v>163.95</v>
      </c>
      <c r="H323" s="40">
        <v>173.64999999999998</v>
      </c>
      <c r="I323" s="40">
        <v>176.45</v>
      </c>
      <c r="J323" s="40">
        <v>178.49999999999997</v>
      </c>
      <c r="K323" s="31">
        <v>174.4</v>
      </c>
      <c r="L323" s="31">
        <v>169.55</v>
      </c>
      <c r="M323" s="31">
        <v>6.3705299999999996</v>
      </c>
      <c r="N323" s="1"/>
      <c r="O323" s="1"/>
    </row>
    <row r="324" spans="1:15" ht="12.75" customHeight="1">
      <c r="A324" s="31">
        <v>314</v>
      </c>
      <c r="B324" s="31" t="s">
        <v>454</v>
      </c>
      <c r="C324" s="31">
        <v>1033.25</v>
      </c>
      <c r="D324" s="40">
        <v>1038.5833333333333</v>
      </c>
      <c r="E324" s="40">
        <v>1003.6666666666665</v>
      </c>
      <c r="F324" s="40">
        <v>974.08333333333326</v>
      </c>
      <c r="G324" s="40">
        <v>939.16666666666652</v>
      </c>
      <c r="H324" s="40">
        <v>1068.1666666666665</v>
      </c>
      <c r="I324" s="40">
        <v>1103.083333333333</v>
      </c>
      <c r="J324" s="40">
        <v>1132.6666666666665</v>
      </c>
      <c r="K324" s="31">
        <v>1073.5</v>
      </c>
      <c r="L324" s="31">
        <v>1009</v>
      </c>
      <c r="M324" s="31">
        <v>13.71026</v>
      </c>
      <c r="N324" s="1"/>
      <c r="O324" s="1"/>
    </row>
    <row r="325" spans="1:15" ht="12.75" customHeight="1">
      <c r="A325" s="31">
        <v>315</v>
      </c>
      <c r="B325" s="31" t="s">
        <v>159</v>
      </c>
      <c r="C325" s="31">
        <v>4625.55</v>
      </c>
      <c r="D325" s="40">
        <v>4601.1833333333334</v>
      </c>
      <c r="E325" s="40">
        <v>4564.3666666666668</v>
      </c>
      <c r="F325" s="40">
        <v>4503.1833333333334</v>
      </c>
      <c r="G325" s="40">
        <v>4466.3666666666668</v>
      </c>
      <c r="H325" s="40">
        <v>4662.3666666666668</v>
      </c>
      <c r="I325" s="40">
        <v>4699.1833333333343</v>
      </c>
      <c r="J325" s="40">
        <v>4760.3666666666668</v>
      </c>
      <c r="K325" s="31">
        <v>4638</v>
      </c>
      <c r="L325" s="31">
        <v>4540</v>
      </c>
      <c r="M325" s="31">
        <v>5.5534600000000003</v>
      </c>
      <c r="N325" s="1"/>
      <c r="O325" s="1"/>
    </row>
    <row r="326" spans="1:15" ht="12.75" customHeight="1">
      <c r="A326" s="31">
        <v>316</v>
      </c>
      <c r="B326" s="31" t="s">
        <v>445</v>
      </c>
      <c r="C326" s="31">
        <v>43.15</v>
      </c>
      <c r="D326" s="40">
        <v>43.316666666666663</v>
      </c>
      <c r="E326" s="40">
        <v>42.833333333333329</v>
      </c>
      <c r="F326" s="40">
        <v>42.516666666666666</v>
      </c>
      <c r="G326" s="40">
        <v>42.033333333333331</v>
      </c>
      <c r="H326" s="40">
        <v>43.633333333333326</v>
      </c>
      <c r="I326" s="40">
        <v>44.11666666666666</v>
      </c>
      <c r="J326" s="40">
        <v>44.433333333333323</v>
      </c>
      <c r="K326" s="31">
        <v>43.8</v>
      </c>
      <c r="L326" s="31">
        <v>43</v>
      </c>
      <c r="M326" s="31">
        <v>7.3587999999999996</v>
      </c>
      <c r="N326" s="1"/>
      <c r="O326" s="1"/>
    </row>
    <row r="327" spans="1:15" ht="12.75" customHeight="1">
      <c r="A327" s="31">
        <v>317</v>
      </c>
      <c r="B327" s="31" t="s">
        <v>446</v>
      </c>
      <c r="C327" s="31">
        <v>172.3</v>
      </c>
      <c r="D327" s="40">
        <v>172.48333333333335</v>
      </c>
      <c r="E327" s="40">
        <v>170.66666666666669</v>
      </c>
      <c r="F327" s="40">
        <v>169.03333333333333</v>
      </c>
      <c r="G327" s="40">
        <v>167.21666666666667</v>
      </c>
      <c r="H327" s="40">
        <v>174.1166666666667</v>
      </c>
      <c r="I327" s="40">
        <v>175.93333333333337</v>
      </c>
      <c r="J327" s="40">
        <v>177.56666666666672</v>
      </c>
      <c r="K327" s="31">
        <v>174.3</v>
      </c>
      <c r="L327" s="31">
        <v>170.85</v>
      </c>
      <c r="M327" s="31">
        <v>3.6442199999999998</v>
      </c>
      <c r="N327" s="1"/>
      <c r="O327" s="1"/>
    </row>
    <row r="328" spans="1:15" ht="12.75" customHeight="1">
      <c r="A328" s="31">
        <v>318</v>
      </c>
      <c r="B328" s="31" t="s">
        <v>456</v>
      </c>
      <c r="C328" s="31">
        <v>940.2</v>
      </c>
      <c r="D328" s="40">
        <v>939.36666666666679</v>
      </c>
      <c r="E328" s="40">
        <v>931.63333333333355</v>
      </c>
      <c r="F328" s="40">
        <v>923.06666666666672</v>
      </c>
      <c r="G328" s="40">
        <v>915.33333333333348</v>
      </c>
      <c r="H328" s="40">
        <v>947.93333333333362</v>
      </c>
      <c r="I328" s="40">
        <v>955.66666666666674</v>
      </c>
      <c r="J328" s="40">
        <v>964.23333333333369</v>
      </c>
      <c r="K328" s="31">
        <v>947.1</v>
      </c>
      <c r="L328" s="31">
        <v>930.8</v>
      </c>
      <c r="M328" s="31">
        <v>1.04348</v>
      </c>
      <c r="N328" s="1"/>
      <c r="O328" s="1"/>
    </row>
    <row r="329" spans="1:15" ht="12.75" customHeight="1">
      <c r="A329" s="31">
        <v>319</v>
      </c>
      <c r="B329" s="31" t="s">
        <v>161</v>
      </c>
      <c r="C329" s="31">
        <v>3187.6</v>
      </c>
      <c r="D329" s="40">
        <v>3182.5333333333333</v>
      </c>
      <c r="E329" s="40">
        <v>3135.0666666666666</v>
      </c>
      <c r="F329" s="40">
        <v>3082.5333333333333</v>
      </c>
      <c r="G329" s="40">
        <v>3035.0666666666666</v>
      </c>
      <c r="H329" s="40">
        <v>3235.0666666666666</v>
      </c>
      <c r="I329" s="40">
        <v>3282.5333333333328</v>
      </c>
      <c r="J329" s="40">
        <v>3335.0666666666666</v>
      </c>
      <c r="K329" s="31">
        <v>3230</v>
      </c>
      <c r="L329" s="31">
        <v>3130</v>
      </c>
      <c r="M329" s="31">
        <v>5.6703799999999998</v>
      </c>
      <c r="N329" s="1"/>
      <c r="O329" s="1"/>
    </row>
    <row r="330" spans="1:15" ht="12.75" customHeight="1">
      <c r="A330" s="31">
        <v>320</v>
      </c>
      <c r="B330" s="31" t="s">
        <v>162</v>
      </c>
      <c r="C330" s="31">
        <v>74111.850000000006</v>
      </c>
      <c r="D330" s="40">
        <v>73937.28333333334</v>
      </c>
      <c r="E330" s="40">
        <v>73674.56666666668</v>
      </c>
      <c r="F330" s="40">
        <v>73237.28333333334</v>
      </c>
      <c r="G330" s="40">
        <v>72974.56666666668</v>
      </c>
      <c r="H330" s="40">
        <v>74374.56666666668</v>
      </c>
      <c r="I330" s="40">
        <v>74637.283333333326</v>
      </c>
      <c r="J330" s="40">
        <v>75074.56666666668</v>
      </c>
      <c r="K330" s="31">
        <v>74200</v>
      </c>
      <c r="L330" s="31">
        <v>73500</v>
      </c>
      <c r="M330" s="31">
        <v>5.8299999999999998E-2</v>
      </c>
      <c r="N330" s="1"/>
      <c r="O330" s="1"/>
    </row>
    <row r="331" spans="1:15" ht="12.75" customHeight="1">
      <c r="A331" s="31">
        <v>321</v>
      </c>
      <c r="B331" s="31" t="s">
        <v>450</v>
      </c>
      <c r="C331" s="31">
        <v>45.25</v>
      </c>
      <c r="D331" s="40">
        <v>45.383333333333333</v>
      </c>
      <c r="E331" s="40">
        <v>44.966666666666669</v>
      </c>
      <c r="F331" s="40">
        <v>44.683333333333337</v>
      </c>
      <c r="G331" s="40">
        <v>44.266666666666673</v>
      </c>
      <c r="H331" s="40">
        <v>45.666666666666664</v>
      </c>
      <c r="I331" s="40">
        <v>46.083333333333336</v>
      </c>
      <c r="J331" s="40">
        <v>46.36666666666666</v>
      </c>
      <c r="K331" s="31">
        <v>45.8</v>
      </c>
      <c r="L331" s="31">
        <v>45.1</v>
      </c>
      <c r="M331" s="31">
        <v>11.82572</v>
      </c>
      <c r="N331" s="1"/>
      <c r="O331" s="1"/>
    </row>
    <row r="332" spans="1:15" ht="12.75" customHeight="1">
      <c r="A332" s="31">
        <v>322</v>
      </c>
      <c r="B332" s="31" t="s">
        <v>163</v>
      </c>
      <c r="C332" s="31">
        <v>1495.75</v>
      </c>
      <c r="D332" s="40">
        <v>1483.6666666666667</v>
      </c>
      <c r="E332" s="40">
        <v>1465.6333333333334</v>
      </c>
      <c r="F332" s="40">
        <v>1435.5166666666667</v>
      </c>
      <c r="G332" s="40">
        <v>1417.4833333333333</v>
      </c>
      <c r="H332" s="40">
        <v>1513.7833333333335</v>
      </c>
      <c r="I332" s="40">
        <v>1531.8166666666668</v>
      </c>
      <c r="J332" s="40">
        <v>1561.9333333333336</v>
      </c>
      <c r="K332" s="31">
        <v>1501.7</v>
      </c>
      <c r="L332" s="31">
        <v>1453.55</v>
      </c>
      <c r="M332" s="31">
        <v>7.9358899999999997</v>
      </c>
      <c r="N332" s="1"/>
      <c r="O332" s="1"/>
    </row>
    <row r="333" spans="1:15" ht="12.75" customHeight="1">
      <c r="A333" s="31">
        <v>323</v>
      </c>
      <c r="B333" s="31" t="s">
        <v>164</v>
      </c>
      <c r="C333" s="31">
        <v>359.7</v>
      </c>
      <c r="D333" s="40">
        <v>361.43333333333334</v>
      </c>
      <c r="E333" s="40">
        <v>356.51666666666665</v>
      </c>
      <c r="F333" s="40">
        <v>353.33333333333331</v>
      </c>
      <c r="G333" s="40">
        <v>348.41666666666663</v>
      </c>
      <c r="H333" s="40">
        <v>364.61666666666667</v>
      </c>
      <c r="I333" s="40">
        <v>369.5333333333333</v>
      </c>
      <c r="J333" s="40">
        <v>372.7166666666667</v>
      </c>
      <c r="K333" s="31">
        <v>366.35</v>
      </c>
      <c r="L333" s="31">
        <v>358.25</v>
      </c>
      <c r="M333" s="31">
        <v>9.4580400000000004</v>
      </c>
      <c r="N333" s="1"/>
      <c r="O333" s="1"/>
    </row>
    <row r="334" spans="1:15" ht="12.75" customHeight="1">
      <c r="A334" s="31">
        <v>324</v>
      </c>
      <c r="B334" s="31" t="s">
        <v>269</v>
      </c>
      <c r="C334" s="31">
        <v>901.15</v>
      </c>
      <c r="D334" s="40">
        <v>894.93333333333328</v>
      </c>
      <c r="E334" s="40">
        <v>877.81666666666661</v>
      </c>
      <c r="F334" s="40">
        <v>854.48333333333335</v>
      </c>
      <c r="G334" s="40">
        <v>837.36666666666667</v>
      </c>
      <c r="H334" s="40">
        <v>918.26666666666654</v>
      </c>
      <c r="I334" s="40">
        <v>935.3833333333331</v>
      </c>
      <c r="J334" s="40">
        <v>958.71666666666647</v>
      </c>
      <c r="K334" s="31">
        <v>912.05</v>
      </c>
      <c r="L334" s="31">
        <v>871.6</v>
      </c>
      <c r="M334" s="31">
        <v>4.3088600000000001</v>
      </c>
      <c r="N334" s="1"/>
      <c r="O334" s="1"/>
    </row>
    <row r="335" spans="1:15" ht="12.75" customHeight="1">
      <c r="A335" s="31">
        <v>325</v>
      </c>
      <c r="B335" s="31" t="s">
        <v>165</v>
      </c>
      <c r="C335" s="31">
        <v>101.9</v>
      </c>
      <c r="D335" s="40">
        <v>101.25</v>
      </c>
      <c r="E335" s="40">
        <v>99.75</v>
      </c>
      <c r="F335" s="40">
        <v>97.6</v>
      </c>
      <c r="G335" s="40">
        <v>96.1</v>
      </c>
      <c r="H335" s="40">
        <v>103.4</v>
      </c>
      <c r="I335" s="40">
        <v>104.9</v>
      </c>
      <c r="J335" s="40">
        <v>107.05000000000001</v>
      </c>
      <c r="K335" s="31">
        <v>102.75</v>
      </c>
      <c r="L335" s="31">
        <v>99.1</v>
      </c>
      <c r="M335" s="31">
        <v>258.84737999999999</v>
      </c>
      <c r="N335" s="1"/>
      <c r="O335" s="1"/>
    </row>
    <row r="336" spans="1:15" ht="12.75" customHeight="1">
      <c r="A336" s="31">
        <v>326</v>
      </c>
      <c r="B336" s="31" t="s">
        <v>166</v>
      </c>
      <c r="C336" s="31">
        <v>5366.05</v>
      </c>
      <c r="D336" s="40">
        <v>5395.8666666666659</v>
      </c>
      <c r="E336" s="40">
        <v>5286.7333333333318</v>
      </c>
      <c r="F336" s="40">
        <v>5207.4166666666661</v>
      </c>
      <c r="G336" s="40">
        <v>5098.2833333333319</v>
      </c>
      <c r="H336" s="40">
        <v>5475.1833333333316</v>
      </c>
      <c r="I336" s="40">
        <v>5584.3166666666648</v>
      </c>
      <c r="J336" s="40">
        <v>5663.6333333333314</v>
      </c>
      <c r="K336" s="31">
        <v>5505</v>
      </c>
      <c r="L336" s="31">
        <v>5316.55</v>
      </c>
      <c r="M336" s="31">
        <v>7.4304100000000002</v>
      </c>
      <c r="N336" s="1"/>
      <c r="O336" s="1"/>
    </row>
    <row r="337" spans="1:15" ht="12.75" customHeight="1">
      <c r="A337" s="31">
        <v>327</v>
      </c>
      <c r="B337" s="31" t="s">
        <v>167</v>
      </c>
      <c r="C337" s="31">
        <v>3959.75</v>
      </c>
      <c r="D337" s="40">
        <v>3940.4666666666667</v>
      </c>
      <c r="E337" s="40">
        <v>3904.9333333333334</v>
      </c>
      <c r="F337" s="40">
        <v>3850.1166666666668</v>
      </c>
      <c r="G337" s="40">
        <v>3814.5833333333335</v>
      </c>
      <c r="H337" s="40">
        <v>3995.2833333333333</v>
      </c>
      <c r="I337" s="40">
        <v>4030.8166666666671</v>
      </c>
      <c r="J337" s="40">
        <v>4085.6333333333332</v>
      </c>
      <c r="K337" s="31">
        <v>3976</v>
      </c>
      <c r="L337" s="31">
        <v>3885.65</v>
      </c>
      <c r="M337" s="31">
        <v>0.84533000000000003</v>
      </c>
      <c r="N337" s="1"/>
      <c r="O337" s="1"/>
    </row>
    <row r="338" spans="1:15" ht="12.75" customHeight="1">
      <c r="A338" s="31">
        <v>328</v>
      </c>
      <c r="B338" s="31" t="s">
        <v>857</v>
      </c>
      <c r="C338" s="31">
        <v>2381.75</v>
      </c>
      <c r="D338" s="40">
        <v>2390.2833333333333</v>
      </c>
      <c r="E338" s="40">
        <v>2361.4666666666667</v>
      </c>
      <c r="F338" s="40">
        <v>2341.1833333333334</v>
      </c>
      <c r="G338" s="40">
        <v>2312.3666666666668</v>
      </c>
      <c r="H338" s="40">
        <v>2410.5666666666666</v>
      </c>
      <c r="I338" s="40">
        <v>2439.3833333333332</v>
      </c>
      <c r="J338" s="40">
        <v>2459.6666666666665</v>
      </c>
      <c r="K338" s="31">
        <v>2419.1</v>
      </c>
      <c r="L338" s="31">
        <v>2370</v>
      </c>
      <c r="M338" s="31">
        <v>0.24254000000000001</v>
      </c>
      <c r="N338" s="1"/>
      <c r="O338" s="1"/>
    </row>
    <row r="339" spans="1:15" ht="12.75" customHeight="1">
      <c r="A339" s="31">
        <v>329</v>
      </c>
      <c r="B339" s="31" t="s">
        <v>458</v>
      </c>
      <c r="C339" s="31">
        <v>45.55</v>
      </c>
      <c r="D339" s="40">
        <v>45.6</v>
      </c>
      <c r="E339" s="40">
        <v>45.25</v>
      </c>
      <c r="F339" s="40">
        <v>44.949999999999996</v>
      </c>
      <c r="G339" s="40">
        <v>44.599999999999994</v>
      </c>
      <c r="H339" s="40">
        <v>45.900000000000006</v>
      </c>
      <c r="I339" s="40">
        <v>46.250000000000014</v>
      </c>
      <c r="J339" s="40">
        <v>46.550000000000011</v>
      </c>
      <c r="K339" s="31">
        <v>45.95</v>
      </c>
      <c r="L339" s="31">
        <v>45.3</v>
      </c>
      <c r="M339" s="31">
        <v>31.711459999999999</v>
      </c>
      <c r="N339" s="1"/>
      <c r="O339" s="1"/>
    </row>
    <row r="340" spans="1:15" ht="12.75" customHeight="1">
      <c r="A340" s="31">
        <v>330</v>
      </c>
      <c r="B340" s="31" t="s">
        <v>459</v>
      </c>
      <c r="C340" s="31">
        <v>75.25</v>
      </c>
      <c r="D340" s="40">
        <v>75.383333333333326</v>
      </c>
      <c r="E340" s="40">
        <v>74.566666666666649</v>
      </c>
      <c r="F340" s="40">
        <v>73.883333333333326</v>
      </c>
      <c r="G340" s="40">
        <v>73.066666666666649</v>
      </c>
      <c r="H340" s="40">
        <v>76.066666666666649</v>
      </c>
      <c r="I340" s="40">
        <v>76.883333333333312</v>
      </c>
      <c r="J340" s="40">
        <v>77.566666666666649</v>
      </c>
      <c r="K340" s="31">
        <v>76.2</v>
      </c>
      <c r="L340" s="31">
        <v>74.7</v>
      </c>
      <c r="M340" s="31">
        <v>17.364090000000001</v>
      </c>
      <c r="N340" s="1"/>
      <c r="O340" s="1"/>
    </row>
    <row r="341" spans="1:15" ht="12.75" customHeight="1">
      <c r="A341" s="31">
        <v>331</v>
      </c>
      <c r="B341" s="31" t="s">
        <v>460</v>
      </c>
      <c r="C341" s="31">
        <v>606.79999999999995</v>
      </c>
      <c r="D341" s="40">
        <v>603.83333333333337</v>
      </c>
      <c r="E341" s="40">
        <v>592.66666666666674</v>
      </c>
      <c r="F341" s="40">
        <v>578.53333333333342</v>
      </c>
      <c r="G341" s="40">
        <v>567.36666666666679</v>
      </c>
      <c r="H341" s="40">
        <v>617.9666666666667</v>
      </c>
      <c r="I341" s="40">
        <v>629.13333333333344</v>
      </c>
      <c r="J341" s="40">
        <v>643.26666666666665</v>
      </c>
      <c r="K341" s="31">
        <v>615</v>
      </c>
      <c r="L341" s="31">
        <v>589.70000000000005</v>
      </c>
      <c r="M341" s="31">
        <v>0.48377999999999999</v>
      </c>
      <c r="N341" s="1"/>
      <c r="O341" s="1"/>
    </row>
    <row r="342" spans="1:15" ht="12.75" customHeight="1">
      <c r="A342" s="31">
        <v>332</v>
      </c>
      <c r="B342" s="31" t="s">
        <v>168</v>
      </c>
      <c r="C342" s="31">
        <v>19238.8</v>
      </c>
      <c r="D342" s="40">
        <v>19158.383333333335</v>
      </c>
      <c r="E342" s="40">
        <v>18993.816666666669</v>
      </c>
      <c r="F342" s="40">
        <v>18748.833333333336</v>
      </c>
      <c r="G342" s="40">
        <v>18584.26666666667</v>
      </c>
      <c r="H342" s="40">
        <v>19403.366666666669</v>
      </c>
      <c r="I342" s="40">
        <v>19567.933333333334</v>
      </c>
      <c r="J342" s="40">
        <v>19812.916666666668</v>
      </c>
      <c r="K342" s="31">
        <v>19322.95</v>
      </c>
      <c r="L342" s="31">
        <v>18913.400000000001</v>
      </c>
      <c r="M342" s="31">
        <v>0.69067000000000001</v>
      </c>
      <c r="N342" s="1"/>
      <c r="O342" s="1"/>
    </row>
    <row r="343" spans="1:15" ht="12.75" customHeight="1">
      <c r="A343" s="31">
        <v>333</v>
      </c>
      <c r="B343" s="31" t="s">
        <v>466</v>
      </c>
      <c r="C343" s="31">
        <v>108.8</v>
      </c>
      <c r="D343" s="40">
        <v>108.91666666666667</v>
      </c>
      <c r="E343" s="40">
        <v>104.43333333333334</v>
      </c>
      <c r="F343" s="40">
        <v>100.06666666666666</v>
      </c>
      <c r="G343" s="40">
        <v>95.583333333333329</v>
      </c>
      <c r="H343" s="40">
        <v>113.28333333333335</v>
      </c>
      <c r="I343" s="40">
        <v>117.76666666666667</v>
      </c>
      <c r="J343" s="40">
        <v>122.13333333333335</v>
      </c>
      <c r="K343" s="31">
        <v>113.4</v>
      </c>
      <c r="L343" s="31">
        <v>104.55</v>
      </c>
      <c r="M343" s="31">
        <v>115.39208000000001</v>
      </c>
      <c r="N343" s="1"/>
      <c r="O343" s="1"/>
    </row>
    <row r="344" spans="1:15" ht="12.75" customHeight="1">
      <c r="A344" s="31">
        <v>334</v>
      </c>
      <c r="B344" s="31" t="s">
        <v>465</v>
      </c>
      <c r="C344" s="31">
        <v>53.25</v>
      </c>
      <c r="D344" s="40">
        <v>52.833333333333336</v>
      </c>
      <c r="E344" s="40">
        <v>51.916666666666671</v>
      </c>
      <c r="F344" s="40">
        <v>50.583333333333336</v>
      </c>
      <c r="G344" s="40">
        <v>49.666666666666671</v>
      </c>
      <c r="H344" s="40">
        <v>54.166666666666671</v>
      </c>
      <c r="I344" s="40">
        <v>55.083333333333343</v>
      </c>
      <c r="J344" s="40">
        <v>56.416666666666671</v>
      </c>
      <c r="K344" s="31">
        <v>53.75</v>
      </c>
      <c r="L344" s="31">
        <v>51.5</v>
      </c>
      <c r="M344" s="31">
        <v>15.21698</v>
      </c>
      <c r="N344" s="1"/>
      <c r="O344" s="1"/>
    </row>
    <row r="345" spans="1:15" ht="12.75" customHeight="1">
      <c r="A345" s="31">
        <v>335</v>
      </c>
      <c r="B345" s="31" t="s">
        <v>464</v>
      </c>
      <c r="C345" s="31">
        <v>601.75</v>
      </c>
      <c r="D345" s="40">
        <v>592.7833333333333</v>
      </c>
      <c r="E345" s="40">
        <v>577.56666666666661</v>
      </c>
      <c r="F345" s="40">
        <v>553.38333333333333</v>
      </c>
      <c r="G345" s="40">
        <v>538.16666666666663</v>
      </c>
      <c r="H345" s="40">
        <v>616.96666666666658</v>
      </c>
      <c r="I345" s="40">
        <v>632.18333333333328</v>
      </c>
      <c r="J345" s="40">
        <v>656.36666666666656</v>
      </c>
      <c r="K345" s="31">
        <v>608</v>
      </c>
      <c r="L345" s="31">
        <v>568.6</v>
      </c>
      <c r="M345" s="31">
        <v>6.3169300000000002</v>
      </c>
      <c r="N345" s="1"/>
      <c r="O345" s="1"/>
    </row>
    <row r="346" spans="1:15" ht="12.75" customHeight="1">
      <c r="A346" s="31">
        <v>336</v>
      </c>
      <c r="B346" s="31" t="s">
        <v>461</v>
      </c>
      <c r="C346" s="31">
        <v>31.65</v>
      </c>
      <c r="D346" s="40">
        <v>31.716666666666669</v>
      </c>
      <c r="E346" s="40">
        <v>31.433333333333337</v>
      </c>
      <c r="F346" s="40">
        <v>31.216666666666669</v>
      </c>
      <c r="G346" s="40">
        <v>30.933333333333337</v>
      </c>
      <c r="H346" s="40">
        <v>31.933333333333337</v>
      </c>
      <c r="I346" s="40">
        <v>32.216666666666669</v>
      </c>
      <c r="J346" s="40">
        <v>32.433333333333337</v>
      </c>
      <c r="K346" s="31">
        <v>32</v>
      </c>
      <c r="L346" s="31">
        <v>31.5</v>
      </c>
      <c r="M346" s="31">
        <v>26.28857</v>
      </c>
      <c r="N346" s="1"/>
      <c r="O346" s="1"/>
    </row>
    <row r="347" spans="1:15" ht="12.75" customHeight="1">
      <c r="A347" s="31">
        <v>337</v>
      </c>
      <c r="B347" s="31" t="s">
        <v>537</v>
      </c>
      <c r="C347" s="31">
        <v>144.05000000000001</v>
      </c>
      <c r="D347" s="40">
        <v>144.79999999999998</v>
      </c>
      <c r="E347" s="40">
        <v>142.74999999999997</v>
      </c>
      <c r="F347" s="40">
        <v>141.44999999999999</v>
      </c>
      <c r="G347" s="40">
        <v>139.39999999999998</v>
      </c>
      <c r="H347" s="40">
        <v>146.09999999999997</v>
      </c>
      <c r="I347" s="40">
        <v>148.14999999999998</v>
      </c>
      <c r="J347" s="40">
        <v>149.44999999999996</v>
      </c>
      <c r="K347" s="31">
        <v>146.85</v>
      </c>
      <c r="L347" s="31">
        <v>143.5</v>
      </c>
      <c r="M347" s="31">
        <v>1.58941</v>
      </c>
      <c r="N347" s="1"/>
      <c r="O347" s="1"/>
    </row>
    <row r="348" spans="1:15" ht="12.75" customHeight="1">
      <c r="A348" s="31">
        <v>338</v>
      </c>
      <c r="B348" s="31" t="s">
        <v>467</v>
      </c>
      <c r="C348" s="31">
        <v>2514</v>
      </c>
      <c r="D348" s="40">
        <v>2500.5499999999997</v>
      </c>
      <c r="E348" s="40">
        <v>2471.0999999999995</v>
      </c>
      <c r="F348" s="40">
        <v>2428.1999999999998</v>
      </c>
      <c r="G348" s="40">
        <v>2398.7499999999995</v>
      </c>
      <c r="H348" s="40">
        <v>2543.4499999999994</v>
      </c>
      <c r="I348" s="40">
        <v>2572.8999999999992</v>
      </c>
      <c r="J348" s="40">
        <v>2615.7999999999993</v>
      </c>
      <c r="K348" s="31">
        <v>2530</v>
      </c>
      <c r="L348" s="31">
        <v>2457.65</v>
      </c>
      <c r="M348" s="31">
        <v>5.339E-2</v>
      </c>
      <c r="N348" s="1"/>
      <c r="O348" s="1"/>
    </row>
    <row r="349" spans="1:15" ht="12.75" customHeight="1">
      <c r="A349" s="31">
        <v>339</v>
      </c>
      <c r="B349" s="31" t="s">
        <v>462</v>
      </c>
      <c r="C349" s="31">
        <v>60.65</v>
      </c>
      <c r="D349" s="40">
        <v>60.65</v>
      </c>
      <c r="E349" s="40">
        <v>60</v>
      </c>
      <c r="F349" s="40">
        <v>59.35</v>
      </c>
      <c r="G349" s="40">
        <v>58.7</v>
      </c>
      <c r="H349" s="40">
        <v>61.3</v>
      </c>
      <c r="I349" s="40">
        <v>61.949999999999989</v>
      </c>
      <c r="J349" s="40">
        <v>62.599999999999994</v>
      </c>
      <c r="K349" s="31">
        <v>61.3</v>
      </c>
      <c r="L349" s="31">
        <v>60</v>
      </c>
      <c r="M349" s="31">
        <v>9.4665900000000001</v>
      </c>
      <c r="N349" s="1"/>
      <c r="O349" s="1"/>
    </row>
    <row r="350" spans="1:15" ht="12.75" customHeight="1">
      <c r="A350" s="31">
        <v>340</v>
      </c>
      <c r="B350" s="31" t="s">
        <v>169</v>
      </c>
      <c r="C350" s="31">
        <v>138.65</v>
      </c>
      <c r="D350" s="40">
        <v>138.83333333333334</v>
      </c>
      <c r="E350" s="40">
        <v>137.31666666666669</v>
      </c>
      <c r="F350" s="40">
        <v>135.98333333333335</v>
      </c>
      <c r="G350" s="40">
        <v>134.4666666666667</v>
      </c>
      <c r="H350" s="40">
        <v>140.16666666666669</v>
      </c>
      <c r="I350" s="40">
        <v>141.68333333333334</v>
      </c>
      <c r="J350" s="40">
        <v>143.01666666666668</v>
      </c>
      <c r="K350" s="31">
        <v>140.35</v>
      </c>
      <c r="L350" s="31">
        <v>137.5</v>
      </c>
      <c r="M350" s="31">
        <v>166.7336</v>
      </c>
      <c r="N350" s="1"/>
      <c r="O350" s="1"/>
    </row>
    <row r="351" spans="1:15" ht="12.75" customHeight="1">
      <c r="A351" s="31">
        <v>341</v>
      </c>
      <c r="B351" s="31" t="s">
        <v>463</v>
      </c>
      <c r="C351" s="31">
        <v>245.8</v>
      </c>
      <c r="D351" s="40">
        <v>245.03333333333333</v>
      </c>
      <c r="E351" s="40">
        <v>242.26666666666665</v>
      </c>
      <c r="F351" s="40">
        <v>238.73333333333332</v>
      </c>
      <c r="G351" s="40">
        <v>235.96666666666664</v>
      </c>
      <c r="H351" s="40">
        <v>248.56666666666666</v>
      </c>
      <c r="I351" s="40">
        <v>251.33333333333337</v>
      </c>
      <c r="J351" s="40">
        <v>254.86666666666667</v>
      </c>
      <c r="K351" s="31">
        <v>247.8</v>
      </c>
      <c r="L351" s="31">
        <v>241.5</v>
      </c>
      <c r="M351" s="31">
        <v>3.8523700000000001</v>
      </c>
      <c r="N351" s="1"/>
      <c r="O351" s="1"/>
    </row>
    <row r="352" spans="1:15" ht="12.75" customHeight="1">
      <c r="A352" s="31">
        <v>342</v>
      </c>
      <c r="B352" s="31" t="s">
        <v>171</v>
      </c>
      <c r="C352" s="31">
        <v>126.35</v>
      </c>
      <c r="D352" s="40">
        <v>126.26666666666667</v>
      </c>
      <c r="E352" s="40">
        <v>125.08333333333333</v>
      </c>
      <c r="F352" s="40">
        <v>123.81666666666666</v>
      </c>
      <c r="G352" s="40">
        <v>122.63333333333333</v>
      </c>
      <c r="H352" s="40">
        <v>127.53333333333333</v>
      </c>
      <c r="I352" s="40">
        <v>128.71666666666667</v>
      </c>
      <c r="J352" s="40">
        <v>129.98333333333335</v>
      </c>
      <c r="K352" s="31">
        <v>127.45</v>
      </c>
      <c r="L352" s="31">
        <v>125</v>
      </c>
      <c r="M352" s="31">
        <v>116.49242</v>
      </c>
      <c r="N352" s="1"/>
      <c r="O352" s="1"/>
    </row>
    <row r="353" spans="1:15" ht="12.75" customHeight="1">
      <c r="A353" s="31">
        <v>343</v>
      </c>
      <c r="B353" s="31" t="s">
        <v>270</v>
      </c>
      <c r="C353" s="31">
        <v>886.1</v>
      </c>
      <c r="D353" s="40">
        <v>882.19999999999993</v>
      </c>
      <c r="E353" s="40">
        <v>871.89999999999986</v>
      </c>
      <c r="F353" s="40">
        <v>857.69999999999993</v>
      </c>
      <c r="G353" s="40">
        <v>847.39999999999986</v>
      </c>
      <c r="H353" s="40">
        <v>896.39999999999986</v>
      </c>
      <c r="I353" s="40">
        <v>906.69999999999982</v>
      </c>
      <c r="J353" s="40">
        <v>920.89999999999986</v>
      </c>
      <c r="K353" s="31">
        <v>892.5</v>
      </c>
      <c r="L353" s="31">
        <v>868</v>
      </c>
      <c r="M353" s="31">
        <v>5.3097200000000004</v>
      </c>
      <c r="N353" s="1"/>
      <c r="O353" s="1"/>
    </row>
    <row r="354" spans="1:15" ht="12.75" customHeight="1">
      <c r="A354" s="31">
        <v>344</v>
      </c>
      <c r="B354" s="31" t="s">
        <v>468</v>
      </c>
      <c r="C354" s="31">
        <v>4298.3500000000004</v>
      </c>
      <c r="D354" s="40">
        <v>4292.7833333333338</v>
      </c>
      <c r="E354" s="40">
        <v>4255.7666666666673</v>
      </c>
      <c r="F354" s="40">
        <v>4213.1833333333334</v>
      </c>
      <c r="G354" s="40">
        <v>4176.166666666667</v>
      </c>
      <c r="H354" s="40">
        <v>4335.3666666666677</v>
      </c>
      <c r="I354" s="40">
        <v>4372.3833333333341</v>
      </c>
      <c r="J354" s="40">
        <v>4414.9666666666681</v>
      </c>
      <c r="K354" s="31">
        <v>4329.8</v>
      </c>
      <c r="L354" s="31">
        <v>4250.2</v>
      </c>
      <c r="M354" s="31">
        <v>1.5223800000000001</v>
      </c>
      <c r="N354" s="1"/>
      <c r="O354" s="1"/>
    </row>
    <row r="355" spans="1:15" ht="12.75" customHeight="1">
      <c r="A355" s="31">
        <v>345</v>
      </c>
      <c r="B355" s="31" t="s">
        <v>271</v>
      </c>
      <c r="C355" s="31">
        <v>199.95</v>
      </c>
      <c r="D355" s="40">
        <v>200.61666666666667</v>
      </c>
      <c r="E355" s="40">
        <v>198.33333333333334</v>
      </c>
      <c r="F355" s="40">
        <v>196.71666666666667</v>
      </c>
      <c r="G355" s="40">
        <v>194.43333333333334</v>
      </c>
      <c r="H355" s="40">
        <v>202.23333333333335</v>
      </c>
      <c r="I355" s="40">
        <v>204.51666666666665</v>
      </c>
      <c r="J355" s="40">
        <v>206.13333333333335</v>
      </c>
      <c r="K355" s="31">
        <v>202.9</v>
      </c>
      <c r="L355" s="31">
        <v>199</v>
      </c>
      <c r="M355" s="31">
        <v>6.4489400000000003</v>
      </c>
      <c r="N355" s="1"/>
      <c r="O355" s="1"/>
    </row>
    <row r="356" spans="1:15" ht="12.75" customHeight="1">
      <c r="A356" s="31">
        <v>346</v>
      </c>
      <c r="B356" s="31" t="s">
        <v>172</v>
      </c>
      <c r="C356" s="31">
        <v>146.9</v>
      </c>
      <c r="D356" s="40">
        <v>146.1</v>
      </c>
      <c r="E356" s="40">
        <v>144.75</v>
      </c>
      <c r="F356" s="40">
        <v>142.6</v>
      </c>
      <c r="G356" s="40">
        <v>141.25</v>
      </c>
      <c r="H356" s="40">
        <v>148.25</v>
      </c>
      <c r="I356" s="40">
        <v>149.59999999999997</v>
      </c>
      <c r="J356" s="40">
        <v>151.75</v>
      </c>
      <c r="K356" s="31">
        <v>147.44999999999999</v>
      </c>
      <c r="L356" s="31">
        <v>143.94999999999999</v>
      </c>
      <c r="M356" s="31">
        <v>123.31999</v>
      </c>
      <c r="N356" s="1"/>
      <c r="O356" s="1"/>
    </row>
    <row r="357" spans="1:15" ht="12.75" customHeight="1">
      <c r="A357" s="31">
        <v>347</v>
      </c>
      <c r="B357" s="31" t="s">
        <v>469</v>
      </c>
      <c r="C357" s="31">
        <v>389.7</v>
      </c>
      <c r="D357" s="40">
        <v>385.8</v>
      </c>
      <c r="E357" s="40">
        <v>379.6</v>
      </c>
      <c r="F357" s="40">
        <v>369.5</v>
      </c>
      <c r="G357" s="40">
        <v>363.3</v>
      </c>
      <c r="H357" s="40">
        <v>395.90000000000003</v>
      </c>
      <c r="I357" s="40">
        <v>402.09999999999997</v>
      </c>
      <c r="J357" s="40">
        <v>412.20000000000005</v>
      </c>
      <c r="K357" s="31">
        <v>392</v>
      </c>
      <c r="L357" s="31">
        <v>375.7</v>
      </c>
      <c r="M357" s="31">
        <v>3.9285399999999999</v>
      </c>
      <c r="N357" s="1"/>
      <c r="O357" s="1"/>
    </row>
    <row r="358" spans="1:15" ht="12.75" customHeight="1">
      <c r="A358" s="31">
        <v>348</v>
      </c>
      <c r="B358" s="31" t="s">
        <v>173</v>
      </c>
      <c r="C358" s="31">
        <v>40299.35</v>
      </c>
      <c r="D358" s="40">
        <v>38956.433333333327</v>
      </c>
      <c r="E358" s="40">
        <v>37432.916666666657</v>
      </c>
      <c r="F358" s="40">
        <v>34566.48333333333</v>
      </c>
      <c r="G358" s="40">
        <v>33042.96666666666</v>
      </c>
      <c r="H358" s="40">
        <v>41822.866666666654</v>
      </c>
      <c r="I358" s="40">
        <v>43346.383333333331</v>
      </c>
      <c r="J358" s="40">
        <v>46212.816666666651</v>
      </c>
      <c r="K358" s="31">
        <v>40479.949999999997</v>
      </c>
      <c r="L358" s="31">
        <v>36090</v>
      </c>
      <c r="M358" s="31">
        <v>0.23083000000000001</v>
      </c>
      <c r="N358" s="1"/>
      <c r="O358" s="1"/>
    </row>
    <row r="359" spans="1:15" ht="12.75" customHeight="1">
      <c r="A359" s="31">
        <v>349</v>
      </c>
      <c r="B359" s="31" t="s">
        <v>174</v>
      </c>
      <c r="C359" s="31">
        <v>2602.5</v>
      </c>
      <c r="D359" s="40">
        <v>2636.7000000000003</v>
      </c>
      <c r="E359" s="40">
        <v>2523.4500000000007</v>
      </c>
      <c r="F359" s="40">
        <v>2444.4000000000005</v>
      </c>
      <c r="G359" s="40">
        <v>2331.150000000001</v>
      </c>
      <c r="H359" s="40">
        <v>2715.7500000000005</v>
      </c>
      <c r="I359" s="40">
        <v>2828.9999999999995</v>
      </c>
      <c r="J359" s="40">
        <v>2908.05</v>
      </c>
      <c r="K359" s="31">
        <v>2749.95</v>
      </c>
      <c r="L359" s="31">
        <v>2557.65</v>
      </c>
      <c r="M359" s="31">
        <v>14.97505</v>
      </c>
      <c r="N359" s="1"/>
      <c r="O359" s="1"/>
    </row>
    <row r="360" spans="1:15" ht="12.75" customHeight="1">
      <c r="A360" s="31">
        <v>350</v>
      </c>
      <c r="B360" s="31" t="s">
        <v>473</v>
      </c>
      <c r="C360" s="31">
        <v>4407.8999999999996</v>
      </c>
      <c r="D360" s="40">
        <v>4397.5666666666666</v>
      </c>
      <c r="E360" s="40">
        <v>4335.6333333333332</v>
      </c>
      <c r="F360" s="40">
        <v>4263.3666666666668</v>
      </c>
      <c r="G360" s="40">
        <v>4201.4333333333334</v>
      </c>
      <c r="H360" s="40">
        <v>4469.833333333333</v>
      </c>
      <c r="I360" s="40">
        <v>4531.7666666666655</v>
      </c>
      <c r="J360" s="40">
        <v>4604.0333333333328</v>
      </c>
      <c r="K360" s="31">
        <v>4459.5</v>
      </c>
      <c r="L360" s="31">
        <v>4325.3</v>
      </c>
      <c r="M360" s="31">
        <v>3.32551</v>
      </c>
      <c r="N360" s="1"/>
      <c r="O360" s="1"/>
    </row>
    <row r="361" spans="1:15" ht="12.75" customHeight="1">
      <c r="A361" s="31">
        <v>351</v>
      </c>
      <c r="B361" s="31" t="s">
        <v>175</v>
      </c>
      <c r="C361" s="31">
        <v>223.1</v>
      </c>
      <c r="D361" s="40">
        <v>223.26666666666665</v>
      </c>
      <c r="E361" s="40">
        <v>220.93333333333331</v>
      </c>
      <c r="F361" s="40">
        <v>218.76666666666665</v>
      </c>
      <c r="G361" s="40">
        <v>216.43333333333331</v>
      </c>
      <c r="H361" s="40">
        <v>225.43333333333331</v>
      </c>
      <c r="I361" s="40">
        <v>227.76666666666668</v>
      </c>
      <c r="J361" s="40">
        <v>229.93333333333331</v>
      </c>
      <c r="K361" s="31">
        <v>225.6</v>
      </c>
      <c r="L361" s="31">
        <v>221.1</v>
      </c>
      <c r="M361" s="31">
        <v>23.698370000000001</v>
      </c>
      <c r="N361" s="1"/>
      <c r="O361" s="1"/>
    </row>
    <row r="362" spans="1:15" ht="12.75" customHeight="1">
      <c r="A362" s="31">
        <v>352</v>
      </c>
      <c r="B362" s="31" t="s">
        <v>176</v>
      </c>
      <c r="C362" s="31">
        <v>123.85</v>
      </c>
      <c r="D362" s="40">
        <v>123.28333333333335</v>
      </c>
      <c r="E362" s="40">
        <v>122.56666666666669</v>
      </c>
      <c r="F362" s="40">
        <v>121.28333333333335</v>
      </c>
      <c r="G362" s="40">
        <v>120.56666666666669</v>
      </c>
      <c r="H362" s="40">
        <v>124.56666666666669</v>
      </c>
      <c r="I362" s="40">
        <v>125.28333333333336</v>
      </c>
      <c r="J362" s="40">
        <v>126.56666666666669</v>
      </c>
      <c r="K362" s="31">
        <v>124</v>
      </c>
      <c r="L362" s="31">
        <v>122</v>
      </c>
      <c r="M362" s="31">
        <v>32.53445</v>
      </c>
      <c r="N362" s="1"/>
      <c r="O362" s="1"/>
    </row>
    <row r="363" spans="1:15" ht="12.75" customHeight="1">
      <c r="A363" s="31">
        <v>353</v>
      </c>
      <c r="B363" s="31" t="s">
        <v>177</v>
      </c>
      <c r="C363" s="31">
        <v>5185.2</v>
      </c>
      <c r="D363" s="40">
        <v>5095.0999999999995</v>
      </c>
      <c r="E363" s="40">
        <v>4954.6499999999987</v>
      </c>
      <c r="F363" s="40">
        <v>4724.0999999999995</v>
      </c>
      <c r="G363" s="40">
        <v>4583.6499999999987</v>
      </c>
      <c r="H363" s="40">
        <v>5325.6499999999987</v>
      </c>
      <c r="I363" s="40">
        <v>5466.0999999999995</v>
      </c>
      <c r="J363" s="40">
        <v>5696.6499999999987</v>
      </c>
      <c r="K363" s="31">
        <v>5235.55</v>
      </c>
      <c r="L363" s="31">
        <v>4864.55</v>
      </c>
      <c r="M363" s="31">
        <v>3.5049800000000002</v>
      </c>
      <c r="N363" s="1"/>
      <c r="O363" s="1"/>
    </row>
    <row r="364" spans="1:15" ht="12.75" customHeight="1">
      <c r="A364" s="31">
        <v>354</v>
      </c>
      <c r="B364" s="31" t="s">
        <v>274</v>
      </c>
      <c r="C364" s="31">
        <v>15162.2</v>
      </c>
      <c r="D364" s="40">
        <v>15167.966666666665</v>
      </c>
      <c r="E364" s="40">
        <v>15099.033333333331</v>
      </c>
      <c r="F364" s="40">
        <v>15035.866666666665</v>
      </c>
      <c r="G364" s="40">
        <v>14966.933333333331</v>
      </c>
      <c r="H364" s="40">
        <v>15231.133333333331</v>
      </c>
      <c r="I364" s="40">
        <v>15300.066666666666</v>
      </c>
      <c r="J364" s="40">
        <v>15363.233333333332</v>
      </c>
      <c r="K364" s="31">
        <v>15236.9</v>
      </c>
      <c r="L364" s="31">
        <v>15104.8</v>
      </c>
      <c r="M364" s="31">
        <v>8.8639999999999997E-2</v>
      </c>
      <c r="N364" s="1"/>
      <c r="O364" s="1"/>
    </row>
    <row r="365" spans="1:15" ht="12.75" customHeight="1">
      <c r="A365" s="31">
        <v>355</v>
      </c>
      <c r="B365" s="31" t="s">
        <v>480</v>
      </c>
      <c r="C365" s="31">
        <v>5304.8</v>
      </c>
      <c r="D365" s="40">
        <v>5280.7333333333336</v>
      </c>
      <c r="E365" s="40">
        <v>5236.1166666666668</v>
      </c>
      <c r="F365" s="40">
        <v>5167.4333333333334</v>
      </c>
      <c r="G365" s="40">
        <v>5122.8166666666666</v>
      </c>
      <c r="H365" s="40">
        <v>5349.416666666667</v>
      </c>
      <c r="I365" s="40">
        <v>5394.0333333333338</v>
      </c>
      <c r="J365" s="40">
        <v>5462.7166666666672</v>
      </c>
      <c r="K365" s="31">
        <v>5325.35</v>
      </c>
      <c r="L365" s="31">
        <v>5212.05</v>
      </c>
      <c r="M365" s="31">
        <v>5.851E-2</v>
      </c>
      <c r="N365" s="1"/>
      <c r="O365" s="1"/>
    </row>
    <row r="366" spans="1:15" ht="12.75" customHeight="1">
      <c r="A366" s="31">
        <v>356</v>
      </c>
      <c r="B366" s="31" t="s">
        <v>474</v>
      </c>
      <c r="C366" s="31">
        <v>229.15</v>
      </c>
      <c r="D366" s="40">
        <v>228.91666666666666</v>
      </c>
      <c r="E366" s="40">
        <v>226.83333333333331</v>
      </c>
      <c r="F366" s="40">
        <v>224.51666666666665</v>
      </c>
      <c r="G366" s="40">
        <v>222.43333333333331</v>
      </c>
      <c r="H366" s="40">
        <v>231.23333333333332</v>
      </c>
      <c r="I366" s="40">
        <v>233.31666666666663</v>
      </c>
      <c r="J366" s="40">
        <v>235.63333333333333</v>
      </c>
      <c r="K366" s="31">
        <v>231</v>
      </c>
      <c r="L366" s="31">
        <v>226.6</v>
      </c>
      <c r="M366" s="31">
        <v>4.0224099999999998</v>
      </c>
      <c r="N366" s="1"/>
      <c r="O366" s="1"/>
    </row>
    <row r="367" spans="1:15" ht="12.75" customHeight="1">
      <c r="A367" s="31">
        <v>357</v>
      </c>
      <c r="B367" s="31" t="s">
        <v>475</v>
      </c>
      <c r="C367" s="31">
        <v>1022.8</v>
      </c>
      <c r="D367" s="40">
        <v>1030.8166666666668</v>
      </c>
      <c r="E367" s="40">
        <v>1005.6333333333337</v>
      </c>
      <c r="F367" s="40">
        <v>988.46666666666681</v>
      </c>
      <c r="G367" s="40">
        <v>963.28333333333364</v>
      </c>
      <c r="H367" s="40">
        <v>1047.9833333333336</v>
      </c>
      <c r="I367" s="40">
        <v>1073.1666666666665</v>
      </c>
      <c r="J367" s="40">
        <v>1090.3333333333337</v>
      </c>
      <c r="K367" s="31">
        <v>1056</v>
      </c>
      <c r="L367" s="31">
        <v>1013.65</v>
      </c>
      <c r="M367" s="31">
        <v>3.6456400000000002</v>
      </c>
      <c r="N367" s="1"/>
      <c r="O367" s="1"/>
    </row>
    <row r="368" spans="1:15" ht="12.75" customHeight="1">
      <c r="A368" s="31">
        <v>358</v>
      </c>
      <c r="B368" s="31" t="s">
        <v>178</v>
      </c>
      <c r="C368" s="31">
        <v>2389.25</v>
      </c>
      <c r="D368" s="40">
        <v>2380.8166666666666</v>
      </c>
      <c r="E368" s="40">
        <v>2361.7333333333331</v>
      </c>
      <c r="F368" s="40">
        <v>2334.2166666666667</v>
      </c>
      <c r="G368" s="40">
        <v>2315.1333333333332</v>
      </c>
      <c r="H368" s="40">
        <v>2408.333333333333</v>
      </c>
      <c r="I368" s="40">
        <v>2427.416666666667</v>
      </c>
      <c r="J368" s="40">
        <v>2454.9333333333329</v>
      </c>
      <c r="K368" s="31">
        <v>2399.9</v>
      </c>
      <c r="L368" s="31">
        <v>2353.3000000000002</v>
      </c>
      <c r="M368" s="31">
        <v>9.7113499999999995</v>
      </c>
      <c r="N368" s="1"/>
      <c r="O368" s="1"/>
    </row>
    <row r="369" spans="1:15" ht="12.75" customHeight="1">
      <c r="A369" s="31">
        <v>359</v>
      </c>
      <c r="B369" s="31" t="s">
        <v>179</v>
      </c>
      <c r="C369" s="31">
        <v>2952.4</v>
      </c>
      <c r="D369" s="40">
        <v>2930.4833333333336</v>
      </c>
      <c r="E369" s="40">
        <v>2897.9666666666672</v>
      </c>
      <c r="F369" s="40">
        <v>2843.5333333333338</v>
      </c>
      <c r="G369" s="40">
        <v>2811.0166666666673</v>
      </c>
      <c r="H369" s="40">
        <v>2984.916666666667</v>
      </c>
      <c r="I369" s="40">
        <v>3017.4333333333334</v>
      </c>
      <c r="J369" s="40">
        <v>3071.8666666666668</v>
      </c>
      <c r="K369" s="31">
        <v>2963</v>
      </c>
      <c r="L369" s="31">
        <v>2876.05</v>
      </c>
      <c r="M369" s="31">
        <v>1.76434</v>
      </c>
      <c r="N369" s="1"/>
      <c r="O369" s="1"/>
    </row>
    <row r="370" spans="1:15" ht="12.75" customHeight="1">
      <c r="A370" s="31">
        <v>360</v>
      </c>
      <c r="B370" s="31" t="s">
        <v>180</v>
      </c>
      <c r="C370" s="31">
        <v>40.15</v>
      </c>
      <c r="D370" s="40">
        <v>40.049999999999997</v>
      </c>
      <c r="E370" s="40">
        <v>39.649999999999991</v>
      </c>
      <c r="F370" s="40">
        <v>39.149999999999991</v>
      </c>
      <c r="G370" s="40">
        <v>38.749999999999986</v>
      </c>
      <c r="H370" s="40">
        <v>40.549999999999997</v>
      </c>
      <c r="I370" s="40">
        <v>40.950000000000003</v>
      </c>
      <c r="J370" s="40">
        <v>41.45</v>
      </c>
      <c r="K370" s="31">
        <v>40.450000000000003</v>
      </c>
      <c r="L370" s="31">
        <v>39.549999999999997</v>
      </c>
      <c r="M370" s="31">
        <v>409.50927000000001</v>
      </c>
      <c r="N370" s="1"/>
      <c r="O370" s="1"/>
    </row>
    <row r="371" spans="1:15" ht="12.75" customHeight="1">
      <c r="A371" s="31">
        <v>361</v>
      </c>
      <c r="B371" s="31" t="s">
        <v>471</v>
      </c>
      <c r="C371" s="31">
        <v>571.79999999999995</v>
      </c>
      <c r="D371" s="40">
        <v>569.51666666666665</v>
      </c>
      <c r="E371" s="40">
        <v>559.08333333333326</v>
      </c>
      <c r="F371" s="40">
        <v>546.36666666666656</v>
      </c>
      <c r="G371" s="40">
        <v>535.93333333333317</v>
      </c>
      <c r="H371" s="40">
        <v>582.23333333333335</v>
      </c>
      <c r="I371" s="40">
        <v>592.66666666666674</v>
      </c>
      <c r="J371" s="40">
        <v>605.38333333333344</v>
      </c>
      <c r="K371" s="31">
        <v>579.95000000000005</v>
      </c>
      <c r="L371" s="31">
        <v>556.79999999999995</v>
      </c>
      <c r="M371" s="31">
        <v>1.8155699999999999</v>
      </c>
      <c r="N371" s="1"/>
      <c r="O371" s="1"/>
    </row>
    <row r="372" spans="1:15" ht="12.75" customHeight="1">
      <c r="A372" s="31">
        <v>362</v>
      </c>
      <c r="B372" s="31" t="s">
        <v>472</v>
      </c>
      <c r="C372" s="31">
        <v>285.55</v>
      </c>
      <c r="D372" s="40">
        <v>288.18333333333334</v>
      </c>
      <c r="E372" s="40">
        <v>281.56666666666666</v>
      </c>
      <c r="F372" s="40">
        <v>277.58333333333331</v>
      </c>
      <c r="G372" s="40">
        <v>270.96666666666664</v>
      </c>
      <c r="H372" s="40">
        <v>292.16666666666669</v>
      </c>
      <c r="I372" s="40">
        <v>298.78333333333336</v>
      </c>
      <c r="J372" s="40">
        <v>302.76666666666671</v>
      </c>
      <c r="K372" s="31">
        <v>294.8</v>
      </c>
      <c r="L372" s="31">
        <v>284.2</v>
      </c>
      <c r="M372" s="31">
        <v>3.7497699999999998</v>
      </c>
      <c r="N372" s="1"/>
      <c r="O372" s="1"/>
    </row>
    <row r="373" spans="1:15" ht="12.75" customHeight="1">
      <c r="A373" s="31">
        <v>363</v>
      </c>
      <c r="B373" s="31" t="s">
        <v>272</v>
      </c>
      <c r="C373" s="31">
        <v>2553.8000000000002</v>
      </c>
      <c r="D373" s="40">
        <v>2538.416666666667</v>
      </c>
      <c r="E373" s="40">
        <v>2506.1833333333338</v>
      </c>
      <c r="F373" s="40">
        <v>2458.5666666666671</v>
      </c>
      <c r="G373" s="40">
        <v>2426.3333333333339</v>
      </c>
      <c r="H373" s="40">
        <v>2586.0333333333338</v>
      </c>
      <c r="I373" s="40">
        <v>2618.2666666666673</v>
      </c>
      <c r="J373" s="40">
        <v>2665.8833333333337</v>
      </c>
      <c r="K373" s="31">
        <v>2570.65</v>
      </c>
      <c r="L373" s="31">
        <v>2490.8000000000002</v>
      </c>
      <c r="M373" s="31">
        <v>2.9643700000000002</v>
      </c>
      <c r="N373" s="1"/>
      <c r="O373" s="1"/>
    </row>
    <row r="374" spans="1:15" ht="12.75" customHeight="1">
      <c r="A374" s="31">
        <v>364</v>
      </c>
      <c r="B374" s="31" t="s">
        <v>476</v>
      </c>
      <c r="C374" s="31">
        <v>965.8</v>
      </c>
      <c r="D374" s="40">
        <v>970.69999999999993</v>
      </c>
      <c r="E374" s="40">
        <v>947.39999999999986</v>
      </c>
      <c r="F374" s="40">
        <v>928.99999999999989</v>
      </c>
      <c r="G374" s="40">
        <v>905.69999999999982</v>
      </c>
      <c r="H374" s="40">
        <v>989.09999999999991</v>
      </c>
      <c r="I374" s="40">
        <v>1012.3999999999999</v>
      </c>
      <c r="J374" s="40">
        <v>1030.8</v>
      </c>
      <c r="K374" s="31">
        <v>994</v>
      </c>
      <c r="L374" s="31">
        <v>952.3</v>
      </c>
      <c r="M374" s="31">
        <v>0.56601999999999997</v>
      </c>
      <c r="N374" s="1"/>
      <c r="O374" s="1"/>
    </row>
    <row r="375" spans="1:15" ht="12.75" customHeight="1">
      <c r="A375" s="31">
        <v>365</v>
      </c>
      <c r="B375" s="31" t="s">
        <v>477</v>
      </c>
      <c r="C375" s="31">
        <v>2035.1</v>
      </c>
      <c r="D375" s="40">
        <v>2036.2</v>
      </c>
      <c r="E375" s="40">
        <v>2000.4</v>
      </c>
      <c r="F375" s="40">
        <v>1965.7</v>
      </c>
      <c r="G375" s="40">
        <v>1929.9</v>
      </c>
      <c r="H375" s="40">
        <v>2070.9</v>
      </c>
      <c r="I375" s="40">
        <v>2106.6999999999998</v>
      </c>
      <c r="J375" s="40">
        <v>2141.4</v>
      </c>
      <c r="K375" s="31">
        <v>2072</v>
      </c>
      <c r="L375" s="31">
        <v>2001.5</v>
      </c>
      <c r="M375" s="31">
        <v>1.93293</v>
      </c>
      <c r="N375" s="1"/>
      <c r="O375" s="1"/>
    </row>
    <row r="376" spans="1:15" ht="12.75" customHeight="1">
      <c r="A376" s="31">
        <v>366</v>
      </c>
      <c r="B376" s="31" t="s">
        <v>858</v>
      </c>
      <c r="C376" s="31">
        <v>218.35</v>
      </c>
      <c r="D376" s="40">
        <v>217.38333333333333</v>
      </c>
      <c r="E376" s="40">
        <v>211.06666666666666</v>
      </c>
      <c r="F376" s="40">
        <v>203.78333333333333</v>
      </c>
      <c r="G376" s="40">
        <v>197.46666666666667</v>
      </c>
      <c r="H376" s="40">
        <v>224.66666666666666</v>
      </c>
      <c r="I376" s="40">
        <v>230.98333333333332</v>
      </c>
      <c r="J376" s="40">
        <v>238.26666666666665</v>
      </c>
      <c r="K376" s="31">
        <v>223.7</v>
      </c>
      <c r="L376" s="31">
        <v>210.1</v>
      </c>
      <c r="M376" s="31">
        <v>78.706450000000004</v>
      </c>
      <c r="N376" s="1"/>
      <c r="O376" s="1"/>
    </row>
    <row r="377" spans="1:15" ht="12.75" customHeight="1">
      <c r="A377" s="31">
        <v>367</v>
      </c>
      <c r="B377" s="31" t="s">
        <v>181</v>
      </c>
      <c r="C377" s="31">
        <v>212.25</v>
      </c>
      <c r="D377" s="40">
        <v>209.5333333333333</v>
      </c>
      <c r="E377" s="40">
        <v>205.9166666666666</v>
      </c>
      <c r="F377" s="40">
        <v>199.58333333333329</v>
      </c>
      <c r="G377" s="40">
        <v>195.96666666666658</v>
      </c>
      <c r="H377" s="40">
        <v>215.86666666666662</v>
      </c>
      <c r="I377" s="40">
        <v>219.48333333333329</v>
      </c>
      <c r="J377" s="40">
        <v>225.81666666666663</v>
      </c>
      <c r="K377" s="31">
        <v>213.15</v>
      </c>
      <c r="L377" s="31">
        <v>203.2</v>
      </c>
      <c r="M377" s="31">
        <v>360.31527</v>
      </c>
      <c r="N377" s="1"/>
      <c r="O377" s="1"/>
    </row>
    <row r="378" spans="1:15" ht="12.75" customHeight="1">
      <c r="A378" s="31">
        <v>368</v>
      </c>
      <c r="B378" s="31" t="s">
        <v>291</v>
      </c>
      <c r="C378" s="31">
        <v>2582.9499999999998</v>
      </c>
      <c r="D378" s="40">
        <v>2595.4333333333329</v>
      </c>
      <c r="E378" s="40">
        <v>2562.1666666666661</v>
      </c>
      <c r="F378" s="40">
        <v>2541.3833333333332</v>
      </c>
      <c r="G378" s="40">
        <v>2508.1166666666663</v>
      </c>
      <c r="H378" s="40">
        <v>2616.2166666666658</v>
      </c>
      <c r="I378" s="40">
        <v>2649.4833333333331</v>
      </c>
      <c r="J378" s="40">
        <v>2670.2666666666655</v>
      </c>
      <c r="K378" s="31">
        <v>2628.7</v>
      </c>
      <c r="L378" s="31">
        <v>2574.65</v>
      </c>
      <c r="M378" s="31">
        <v>0.34899000000000002</v>
      </c>
      <c r="N378" s="1"/>
      <c r="O378" s="1"/>
    </row>
    <row r="379" spans="1:15" ht="12.75" customHeight="1">
      <c r="A379" s="31">
        <v>369</v>
      </c>
      <c r="B379" s="31" t="s">
        <v>859</v>
      </c>
      <c r="C379" s="31">
        <v>331.85</v>
      </c>
      <c r="D379" s="40">
        <v>333.2166666666667</v>
      </c>
      <c r="E379" s="40">
        <v>326.63333333333338</v>
      </c>
      <c r="F379" s="40">
        <v>321.41666666666669</v>
      </c>
      <c r="G379" s="40">
        <v>314.83333333333337</v>
      </c>
      <c r="H379" s="40">
        <v>338.43333333333339</v>
      </c>
      <c r="I379" s="40">
        <v>345.01666666666665</v>
      </c>
      <c r="J379" s="40">
        <v>350.23333333333341</v>
      </c>
      <c r="K379" s="31">
        <v>339.8</v>
      </c>
      <c r="L379" s="31">
        <v>328</v>
      </c>
      <c r="M379" s="31">
        <v>1.7908299999999999</v>
      </c>
      <c r="N379" s="1"/>
      <c r="O379" s="1"/>
    </row>
    <row r="380" spans="1:15" ht="12.75" customHeight="1">
      <c r="A380" s="31">
        <v>370</v>
      </c>
      <c r="B380" s="31" t="s">
        <v>273</v>
      </c>
      <c r="C380" s="31">
        <v>461.35</v>
      </c>
      <c r="D380" s="40">
        <v>459.65000000000003</v>
      </c>
      <c r="E380" s="40">
        <v>452.70000000000005</v>
      </c>
      <c r="F380" s="40">
        <v>444.05</v>
      </c>
      <c r="G380" s="40">
        <v>437.1</v>
      </c>
      <c r="H380" s="40">
        <v>468.30000000000007</v>
      </c>
      <c r="I380" s="40">
        <v>475.25</v>
      </c>
      <c r="J380" s="40">
        <v>483.90000000000009</v>
      </c>
      <c r="K380" s="31">
        <v>466.6</v>
      </c>
      <c r="L380" s="31">
        <v>451</v>
      </c>
      <c r="M380" s="31">
        <v>4.9333</v>
      </c>
      <c r="N380" s="1"/>
      <c r="O380" s="1"/>
    </row>
    <row r="381" spans="1:15" ht="12.75" customHeight="1">
      <c r="A381" s="31">
        <v>371</v>
      </c>
      <c r="B381" s="31" t="s">
        <v>478</v>
      </c>
      <c r="C381" s="31">
        <v>719</v>
      </c>
      <c r="D381" s="40">
        <v>721.5333333333333</v>
      </c>
      <c r="E381" s="40">
        <v>712.46666666666658</v>
      </c>
      <c r="F381" s="40">
        <v>705.93333333333328</v>
      </c>
      <c r="G381" s="40">
        <v>696.86666666666656</v>
      </c>
      <c r="H381" s="40">
        <v>728.06666666666661</v>
      </c>
      <c r="I381" s="40">
        <v>737.13333333333321</v>
      </c>
      <c r="J381" s="40">
        <v>743.66666666666663</v>
      </c>
      <c r="K381" s="31">
        <v>730.6</v>
      </c>
      <c r="L381" s="31">
        <v>715</v>
      </c>
      <c r="M381" s="31">
        <v>1.3890499999999999</v>
      </c>
      <c r="N381" s="1"/>
      <c r="O381" s="1"/>
    </row>
    <row r="382" spans="1:15" ht="12.75" customHeight="1">
      <c r="A382" s="31">
        <v>372</v>
      </c>
      <c r="B382" s="31" t="s">
        <v>479</v>
      </c>
      <c r="C382" s="31">
        <v>127.4</v>
      </c>
      <c r="D382" s="40">
        <v>128.26666666666668</v>
      </c>
      <c r="E382" s="40">
        <v>126.13333333333335</v>
      </c>
      <c r="F382" s="40">
        <v>124.86666666666667</v>
      </c>
      <c r="G382" s="40">
        <v>122.73333333333335</v>
      </c>
      <c r="H382" s="40">
        <v>129.53333333333336</v>
      </c>
      <c r="I382" s="40">
        <v>131.66666666666669</v>
      </c>
      <c r="J382" s="40">
        <v>132.93333333333337</v>
      </c>
      <c r="K382" s="31">
        <v>130.4</v>
      </c>
      <c r="L382" s="31">
        <v>127</v>
      </c>
      <c r="M382" s="31">
        <v>0.72299999999999998</v>
      </c>
      <c r="N382" s="1"/>
      <c r="O382" s="1"/>
    </row>
    <row r="383" spans="1:15" ht="12.75" customHeight="1">
      <c r="A383" s="31">
        <v>373</v>
      </c>
      <c r="B383" s="31" t="s">
        <v>183</v>
      </c>
      <c r="C383" s="31">
        <v>1424.9</v>
      </c>
      <c r="D383" s="40">
        <v>1423.1833333333334</v>
      </c>
      <c r="E383" s="40">
        <v>1407.0166666666669</v>
      </c>
      <c r="F383" s="40">
        <v>1389.1333333333334</v>
      </c>
      <c r="G383" s="40">
        <v>1372.9666666666669</v>
      </c>
      <c r="H383" s="40">
        <v>1441.0666666666668</v>
      </c>
      <c r="I383" s="40">
        <v>1457.2333333333333</v>
      </c>
      <c r="J383" s="40">
        <v>1475.1166666666668</v>
      </c>
      <c r="K383" s="31">
        <v>1439.35</v>
      </c>
      <c r="L383" s="31">
        <v>1405.3</v>
      </c>
      <c r="M383" s="31">
        <v>12.14377</v>
      </c>
      <c r="N383" s="1"/>
      <c r="O383" s="1"/>
    </row>
    <row r="384" spans="1:15" ht="12.75" customHeight="1">
      <c r="A384" s="31">
        <v>374</v>
      </c>
      <c r="B384" s="31" t="s">
        <v>481</v>
      </c>
      <c r="C384" s="31">
        <v>855.1</v>
      </c>
      <c r="D384" s="40">
        <v>846.36666666666667</v>
      </c>
      <c r="E384" s="40">
        <v>823.73333333333335</v>
      </c>
      <c r="F384" s="40">
        <v>792.36666666666667</v>
      </c>
      <c r="G384" s="40">
        <v>769.73333333333335</v>
      </c>
      <c r="H384" s="40">
        <v>877.73333333333335</v>
      </c>
      <c r="I384" s="40">
        <v>900.36666666666679</v>
      </c>
      <c r="J384" s="40">
        <v>931.73333333333335</v>
      </c>
      <c r="K384" s="31">
        <v>869</v>
      </c>
      <c r="L384" s="31">
        <v>815</v>
      </c>
      <c r="M384" s="31">
        <v>2.78241</v>
      </c>
      <c r="N384" s="1"/>
      <c r="O384" s="1"/>
    </row>
    <row r="385" spans="1:15" ht="12.75" customHeight="1">
      <c r="A385" s="31">
        <v>375</v>
      </c>
      <c r="B385" s="31" t="s">
        <v>483</v>
      </c>
      <c r="C385" s="31">
        <v>1070.8499999999999</v>
      </c>
      <c r="D385" s="40">
        <v>1072.6333333333332</v>
      </c>
      <c r="E385" s="40">
        <v>1058.2666666666664</v>
      </c>
      <c r="F385" s="40">
        <v>1045.6833333333332</v>
      </c>
      <c r="G385" s="40">
        <v>1031.3166666666664</v>
      </c>
      <c r="H385" s="40">
        <v>1085.2166666666665</v>
      </c>
      <c r="I385" s="40">
        <v>1099.5833333333333</v>
      </c>
      <c r="J385" s="40">
        <v>1112.1666666666665</v>
      </c>
      <c r="K385" s="31">
        <v>1087</v>
      </c>
      <c r="L385" s="31">
        <v>1060.05</v>
      </c>
      <c r="M385" s="31">
        <v>1.7668600000000001</v>
      </c>
      <c r="N385" s="1"/>
      <c r="O385" s="1"/>
    </row>
    <row r="386" spans="1:15" ht="12.75" customHeight="1">
      <c r="A386" s="31">
        <v>376</v>
      </c>
      <c r="B386" s="31" t="s">
        <v>860</v>
      </c>
      <c r="C386" s="31">
        <v>120.9</v>
      </c>
      <c r="D386" s="40">
        <v>120.91666666666667</v>
      </c>
      <c r="E386" s="40">
        <v>120.03333333333335</v>
      </c>
      <c r="F386" s="40">
        <v>119.16666666666667</v>
      </c>
      <c r="G386" s="40">
        <v>118.28333333333335</v>
      </c>
      <c r="H386" s="40">
        <v>121.78333333333335</v>
      </c>
      <c r="I386" s="40">
        <v>122.66666666666667</v>
      </c>
      <c r="J386" s="40">
        <v>123.53333333333335</v>
      </c>
      <c r="K386" s="31">
        <v>121.8</v>
      </c>
      <c r="L386" s="31">
        <v>120.05</v>
      </c>
      <c r="M386" s="31">
        <v>3.27698</v>
      </c>
      <c r="N386" s="1"/>
      <c r="O386" s="1"/>
    </row>
    <row r="387" spans="1:15" ht="12.75" customHeight="1">
      <c r="A387" s="31">
        <v>377</v>
      </c>
      <c r="B387" s="31" t="s">
        <v>485</v>
      </c>
      <c r="C387" s="31">
        <v>217.8</v>
      </c>
      <c r="D387" s="40">
        <v>217.48333333333335</v>
      </c>
      <c r="E387" s="40">
        <v>216.4666666666667</v>
      </c>
      <c r="F387" s="40">
        <v>215.13333333333335</v>
      </c>
      <c r="G387" s="40">
        <v>214.1166666666667</v>
      </c>
      <c r="H387" s="40">
        <v>218.81666666666669</v>
      </c>
      <c r="I387" s="40">
        <v>219.83333333333334</v>
      </c>
      <c r="J387" s="40">
        <v>221.16666666666669</v>
      </c>
      <c r="K387" s="31">
        <v>218.5</v>
      </c>
      <c r="L387" s="31">
        <v>216.15</v>
      </c>
      <c r="M387" s="31">
        <v>9.6986500000000007</v>
      </c>
      <c r="N387" s="1"/>
      <c r="O387" s="1"/>
    </row>
    <row r="388" spans="1:15" ht="12.75" customHeight="1">
      <c r="A388" s="31">
        <v>378</v>
      </c>
      <c r="B388" s="31" t="s">
        <v>486</v>
      </c>
      <c r="C388" s="31">
        <v>752.65</v>
      </c>
      <c r="D388" s="40">
        <v>748.35</v>
      </c>
      <c r="E388" s="40">
        <v>741.80000000000007</v>
      </c>
      <c r="F388" s="40">
        <v>730.95</v>
      </c>
      <c r="G388" s="40">
        <v>724.40000000000009</v>
      </c>
      <c r="H388" s="40">
        <v>759.2</v>
      </c>
      <c r="I388" s="40">
        <v>765.75</v>
      </c>
      <c r="J388" s="40">
        <v>776.6</v>
      </c>
      <c r="K388" s="31">
        <v>754.9</v>
      </c>
      <c r="L388" s="31">
        <v>737.5</v>
      </c>
      <c r="M388" s="31">
        <v>1.29267</v>
      </c>
      <c r="N388" s="1"/>
      <c r="O388" s="1"/>
    </row>
    <row r="389" spans="1:15" ht="12.75" customHeight="1">
      <c r="A389" s="31">
        <v>379</v>
      </c>
      <c r="B389" s="31" t="s">
        <v>487</v>
      </c>
      <c r="C389" s="31">
        <v>263.35000000000002</v>
      </c>
      <c r="D389" s="40">
        <v>264.58333333333331</v>
      </c>
      <c r="E389" s="40">
        <v>261.26666666666665</v>
      </c>
      <c r="F389" s="40">
        <v>259.18333333333334</v>
      </c>
      <c r="G389" s="40">
        <v>255.86666666666667</v>
      </c>
      <c r="H389" s="40">
        <v>266.66666666666663</v>
      </c>
      <c r="I389" s="40">
        <v>269.98333333333335</v>
      </c>
      <c r="J389" s="40">
        <v>272.06666666666661</v>
      </c>
      <c r="K389" s="31">
        <v>267.89999999999998</v>
      </c>
      <c r="L389" s="31">
        <v>262.5</v>
      </c>
      <c r="M389" s="31">
        <v>1.5265899999999999</v>
      </c>
      <c r="N389" s="1"/>
      <c r="O389" s="1"/>
    </row>
    <row r="390" spans="1:15" ht="12.75" customHeight="1">
      <c r="A390" s="31">
        <v>380</v>
      </c>
      <c r="B390" s="31" t="s">
        <v>184</v>
      </c>
      <c r="C390" s="31">
        <v>992.6</v>
      </c>
      <c r="D390" s="40">
        <v>987.90000000000009</v>
      </c>
      <c r="E390" s="40">
        <v>981.10000000000014</v>
      </c>
      <c r="F390" s="40">
        <v>969.6</v>
      </c>
      <c r="G390" s="40">
        <v>962.80000000000007</v>
      </c>
      <c r="H390" s="40">
        <v>999.4000000000002</v>
      </c>
      <c r="I390" s="40">
        <v>1006.2000000000002</v>
      </c>
      <c r="J390" s="40">
        <v>1017.7000000000003</v>
      </c>
      <c r="K390" s="31">
        <v>994.7</v>
      </c>
      <c r="L390" s="31">
        <v>976.4</v>
      </c>
      <c r="M390" s="31">
        <v>0.65298999999999996</v>
      </c>
      <c r="N390" s="1"/>
      <c r="O390" s="1"/>
    </row>
    <row r="391" spans="1:15" ht="12.75" customHeight="1">
      <c r="A391" s="31">
        <v>381</v>
      </c>
      <c r="B391" s="31" t="s">
        <v>489</v>
      </c>
      <c r="C391" s="31">
        <v>1923.2</v>
      </c>
      <c r="D391" s="40">
        <v>1938.75</v>
      </c>
      <c r="E391" s="40">
        <v>1895.55</v>
      </c>
      <c r="F391" s="40">
        <v>1867.8999999999999</v>
      </c>
      <c r="G391" s="40">
        <v>1824.6999999999998</v>
      </c>
      <c r="H391" s="40">
        <v>1966.4</v>
      </c>
      <c r="I391" s="40">
        <v>2009.6</v>
      </c>
      <c r="J391" s="40">
        <v>2037.2500000000002</v>
      </c>
      <c r="K391" s="31">
        <v>1981.95</v>
      </c>
      <c r="L391" s="31">
        <v>1911.1</v>
      </c>
      <c r="M391" s="31">
        <v>0.23224</v>
      </c>
      <c r="N391" s="1"/>
      <c r="O391" s="1"/>
    </row>
    <row r="392" spans="1:15" ht="12.75" customHeight="1">
      <c r="A392" s="31">
        <v>382</v>
      </c>
      <c r="B392" s="31" t="s">
        <v>185</v>
      </c>
      <c r="C392" s="31">
        <v>193.5</v>
      </c>
      <c r="D392" s="40">
        <v>193.51666666666665</v>
      </c>
      <c r="E392" s="40">
        <v>191.23333333333329</v>
      </c>
      <c r="F392" s="40">
        <v>188.96666666666664</v>
      </c>
      <c r="G392" s="40">
        <v>186.68333333333328</v>
      </c>
      <c r="H392" s="40">
        <v>195.7833333333333</v>
      </c>
      <c r="I392" s="40">
        <v>198.06666666666666</v>
      </c>
      <c r="J392" s="40">
        <v>200.33333333333331</v>
      </c>
      <c r="K392" s="31">
        <v>195.8</v>
      </c>
      <c r="L392" s="31">
        <v>191.25</v>
      </c>
      <c r="M392" s="31">
        <v>57.768659999999997</v>
      </c>
      <c r="N392" s="1"/>
      <c r="O392" s="1"/>
    </row>
    <row r="393" spans="1:15" ht="12.75" customHeight="1">
      <c r="A393" s="31">
        <v>383</v>
      </c>
      <c r="B393" s="31" t="s">
        <v>488</v>
      </c>
      <c r="C393" s="31">
        <v>75.349999999999994</v>
      </c>
      <c r="D393" s="40">
        <v>75.149999999999991</v>
      </c>
      <c r="E393" s="40">
        <v>74.299999999999983</v>
      </c>
      <c r="F393" s="40">
        <v>73.249999999999986</v>
      </c>
      <c r="G393" s="40">
        <v>72.399999999999977</v>
      </c>
      <c r="H393" s="40">
        <v>76.199999999999989</v>
      </c>
      <c r="I393" s="40">
        <v>77.049999999999983</v>
      </c>
      <c r="J393" s="40">
        <v>78.099999999999994</v>
      </c>
      <c r="K393" s="31">
        <v>76</v>
      </c>
      <c r="L393" s="31">
        <v>74.099999999999994</v>
      </c>
      <c r="M393" s="31">
        <v>11.091699999999999</v>
      </c>
      <c r="N393" s="1"/>
      <c r="O393" s="1"/>
    </row>
    <row r="394" spans="1:15" ht="12.75" customHeight="1">
      <c r="A394" s="31">
        <v>384</v>
      </c>
      <c r="B394" s="31" t="s">
        <v>186</v>
      </c>
      <c r="C394" s="31">
        <v>136.85</v>
      </c>
      <c r="D394" s="40">
        <v>136.58333333333334</v>
      </c>
      <c r="E394" s="40">
        <v>135.36666666666667</v>
      </c>
      <c r="F394" s="40">
        <v>133.88333333333333</v>
      </c>
      <c r="G394" s="40">
        <v>132.66666666666666</v>
      </c>
      <c r="H394" s="40">
        <v>138.06666666666669</v>
      </c>
      <c r="I394" s="40">
        <v>139.28333333333333</v>
      </c>
      <c r="J394" s="40">
        <v>140.76666666666671</v>
      </c>
      <c r="K394" s="31">
        <v>137.80000000000001</v>
      </c>
      <c r="L394" s="31">
        <v>135.1</v>
      </c>
      <c r="M394" s="31">
        <v>65.483630000000005</v>
      </c>
      <c r="N394" s="1"/>
      <c r="O394" s="1"/>
    </row>
    <row r="395" spans="1:15" ht="12.75" customHeight="1">
      <c r="A395" s="31">
        <v>385</v>
      </c>
      <c r="B395" s="31" t="s">
        <v>490</v>
      </c>
      <c r="C395" s="31">
        <v>154.75</v>
      </c>
      <c r="D395" s="40">
        <v>154.71666666666667</v>
      </c>
      <c r="E395" s="40">
        <v>152.13333333333333</v>
      </c>
      <c r="F395" s="40">
        <v>149.51666666666665</v>
      </c>
      <c r="G395" s="40">
        <v>146.93333333333331</v>
      </c>
      <c r="H395" s="40">
        <v>157.33333333333334</v>
      </c>
      <c r="I395" s="40">
        <v>159.91666666666666</v>
      </c>
      <c r="J395" s="40">
        <v>162.53333333333336</v>
      </c>
      <c r="K395" s="31">
        <v>157.30000000000001</v>
      </c>
      <c r="L395" s="31">
        <v>152.1</v>
      </c>
      <c r="M395" s="31">
        <v>57.313989999999997</v>
      </c>
      <c r="N395" s="1"/>
      <c r="O395" s="1"/>
    </row>
    <row r="396" spans="1:15" ht="12.75" customHeight="1">
      <c r="A396" s="31">
        <v>386</v>
      </c>
      <c r="B396" s="31" t="s">
        <v>491</v>
      </c>
      <c r="C396" s="31">
        <v>1284.5999999999999</v>
      </c>
      <c r="D396" s="40">
        <v>1285.8</v>
      </c>
      <c r="E396" s="40">
        <v>1272.8</v>
      </c>
      <c r="F396" s="40">
        <v>1261</v>
      </c>
      <c r="G396" s="40">
        <v>1248</v>
      </c>
      <c r="H396" s="40">
        <v>1297.5999999999999</v>
      </c>
      <c r="I396" s="40">
        <v>1310.5999999999999</v>
      </c>
      <c r="J396" s="40">
        <v>1322.3999999999999</v>
      </c>
      <c r="K396" s="31">
        <v>1298.8</v>
      </c>
      <c r="L396" s="31">
        <v>1274</v>
      </c>
      <c r="M396" s="31">
        <v>0.75583</v>
      </c>
      <c r="N396" s="1"/>
      <c r="O396" s="1"/>
    </row>
    <row r="397" spans="1:15" ht="12.75" customHeight="1">
      <c r="A397" s="31">
        <v>387</v>
      </c>
      <c r="B397" s="31" t="s">
        <v>187</v>
      </c>
      <c r="C397" s="31">
        <v>2380.15</v>
      </c>
      <c r="D397" s="40">
        <v>2386.5166666666664</v>
      </c>
      <c r="E397" s="40">
        <v>2367.0333333333328</v>
      </c>
      <c r="F397" s="40">
        <v>2353.9166666666665</v>
      </c>
      <c r="G397" s="40">
        <v>2334.4333333333329</v>
      </c>
      <c r="H397" s="40">
        <v>2399.6333333333328</v>
      </c>
      <c r="I397" s="40">
        <v>2419.1166666666663</v>
      </c>
      <c r="J397" s="40">
        <v>2432.2333333333327</v>
      </c>
      <c r="K397" s="31">
        <v>2406</v>
      </c>
      <c r="L397" s="31">
        <v>2373.4</v>
      </c>
      <c r="M397" s="31">
        <v>59.955860000000001</v>
      </c>
      <c r="N397" s="1"/>
      <c r="O397" s="1"/>
    </row>
    <row r="398" spans="1:15" ht="12.75" customHeight="1">
      <c r="A398" s="31">
        <v>388</v>
      </c>
      <c r="B398" s="31" t="s">
        <v>861</v>
      </c>
      <c r="C398" s="31">
        <v>355.65</v>
      </c>
      <c r="D398" s="40">
        <v>356.75</v>
      </c>
      <c r="E398" s="40">
        <v>352.45</v>
      </c>
      <c r="F398" s="40">
        <v>349.25</v>
      </c>
      <c r="G398" s="40">
        <v>344.95</v>
      </c>
      <c r="H398" s="40">
        <v>359.95</v>
      </c>
      <c r="I398" s="40">
        <v>364.24999999999994</v>
      </c>
      <c r="J398" s="40">
        <v>367.45</v>
      </c>
      <c r="K398" s="31">
        <v>361.05</v>
      </c>
      <c r="L398" s="31">
        <v>353.55</v>
      </c>
      <c r="M398" s="31">
        <v>0.80559000000000003</v>
      </c>
      <c r="N398" s="1"/>
      <c r="O398" s="1"/>
    </row>
    <row r="399" spans="1:15" ht="12.75" customHeight="1">
      <c r="A399" s="31">
        <v>389</v>
      </c>
      <c r="B399" s="31" t="s">
        <v>482</v>
      </c>
      <c r="C399" s="31">
        <v>267.64999999999998</v>
      </c>
      <c r="D399" s="40">
        <v>264.68333333333334</v>
      </c>
      <c r="E399" s="40">
        <v>256.36666666666667</v>
      </c>
      <c r="F399" s="40">
        <v>245.08333333333334</v>
      </c>
      <c r="G399" s="40">
        <v>236.76666666666668</v>
      </c>
      <c r="H399" s="40">
        <v>275.9666666666667</v>
      </c>
      <c r="I399" s="40">
        <v>284.28333333333342</v>
      </c>
      <c r="J399" s="40">
        <v>295.56666666666666</v>
      </c>
      <c r="K399" s="31">
        <v>273</v>
      </c>
      <c r="L399" s="31">
        <v>253.4</v>
      </c>
      <c r="M399" s="31">
        <v>0.77805999999999997</v>
      </c>
      <c r="N399" s="1"/>
      <c r="O399" s="1"/>
    </row>
    <row r="400" spans="1:15" ht="12.75" customHeight="1">
      <c r="A400" s="31">
        <v>390</v>
      </c>
      <c r="B400" s="31" t="s">
        <v>492</v>
      </c>
      <c r="C400" s="31">
        <v>1337.5</v>
      </c>
      <c r="D400" s="40">
        <v>1341.1499999999999</v>
      </c>
      <c r="E400" s="40">
        <v>1323.3499999999997</v>
      </c>
      <c r="F400" s="40">
        <v>1309.1999999999998</v>
      </c>
      <c r="G400" s="40">
        <v>1291.3999999999996</v>
      </c>
      <c r="H400" s="40">
        <v>1355.2999999999997</v>
      </c>
      <c r="I400" s="40">
        <v>1373.1</v>
      </c>
      <c r="J400" s="40">
        <v>1387.2499999999998</v>
      </c>
      <c r="K400" s="31">
        <v>1358.95</v>
      </c>
      <c r="L400" s="31">
        <v>1327</v>
      </c>
      <c r="M400" s="31">
        <v>0.30832999999999999</v>
      </c>
      <c r="N400" s="1"/>
      <c r="O400" s="1"/>
    </row>
    <row r="401" spans="1:15" ht="12.75" customHeight="1">
      <c r="A401" s="31">
        <v>391</v>
      </c>
      <c r="B401" s="31" t="s">
        <v>493</v>
      </c>
      <c r="C401" s="31">
        <v>1810.45</v>
      </c>
      <c r="D401" s="40">
        <v>1810.9333333333334</v>
      </c>
      <c r="E401" s="40">
        <v>1801.5166666666669</v>
      </c>
      <c r="F401" s="40">
        <v>1792.5833333333335</v>
      </c>
      <c r="G401" s="40">
        <v>1783.166666666667</v>
      </c>
      <c r="H401" s="40">
        <v>1819.8666666666668</v>
      </c>
      <c r="I401" s="40">
        <v>1829.2833333333333</v>
      </c>
      <c r="J401" s="40">
        <v>1838.2166666666667</v>
      </c>
      <c r="K401" s="31">
        <v>1820.35</v>
      </c>
      <c r="L401" s="31">
        <v>1802</v>
      </c>
      <c r="M401" s="31">
        <v>0.59489000000000003</v>
      </c>
      <c r="N401" s="1"/>
      <c r="O401" s="1"/>
    </row>
    <row r="402" spans="1:15" ht="12.75" customHeight="1">
      <c r="A402" s="31">
        <v>392</v>
      </c>
      <c r="B402" s="31" t="s">
        <v>484</v>
      </c>
      <c r="C402" s="31">
        <v>35.65</v>
      </c>
      <c r="D402" s="40">
        <v>35.75</v>
      </c>
      <c r="E402" s="40">
        <v>35.4</v>
      </c>
      <c r="F402" s="40">
        <v>35.15</v>
      </c>
      <c r="G402" s="40">
        <v>34.799999999999997</v>
      </c>
      <c r="H402" s="40">
        <v>36</v>
      </c>
      <c r="I402" s="40">
        <v>36.349999999999994</v>
      </c>
      <c r="J402" s="40">
        <v>36.6</v>
      </c>
      <c r="K402" s="31">
        <v>36.1</v>
      </c>
      <c r="L402" s="31">
        <v>35.5</v>
      </c>
      <c r="M402" s="31">
        <v>24.62932</v>
      </c>
      <c r="N402" s="1"/>
      <c r="O402" s="1"/>
    </row>
    <row r="403" spans="1:15" ht="12.75" customHeight="1">
      <c r="A403" s="31">
        <v>393</v>
      </c>
      <c r="B403" s="31" t="s">
        <v>188</v>
      </c>
      <c r="C403" s="31">
        <v>114.6</v>
      </c>
      <c r="D403" s="40">
        <v>114.06666666666666</v>
      </c>
      <c r="E403" s="40">
        <v>112.13333333333333</v>
      </c>
      <c r="F403" s="40">
        <v>109.66666666666666</v>
      </c>
      <c r="G403" s="40">
        <v>107.73333333333332</v>
      </c>
      <c r="H403" s="40">
        <v>116.53333333333333</v>
      </c>
      <c r="I403" s="40">
        <v>118.46666666666667</v>
      </c>
      <c r="J403" s="40">
        <v>120.93333333333334</v>
      </c>
      <c r="K403" s="31">
        <v>116</v>
      </c>
      <c r="L403" s="31">
        <v>111.6</v>
      </c>
      <c r="M403" s="31">
        <v>411.78093000000001</v>
      </c>
      <c r="N403" s="1"/>
      <c r="O403" s="1"/>
    </row>
    <row r="404" spans="1:15" ht="12.75" customHeight="1">
      <c r="A404" s="31">
        <v>394</v>
      </c>
      <c r="B404" s="31" t="s">
        <v>276</v>
      </c>
      <c r="C404" s="31">
        <v>7704.7</v>
      </c>
      <c r="D404" s="40">
        <v>7679.5666666666666</v>
      </c>
      <c r="E404" s="40">
        <v>7645.1833333333334</v>
      </c>
      <c r="F404" s="40">
        <v>7585.666666666667</v>
      </c>
      <c r="G404" s="40">
        <v>7551.2833333333338</v>
      </c>
      <c r="H404" s="40">
        <v>7739.083333333333</v>
      </c>
      <c r="I404" s="40">
        <v>7773.4666666666662</v>
      </c>
      <c r="J404" s="40">
        <v>7832.9833333333327</v>
      </c>
      <c r="K404" s="31">
        <v>7713.95</v>
      </c>
      <c r="L404" s="31">
        <v>7620.05</v>
      </c>
      <c r="M404" s="31">
        <v>0.16594</v>
      </c>
      <c r="N404" s="1"/>
      <c r="O404" s="1"/>
    </row>
    <row r="405" spans="1:15" ht="12.75" customHeight="1">
      <c r="A405" s="31">
        <v>395</v>
      </c>
      <c r="B405" s="31" t="s">
        <v>275</v>
      </c>
      <c r="C405" s="31">
        <v>902.25</v>
      </c>
      <c r="D405" s="40">
        <v>906.31666666666661</v>
      </c>
      <c r="E405" s="40">
        <v>891.98333333333323</v>
      </c>
      <c r="F405" s="40">
        <v>881.71666666666658</v>
      </c>
      <c r="G405" s="40">
        <v>867.38333333333321</v>
      </c>
      <c r="H405" s="40">
        <v>916.58333333333326</v>
      </c>
      <c r="I405" s="40">
        <v>930.91666666666674</v>
      </c>
      <c r="J405" s="40">
        <v>941.18333333333328</v>
      </c>
      <c r="K405" s="31">
        <v>920.65</v>
      </c>
      <c r="L405" s="31">
        <v>896.05</v>
      </c>
      <c r="M405" s="31">
        <v>74.306749999999994</v>
      </c>
      <c r="N405" s="1"/>
      <c r="O405" s="1"/>
    </row>
    <row r="406" spans="1:15" ht="12.75" customHeight="1">
      <c r="A406" s="31">
        <v>396</v>
      </c>
      <c r="B406" s="31" t="s">
        <v>189</v>
      </c>
      <c r="C406" s="31">
        <v>1188.55</v>
      </c>
      <c r="D406" s="40">
        <v>1186.5333333333333</v>
      </c>
      <c r="E406" s="40">
        <v>1180.1666666666665</v>
      </c>
      <c r="F406" s="40">
        <v>1171.7833333333333</v>
      </c>
      <c r="G406" s="40">
        <v>1165.4166666666665</v>
      </c>
      <c r="H406" s="40">
        <v>1194.9166666666665</v>
      </c>
      <c r="I406" s="40">
        <v>1201.2833333333333</v>
      </c>
      <c r="J406" s="40">
        <v>1209.6666666666665</v>
      </c>
      <c r="K406" s="31">
        <v>1192.9000000000001</v>
      </c>
      <c r="L406" s="31">
        <v>1178.1500000000001</v>
      </c>
      <c r="M406" s="31">
        <v>11.715020000000001</v>
      </c>
      <c r="N406" s="1"/>
      <c r="O406" s="1"/>
    </row>
    <row r="407" spans="1:15" ht="12.75" customHeight="1">
      <c r="A407" s="31">
        <v>397</v>
      </c>
      <c r="B407" s="31" t="s">
        <v>190</v>
      </c>
      <c r="C407" s="31">
        <v>488.55</v>
      </c>
      <c r="D407" s="40">
        <v>486.90000000000003</v>
      </c>
      <c r="E407" s="40">
        <v>483.45000000000005</v>
      </c>
      <c r="F407" s="40">
        <v>478.35</v>
      </c>
      <c r="G407" s="40">
        <v>474.90000000000003</v>
      </c>
      <c r="H407" s="40">
        <v>492.00000000000006</v>
      </c>
      <c r="I407" s="40">
        <v>495.45</v>
      </c>
      <c r="J407" s="40">
        <v>500.55000000000007</v>
      </c>
      <c r="K407" s="31">
        <v>490.35</v>
      </c>
      <c r="L407" s="31">
        <v>481.8</v>
      </c>
      <c r="M407" s="31">
        <v>116.42447</v>
      </c>
      <c r="N407" s="1"/>
      <c r="O407" s="1"/>
    </row>
    <row r="408" spans="1:15" ht="12.75" customHeight="1">
      <c r="A408" s="31">
        <v>398</v>
      </c>
      <c r="B408" s="31" t="s">
        <v>497</v>
      </c>
      <c r="C408" s="31">
        <v>8392.4500000000007</v>
      </c>
      <c r="D408" s="40">
        <v>8413.15</v>
      </c>
      <c r="E408" s="40">
        <v>8290.2999999999993</v>
      </c>
      <c r="F408" s="40">
        <v>8188.15</v>
      </c>
      <c r="G408" s="40">
        <v>8065.2999999999993</v>
      </c>
      <c r="H408" s="40">
        <v>8515.2999999999993</v>
      </c>
      <c r="I408" s="40">
        <v>8638.1500000000015</v>
      </c>
      <c r="J408" s="40">
        <v>8740.2999999999993</v>
      </c>
      <c r="K408" s="31">
        <v>8536</v>
      </c>
      <c r="L408" s="31">
        <v>8311</v>
      </c>
      <c r="M408" s="31">
        <v>0.55888000000000004</v>
      </c>
      <c r="N408" s="1"/>
      <c r="O408" s="1"/>
    </row>
    <row r="409" spans="1:15" ht="12.75" customHeight="1">
      <c r="A409" s="31">
        <v>399</v>
      </c>
      <c r="B409" s="31" t="s">
        <v>498</v>
      </c>
      <c r="C409" s="31">
        <v>107.4</v>
      </c>
      <c r="D409" s="40">
        <v>108.46666666666665</v>
      </c>
      <c r="E409" s="40">
        <v>106.08333333333331</v>
      </c>
      <c r="F409" s="40">
        <v>104.76666666666667</v>
      </c>
      <c r="G409" s="40">
        <v>102.38333333333333</v>
      </c>
      <c r="H409" s="40">
        <v>109.7833333333333</v>
      </c>
      <c r="I409" s="40">
        <v>112.16666666666666</v>
      </c>
      <c r="J409" s="40">
        <v>113.48333333333329</v>
      </c>
      <c r="K409" s="31">
        <v>110.85</v>
      </c>
      <c r="L409" s="31">
        <v>107.15</v>
      </c>
      <c r="M409" s="31">
        <v>3.29352</v>
      </c>
      <c r="N409" s="1"/>
      <c r="O409" s="1"/>
    </row>
    <row r="410" spans="1:15" ht="12.75" customHeight="1">
      <c r="A410" s="31">
        <v>400</v>
      </c>
      <c r="B410" s="31" t="s">
        <v>503</v>
      </c>
      <c r="C410" s="31">
        <v>148.69999999999999</v>
      </c>
      <c r="D410" s="40">
        <v>148.86666666666667</v>
      </c>
      <c r="E410" s="40">
        <v>146.43333333333334</v>
      </c>
      <c r="F410" s="40">
        <v>144.16666666666666</v>
      </c>
      <c r="G410" s="40">
        <v>141.73333333333332</v>
      </c>
      <c r="H410" s="40">
        <v>151.13333333333335</v>
      </c>
      <c r="I410" s="40">
        <v>153.56666666666669</v>
      </c>
      <c r="J410" s="40">
        <v>155.83333333333337</v>
      </c>
      <c r="K410" s="31">
        <v>151.30000000000001</v>
      </c>
      <c r="L410" s="31">
        <v>146.6</v>
      </c>
      <c r="M410" s="31">
        <v>20.129270000000002</v>
      </c>
      <c r="N410" s="1"/>
      <c r="O410" s="1"/>
    </row>
    <row r="411" spans="1:15" ht="12.75" customHeight="1">
      <c r="A411" s="31">
        <v>401</v>
      </c>
      <c r="B411" s="31" t="s">
        <v>499</v>
      </c>
      <c r="C411" s="31">
        <v>179.1</v>
      </c>
      <c r="D411" s="40">
        <v>178.06666666666669</v>
      </c>
      <c r="E411" s="40">
        <v>173.83333333333337</v>
      </c>
      <c r="F411" s="40">
        <v>168.56666666666669</v>
      </c>
      <c r="G411" s="40">
        <v>164.33333333333337</v>
      </c>
      <c r="H411" s="40">
        <v>183.33333333333337</v>
      </c>
      <c r="I411" s="40">
        <v>187.56666666666666</v>
      </c>
      <c r="J411" s="40">
        <v>192.83333333333337</v>
      </c>
      <c r="K411" s="31">
        <v>182.3</v>
      </c>
      <c r="L411" s="31">
        <v>172.8</v>
      </c>
      <c r="M411" s="31">
        <v>49.151679999999999</v>
      </c>
      <c r="N411" s="1"/>
      <c r="O411" s="1"/>
    </row>
    <row r="412" spans="1:15" ht="12.75" customHeight="1">
      <c r="A412" s="31">
        <v>402</v>
      </c>
      <c r="B412" s="31" t="s">
        <v>501</v>
      </c>
      <c r="C412" s="31">
        <v>3186.4</v>
      </c>
      <c r="D412" s="40">
        <v>3205.4</v>
      </c>
      <c r="E412" s="40">
        <v>3146.05</v>
      </c>
      <c r="F412" s="40">
        <v>3105.7000000000003</v>
      </c>
      <c r="G412" s="40">
        <v>3046.3500000000004</v>
      </c>
      <c r="H412" s="40">
        <v>3245.75</v>
      </c>
      <c r="I412" s="40">
        <v>3305.0999999999995</v>
      </c>
      <c r="J412" s="40">
        <v>3345.45</v>
      </c>
      <c r="K412" s="31">
        <v>3264.75</v>
      </c>
      <c r="L412" s="31">
        <v>3165.05</v>
      </c>
      <c r="M412" s="31">
        <v>9.1090000000000004E-2</v>
      </c>
      <c r="N412" s="1"/>
      <c r="O412" s="1"/>
    </row>
    <row r="413" spans="1:15" ht="12.75" customHeight="1">
      <c r="A413" s="31">
        <v>403</v>
      </c>
      <c r="B413" s="31" t="s">
        <v>500</v>
      </c>
      <c r="C413" s="31">
        <v>329.9</v>
      </c>
      <c r="D413" s="40">
        <v>330.46666666666664</v>
      </c>
      <c r="E413" s="40">
        <v>325.98333333333329</v>
      </c>
      <c r="F413" s="40">
        <v>322.06666666666666</v>
      </c>
      <c r="G413" s="40">
        <v>317.58333333333331</v>
      </c>
      <c r="H413" s="40">
        <v>334.38333333333327</v>
      </c>
      <c r="I413" s="40">
        <v>338.86666666666662</v>
      </c>
      <c r="J413" s="40">
        <v>342.78333333333325</v>
      </c>
      <c r="K413" s="31">
        <v>334.95</v>
      </c>
      <c r="L413" s="31">
        <v>326.55</v>
      </c>
      <c r="M413" s="31">
        <v>1.44137</v>
      </c>
      <c r="N413" s="1"/>
      <c r="O413" s="1"/>
    </row>
    <row r="414" spans="1:15" ht="12.75" customHeight="1">
      <c r="A414" s="31">
        <v>404</v>
      </c>
      <c r="B414" s="31" t="s">
        <v>502</v>
      </c>
      <c r="C414" s="31">
        <v>556.70000000000005</v>
      </c>
      <c r="D414" s="40">
        <v>559.91666666666663</v>
      </c>
      <c r="E414" s="40">
        <v>550.83333333333326</v>
      </c>
      <c r="F414" s="40">
        <v>544.96666666666658</v>
      </c>
      <c r="G414" s="40">
        <v>535.88333333333321</v>
      </c>
      <c r="H414" s="40">
        <v>565.7833333333333</v>
      </c>
      <c r="I414" s="40">
        <v>574.86666666666656</v>
      </c>
      <c r="J414" s="40">
        <v>580.73333333333335</v>
      </c>
      <c r="K414" s="31">
        <v>569</v>
      </c>
      <c r="L414" s="31">
        <v>554.04999999999995</v>
      </c>
      <c r="M414" s="31">
        <v>1.2652000000000001</v>
      </c>
      <c r="N414" s="1"/>
      <c r="O414" s="1"/>
    </row>
    <row r="415" spans="1:15" ht="12.75" customHeight="1">
      <c r="A415" s="31">
        <v>405</v>
      </c>
      <c r="B415" s="31" t="s">
        <v>191</v>
      </c>
      <c r="C415" s="31">
        <v>26461.4</v>
      </c>
      <c r="D415" s="40">
        <v>26310.100000000002</v>
      </c>
      <c r="E415" s="40">
        <v>26120.200000000004</v>
      </c>
      <c r="F415" s="40">
        <v>25779.000000000004</v>
      </c>
      <c r="G415" s="40">
        <v>25589.100000000006</v>
      </c>
      <c r="H415" s="40">
        <v>26651.300000000003</v>
      </c>
      <c r="I415" s="40">
        <v>26841.200000000004</v>
      </c>
      <c r="J415" s="40">
        <v>27182.400000000001</v>
      </c>
      <c r="K415" s="31">
        <v>26500</v>
      </c>
      <c r="L415" s="31">
        <v>25968.9</v>
      </c>
      <c r="M415" s="31">
        <v>0.24245</v>
      </c>
      <c r="N415" s="1"/>
      <c r="O415" s="1"/>
    </row>
    <row r="416" spans="1:15" ht="12.75" customHeight="1">
      <c r="A416" s="31">
        <v>406</v>
      </c>
      <c r="B416" s="31" t="s">
        <v>504</v>
      </c>
      <c r="C416" s="31">
        <v>2020.45</v>
      </c>
      <c r="D416" s="40">
        <v>2056.6</v>
      </c>
      <c r="E416" s="40">
        <v>1967.4499999999998</v>
      </c>
      <c r="F416" s="40">
        <v>1914.4499999999998</v>
      </c>
      <c r="G416" s="40">
        <v>1825.2999999999997</v>
      </c>
      <c r="H416" s="40">
        <v>2109.6</v>
      </c>
      <c r="I416" s="40">
        <v>2198.7500000000005</v>
      </c>
      <c r="J416" s="40">
        <v>2251.75</v>
      </c>
      <c r="K416" s="31">
        <v>2145.75</v>
      </c>
      <c r="L416" s="31">
        <v>2003.6</v>
      </c>
      <c r="M416" s="31">
        <v>1.8955599999999999</v>
      </c>
      <c r="N416" s="1"/>
      <c r="O416" s="1"/>
    </row>
    <row r="417" spans="1:15" ht="12.75" customHeight="1">
      <c r="A417" s="31">
        <v>407</v>
      </c>
      <c r="B417" s="31" t="s">
        <v>192</v>
      </c>
      <c r="C417" s="31">
        <v>2515.9</v>
      </c>
      <c r="D417" s="40">
        <v>2510</v>
      </c>
      <c r="E417" s="40">
        <v>2476.6</v>
      </c>
      <c r="F417" s="40">
        <v>2437.2999999999997</v>
      </c>
      <c r="G417" s="40">
        <v>2403.8999999999996</v>
      </c>
      <c r="H417" s="40">
        <v>2549.3000000000002</v>
      </c>
      <c r="I417" s="40">
        <v>2582.6999999999998</v>
      </c>
      <c r="J417" s="40">
        <v>2622.0000000000005</v>
      </c>
      <c r="K417" s="31">
        <v>2543.4</v>
      </c>
      <c r="L417" s="31">
        <v>2470.6999999999998</v>
      </c>
      <c r="M417" s="31">
        <v>6.5026599999999997</v>
      </c>
      <c r="N417" s="1"/>
      <c r="O417" s="1"/>
    </row>
    <row r="418" spans="1:15" ht="12.75" customHeight="1">
      <c r="A418" s="31">
        <v>408</v>
      </c>
      <c r="B418" s="31" t="s">
        <v>494</v>
      </c>
      <c r="C418" s="31">
        <v>459.45</v>
      </c>
      <c r="D418" s="40">
        <v>462.2166666666667</v>
      </c>
      <c r="E418" s="40">
        <v>454.98333333333341</v>
      </c>
      <c r="F418" s="40">
        <v>450.51666666666671</v>
      </c>
      <c r="G418" s="40">
        <v>443.28333333333342</v>
      </c>
      <c r="H418" s="40">
        <v>466.68333333333339</v>
      </c>
      <c r="I418" s="40">
        <v>473.91666666666674</v>
      </c>
      <c r="J418" s="40">
        <v>478.38333333333338</v>
      </c>
      <c r="K418" s="31">
        <v>469.45</v>
      </c>
      <c r="L418" s="31">
        <v>457.75</v>
      </c>
      <c r="M418" s="31">
        <v>0.76627999999999996</v>
      </c>
      <c r="N418" s="1"/>
      <c r="O418" s="1"/>
    </row>
    <row r="419" spans="1:15" ht="12.75" customHeight="1">
      <c r="A419" s="31">
        <v>409</v>
      </c>
      <c r="B419" s="31" t="s">
        <v>495</v>
      </c>
      <c r="C419" s="31">
        <v>29</v>
      </c>
      <c r="D419" s="40">
        <v>28.966666666666669</v>
      </c>
      <c r="E419" s="40">
        <v>28.783333333333339</v>
      </c>
      <c r="F419" s="40">
        <v>28.56666666666667</v>
      </c>
      <c r="G419" s="40">
        <v>28.38333333333334</v>
      </c>
      <c r="H419" s="40">
        <v>29.183333333333337</v>
      </c>
      <c r="I419" s="40">
        <v>29.366666666666667</v>
      </c>
      <c r="J419" s="40">
        <v>29.583333333333336</v>
      </c>
      <c r="K419" s="31">
        <v>29.15</v>
      </c>
      <c r="L419" s="31">
        <v>28.75</v>
      </c>
      <c r="M419" s="31">
        <v>13.575760000000001</v>
      </c>
      <c r="N419" s="1"/>
      <c r="O419" s="1"/>
    </row>
    <row r="420" spans="1:15" ht="12.75" customHeight="1">
      <c r="A420" s="31">
        <v>410</v>
      </c>
      <c r="B420" s="31" t="s">
        <v>496</v>
      </c>
      <c r="C420" s="31">
        <v>4062.55</v>
      </c>
      <c r="D420" s="40">
        <v>4063.0666666666662</v>
      </c>
      <c r="E420" s="40">
        <v>3936.1333333333323</v>
      </c>
      <c r="F420" s="40">
        <v>3809.7166666666662</v>
      </c>
      <c r="G420" s="40">
        <v>3682.7833333333324</v>
      </c>
      <c r="H420" s="40">
        <v>4189.4833333333318</v>
      </c>
      <c r="I420" s="40">
        <v>4316.4166666666661</v>
      </c>
      <c r="J420" s="40">
        <v>4442.8333333333321</v>
      </c>
      <c r="K420" s="31">
        <v>4190</v>
      </c>
      <c r="L420" s="31">
        <v>3936.65</v>
      </c>
      <c r="M420" s="31">
        <v>1.6269800000000001</v>
      </c>
      <c r="N420" s="1"/>
      <c r="O420" s="1"/>
    </row>
    <row r="421" spans="1:15" ht="12.75" customHeight="1">
      <c r="A421" s="31">
        <v>411</v>
      </c>
      <c r="B421" s="31" t="s">
        <v>505</v>
      </c>
      <c r="C421" s="31">
        <v>851.75</v>
      </c>
      <c r="D421" s="40">
        <v>854.98333333333323</v>
      </c>
      <c r="E421" s="40">
        <v>842.11666666666645</v>
      </c>
      <c r="F421" s="40">
        <v>832.48333333333323</v>
      </c>
      <c r="G421" s="40">
        <v>819.61666666666645</v>
      </c>
      <c r="H421" s="40">
        <v>864.61666666666645</v>
      </c>
      <c r="I421" s="40">
        <v>877.48333333333323</v>
      </c>
      <c r="J421" s="40">
        <v>887.11666666666645</v>
      </c>
      <c r="K421" s="31">
        <v>867.85</v>
      </c>
      <c r="L421" s="31">
        <v>845.35</v>
      </c>
      <c r="M421" s="31">
        <v>3.8065500000000001</v>
      </c>
      <c r="N421" s="1"/>
      <c r="O421" s="1"/>
    </row>
    <row r="422" spans="1:15" ht="12.75" customHeight="1">
      <c r="A422" s="31">
        <v>412</v>
      </c>
      <c r="B422" s="31" t="s">
        <v>507</v>
      </c>
      <c r="C422" s="31">
        <v>1143.1500000000001</v>
      </c>
      <c r="D422" s="40">
        <v>1149.9666666666667</v>
      </c>
      <c r="E422" s="40">
        <v>1128.1833333333334</v>
      </c>
      <c r="F422" s="40">
        <v>1113.2166666666667</v>
      </c>
      <c r="G422" s="40">
        <v>1091.4333333333334</v>
      </c>
      <c r="H422" s="40">
        <v>1164.9333333333334</v>
      </c>
      <c r="I422" s="40">
        <v>1186.7166666666667</v>
      </c>
      <c r="J422" s="40">
        <v>1201.6833333333334</v>
      </c>
      <c r="K422" s="31">
        <v>1171.75</v>
      </c>
      <c r="L422" s="31">
        <v>1135</v>
      </c>
      <c r="M422" s="31">
        <v>0.27538000000000001</v>
      </c>
      <c r="N422" s="1"/>
      <c r="O422" s="1"/>
    </row>
    <row r="423" spans="1:15" ht="12.75" customHeight="1">
      <c r="A423" s="31">
        <v>413</v>
      </c>
      <c r="B423" s="31" t="s">
        <v>506</v>
      </c>
      <c r="C423" s="31">
        <v>2577.4</v>
      </c>
      <c r="D423" s="40">
        <v>2599.9833333333331</v>
      </c>
      <c r="E423" s="40">
        <v>2529.9666666666662</v>
      </c>
      <c r="F423" s="40">
        <v>2482.5333333333333</v>
      </c>
      <c r="G423" s="40">
        <v>2412.5166666666664</v>
      </c>
      <c r="H423" s="40">
        <v>2647.4166666666661</v>
      </c>
      <c r="I423" s="40">
        <v>2717.4333333333334</v>
      </c>
      <c r="J423" s="40">
        <v>2764.8666666666659</v>
      </c>
      <c r="K423" s="31">
        <v>2670</v>
      </c>
      <c r="L423" s="31">
        <v>2552.5500000000002</v>
      </c>
      <c r="M423" s="31">
        <v>0.31963999999999998</v>
      </c>
      <c r="N423" s="1"/>
      <c r="O423" s="1"/>
    </row>
    <row r="424" spans="1:15" ht="12.75" customHeight="1">
      <c r="A424" s="31">
        <v>414</v>
      </c>
      <c r="B424" s="31" t="s">
        <v>508</v>
      </c>
      <c r="C424" s="31">
        <v>839.8</v>
      </c>
      <c r="D424" s="40">
        <v>840.91666666666663</v>
      </c>
      <c r="E424" s="40">
        <v>826.88333333333321</v>
      </c>
      <c r="F424" s="40">
        <v>813.96666666666658</v>
      </c>
      <c r="G424" s="40">
        <v>799.93333333333317</v>
      </c>
      <c r="H424" s="40">
        <v>853.83333333333326</v>
      </c>
      <c r="I424" s="40">
        <v>867.86666666666679</v>
      </c>
      <c r="J424" s="40">
        <v>880.7833333333333</v>
      </c>
      <c r="K424" s="31">
        <v>854.95</v>
      </c>
      <c r="L424" s="31">
        <v>828</v>
      </c>
      <c r="M424" s="31">
        <v>4.5119100000000003</v>
      </c>
      <c r="N424" s="1"/>
      <c r="O424" s="1"/>
    </row>
    <row r="425" spans="1:15" ht="12.75" customHeight="1">
      <c r="A425" s="31">
        <v>415</v>
      </c>
      <c r="B425" s="31" t="s">
        <v>509</v>
      </c>
      <c r="C425" s="31">
        <v>464.15</v>
      </c>
      <c r="D425" s="40">
        <v>473.88333333333338</v>
      </c>
      <c r="E425" s="40">
        <v>448.51666666666677</v>
      </c>
      <c r="F425" s="40">
        <v>432.88333333333338</v>
      </c>
      <c r="G425" s="40">
        <v>407.51666666666677</v>
      </c>
      <c r="H425" s="40">
        <v>489.51666666666677</v>
      </c>
      <c r="I425" s="40">
        <v>514.88333333333344</v>
      </c>
      <c r="J425" s="40">
        <v>530.51666666666677</v>
      </c>
      <c r="K425" s="31">
        <v>499.25</v>
      </c>
      <c r="L425" s="31">
        <v>458.25</v>
      </c>
      <c r="M425" s="31">
        <v>3.26213</v>
      </c>
      <c r="N425" s="1"/>
      <c r="O425" s="1"/>
    </row>
    <row r="426" spans="1:15" ht="12.75" customHeight="1">
      <c r="A426" s="31">
        <v>416</v>
      </c>
      <c r="B426" s="31" t="s">
        <v>517</v>
      </c>
      <c r="C426" s="31">
        <v>272.14999999999998</v>
      </c>
      <c r="D426" s="40">
        <v>273.71666666666664</v>
      </c>
      <c r="E426" s="40">
        <v>269.43333333333328</v>
      </c>
      <c r="F426" s="40">
        <v>266.71666666666664</v>
      </c>
      <c r="G426" s="40">
        <v>262.43333333333328</v>
      </c>
      <c r="H426" s="40">
        <v>276.43333333333328</v>
      </c>
      <c r="I426" s="40">
        <v>280.7166666666667</v>
      </c>
      <c r="J426" s="40">
        <v>283.43333333333328</v>
      </c>
      <c r="K426" s="31">
        <v>278</v>
      </c>
      <c r="L426" s="31">
        <v>271</v>
      </c>
      <c r="M426" s="31">
        <v>5.2504999999999997</v>
      </c>
      <c r="N426" s="1"/>
      <c r="O426" s="1"/>
    </row>
    <row r="427" spans="1:15" ht="12.75" customHeight="1">
      <c r="A427" s="31">
        <v>417</v>
      </c>
      <c r="B427" s="31" t="s">
        <v>510</v>
      </c>
      <c r="C427" s="31">
        <v>69.45</v>
      </c>
      <c r="D427" s="40">
        <v>69.63333333333334</v>
      </c>
      <c r="E427" s="40">
        <v>68.966666666666683</v>
      </c>
      <c r="F427" s="40">
        <v>68.483333333333348</v>
      </c>
      <c r="G427" s="40">
        <v>67.816666666666691</v>
      </c>
      <c r="H427" s="40">
        <v>70.116666666666674</v>
      </c>
      <c r="I427" s="40">
        <v>70.783333333333331</v>
      </c>
      <c r="J427" s="40">
        <v>71.266666666666666</v>
      </c>
      <c r="K427" s="31">
        <v>70.3</v>
      </c>
      <c r="L427" s="31">
        <v>69.150000000000006</v>
      </c>
      <c r="M427" s="31">
        <v>19.443850000000001</v>
      </c>
      <c r="N427" s="1"/>
      <c r="O427" s="1"/>
    </row>
    <row r="428" spans="1:15" ht="12.75" customHeight="1">
      <c r="A428" s="31">
        <v>418</v>
      </c>
      <c r="B428" s="31" t="s">
        <v>193</v>
      </c>
      <c r="C428" s="31">
        <v>2155.85</v>
      </c>
      <c r="D428" s="40">
        <v>2157.7333333333331</v>
      </c>
      <c r="E428" s="40">
        <v>2140.8166666666662</v>
      </c>
      <c r="F428" s="40">
        <v>2125.7833333333328</v>
      </c>
      <c r="G428" s="40">
        <v>2108.8666666666659</v>
      </c>
      <c r="H428" s="40">
        <v>2172.7666666666664</v>
      </c>
      <c r="I428" s="40">
        <v>2189.6833333333334</v>
      </c>
      <c r="J428" s="40">
        <v>2204.7166666666667</v>
      </c>
      <c r="K428" s="31">
        <v>2174.65</v>
      </c>
      <c r="L428" s="31">
        <v>2142.6999999999998</v>
      </c>
      <c r="M428" s="31">
        <v>3.6884700000000001</v>
      </c>
      <c r="N428" s="1"/>
      <c r="O428" s="1"/>
    </row>
    <row r="429" spans="1:15" ht="12.75" customHeight="1">
      <c r="A429" s="31">
        <v>419</v>
      </c>
      <c r="B429" s="31" t="s">
        <v>194</v>
      </c>
      <c r="C429" s="31">
        <v>1384.1</v>
      </c>
      <c r="D429" s="40">
        <v>1405.9333333333334</v>
      </c>
      <c r="E429" s="40">
        <v>1348.2166666666667</v>
      </c>
      <c r="F429" s="40">
        <v>1312.3333333333333</v>
      </c>
      <c r="G429" s="40">
        <v>1254.6166666666666</v>
      </c>
      <c r="H429" s="40">
        <v>1441.8166666666668</v>
      </c>
      <c r="I429" s="40">
        <v>1499.5333333333335</v>
      </c>
      <c r="J429" s="40">
        <v>1535.416666666667</v>
      </c>
      <c r="K429" s="31">
        <v>1463.65</v>
      </c>
      <c r="L429" s="31">
        <v>1370.05</v>
      </c>
      <c r="M429" s="31">
        <v>18.15916</v>
      </c>
      <c r="N429" s="1"/>
      <c r="O429" s="1"/>
    </row>
    <row r="430" spans="1:15" ht="12.75" customHeight="1">
      <c r="A430" s="31">
        <v>420</v>
      </c>
      <c r="B430" s="31" t="s">
        <v>514</v>
      </c>
      <c r="C430" s="31">
        <v>477.45</v>
      </c>
      <c r="D430" s="40">
        <v>483.23333333333329</v>
      </c>
      <c r="E430" s="40">
        <v>469.36666666666656</v>
      </c>
      <c r="F430" s="40">
        <v>461.28333333333325</v>
      </c>
      <c r="G430" s="40">
        <v>447.41666666666652</v>
      </c>
      <c r="H430" s="40">
        <v>491.31666666666661</v>
      </c>
      <c r="I430" s="40">
        <v>505.18333333333328</v>
      </c>
      <c r="J430" s="40">
        <v>513.26666666666665</v>
      </c>
      <c r="K430" s="31">
        <v>497.1</v>
      </c>
      <c r="L430" s="31">
        <v>475.15</v>
      </c>
      <c r="M430" s="31">
        <v>16.655139999999999</v>
      </c>
      <c r="N430" s="1"/>
      <c r="O430" s="1"/>
    </row>
    <row r="431" spans="1:15" ht="12.75" customHeight="1">
      <c r="A431" s="31">
        <v>421</v>
      </c>
      <c r="B431" s="31" t="s">
        <v>511</v>
      </c>
      <c r="C431" s="31">
        <v>96.85</v>
      </c>
      <c r="D431" s="40">
        <v>97.25</v>
      </c>
      <c r="E431" s="40">
        <v>95.95</v>
      </c>
      <c r="F431" s="40">
        <v>95.05</v>
      </c>
      <c r="G431" s="40">
        <v>93.75</v>
      </c>
      <c r="H431" s="40">
        <v>98.15</v>
      </c>
      <c r="I431" s="40">
        <v>99.450000000000017</v>
      </c>
      <c r="J431" s="40">
        <v>100.35000000000001</v>
      </c>
      <c r="K431" s="31">
        <v>98.55</v>
      </c>
      <c r="L431" s="31">
        <v>96.35</v>
      </c>
      <c r="M431" s="31">
        <v>0.50736999999999999</v>
      </c>
      <c r="N431" s="1"/>
      <c r="O431" s="1"/>
    </row>
    <row r="432" spans="1:15" ht="12.75" customHeight="1">
      <c r="A432" s="31">
        <v>422</v>
      </c>
      <c r="B432" s="31" t="s">
        <v>513</v>
      </c>
      <c r="C432" s="31">
        <v>305.2</v>
      </c>
      <c r="D432" s="40">
        <v>302.96666666666664</v>
      </c>
      <c r="E432" s="40">
        <v>298.23333333333329</v>
      </c>
      <c r="F432" s="40">
        <v>291.26666666666665</v>
      </c>
      <c r="G432" s="40">
        <v>286.5333333333333</v>
      </c>
      <c r="H432" s="40">
        <v>309.93333333333328</v>
      </c>
      <c r="I432" s="40">
        <v>314.66666666666663</v>
      </c>
      <c r="J432" s="40">
        <v>321.63333333333327</v>
      </c>
      <c r="K432" s="31">
        <v>307.7</v>
      </c>
      <c r="L432" s="31">
        <v>296</v>
      </c>
      <c r="M432" s="31">
        <v>7.2003899999999996</v>
      </c>
      <c r="N432" s="1"/>
      <c r="O432" s="1"/>
    </row>
    <row r="433" spans="1:15" ht="12.75" customHeight="1">
      <c r="A433" s="31">
        <v>423</v>
      </c>
      <c r="B433" s="31" t="s">
        <v>515</v>
      </c>
      <c r="C433" s="31">
        <v>573.70000000000005</v>
      </c>
      <c r="D433" s="40">
        <v>577.19999999999993</v>
      </c>
      <c r="E433" s="40">
        <v>568.49999999999989</v>
      </c>
      <c r="F433" s="40">
        <v>563.29999999999995</v>
      </c>
      <c r="G433" s="40">
        <v>554.59999999999991</v>
      </c>
      <c r="H433" s="40">
        <v>582.39999999999986</v>
      </c>
      <c r="I433" s="40">
        <v>591.09999999999991</v>
      </c>
      <c r="J433" s="40">
        <v>596.29999999999984</v>
      </c>
      <c r="K433" s="31">
        <v>585.9</v>
      </c>
      <c r="L433" s="31">
        <v>572</v>
      </c>
      <c r="M433" s="31">
        <v>0.45223999999999998</v>
      </c>
      <c r="N433" s="1"/>
      <c r="O433" s="1"/>
    </row>
    <row r="434" spans="1:15" ht="12.75" customHeight="1">
      <c r="A434" s="31">
        <v>424</v>
      </c>
      <c r="B434" s="31" t="s">
        <v>516</v>
      </c>
      <c r="C434" s="31">
        <v>373.65</v>
      </c>
      <c r="D434" s="40">
        <v>375.09999999999997</v>
      </c>
      <c r="E434" s="40">
        <v>370.59999999999991</v>
      </c>
      <c r="F434" s="40">
        <v>367.54999999999995</v>
      </c>
      <c r="G434" s="40">
        <v>363.0499999999999</v>
      </c>
      <c r="H434" s="40">
        <v>378.14999999999992</v>
      </c>
      <c r="I434" s="40">
        <v>382.65000000000003</v>
      </c>
      <c r="J434" s="40">
        <v>385.69999999999993</v>
      </c>
      <c r="K434" s="31">
        <v>379.6</v>
      </c>
      <c r="L434" s="31">
        <v>372.05</v>
      </c>
      <c r="M434" s="31">
        <v>1.1944900000000001</v>
      </c>
      <c r="N434" s="1"/>
      <c r="O434" s="1"/>
    </row>
    <row r="435" spans="1:15" ht="12.75" customHeight="1">
      <c r="A435" s="31">
        <v>425</v>
      </c>
      <c r="B435" s="31" t="s">
        <v>518</v>
      </c>
      <c r="C435" s="31">
        <v>2309.9</v>
      </c>
      <c r="D435" s="40">
        <v>2296.0499999999997</v>
      </c>
      <c r="E435" s="40">
        <v>2275.8499999999995</v>
      </c>
      <c r="F435" s="40">
        <v>2241.7999999999997</v>
      </c>
      <c r="G435" s="40">
        <v>2221.5999999999995</v>
      </c>
      <c r="H435" s="40">
        <v>2330.0999999999995</v>
      </c>
      <c r="I435" s="40">
        <v>2350.2999999999993</v>
      </c>
      <c r="J435" s="40">
        <v>2384.3499999999995</v>
      </c>
      <c r="K435" s="31">
        <v>2316.25</v>
      </c>
      <c r="L435" s="31">
        <v>2262</v>
      </c>
      <c r="M435" s="31">
        <v>0.77746999999999999</v>
      </c>
      <c r="N435" s="1"/>
      <c r="O435" s="1"/>
    </row>
    <row r="436" spans="1:15" ht="12.75" customHeight="1">
      <c r="A436" s="31">
        <v>426</v>
      </c>
      <c r="B436" s="31" t="s">
        <v>519</v>
      </c>
      <c r="C436" s="31">
        <v>861.2</v>
      </c>
      <c r="D436" s="40">
        <v>858.73333333333323</v>
      </c>
      <c r="E436" s="40">
        <v>847.46666666666647</v>
      </c>
      <c r="F436" s="40">
        <v>833.73333333333323</v>
      </c>
      <c r="G436" s="40">
        <v>822.46666666666647</v>
      </c>
      <c r="H436" s="40">
        <v>872.46666666666647</v>
      </c>
      <c r="I436" s="40">
        <v>883.73333333333312</v>
      </c>
      <c r="J436" s="40">
        <v>897.46666666666647</v>
      </c>
      <c r="K436" s="31">
        <v>870</v>
      </c>
      <c r="L436" s="31">
        <v>845</v>
      </c>
      <c r="M436" s="31">
        <v>0.56916999999999995</v>
      </c>
      <c r="N436" s="1"/>
      <c r="O436" s="1"/>
    </row>
    <row r="437" spans="1:15" ht="12.75" customHeight="1">
      <c r="A437" s="31">
        <v>427</v>
      </c>
      <c r="B437" s="31" t="s">
        <v>195</v>
      </c>
      <c r="C437" s="31">
        <v>756.05</v>
      </c>
      <c r="D437" s="40">
        <v>759.4666666666667</v>
      </c>
      <c r="E437" s="40">
        <v>750.18333333333339</v>
      </c>
      <c r="F437" s="40">
        <v>744.31666666666672</v>
      </c>
      <c r="G437" s="40">
        <v>735.03333333333342</v>
      </c>
      <c r="H437" s="40">
        <v>765.33333333333337</v>
      </c>
      <c r="I437" s="40">
        <v>774.61666666666667</v>
      </c>
      <c r="J437" s="40">
        <v>780.48333333333335</v>
      </c>
      <c r="K437" s="31">
        <v>768.75</v>
      </c>
      <c r="L437" s="31">
        <v>753.6</v>
      </c>
      <c r="M437" s="31">
        <v>32.241720000000001</v>
      </c>
      <c r="N437" s="1"/>
      <c r="O437" s="1"/>
    </row>
    <row r="438" spans="1:15" ht="12.75" customHeight="1">
      <c r="A438" s="31">
        <v>428</v>
      </c>
      <c r="B438" s="31" t="s">
        <v>520</v>
      </c>
      <c r="C438" s="31">
        <v>442.5</v>
      </c>
      <c r="D438" s="40">
        <v>442.0333333333333</v>
      </c>
      <c r="E438" s="40">
        <v>437.06666666666661</v>
      </c>
      <c r="F438" s="40">
        <v>431.63333333333333</v>
      </c>
      <c r="G438" s="40">
        <v>426.66666666666663</v>
      </c>
      <c r="H438" s="40">
        <v>447.46666666666658</v>
      </c>
      <c r="I438" s="40">
        <v>452.43333333333328</v>
      </c>
      <c r="J438" s="40">
        <v>457.86666666666656</v>
      </c>
      <c r="K438" s="31">
        <v>447</v>
      </c>
      <c r="L438" s="31">
        <v>436.6</v>
      </c>
      <c r="M438" s="31">
        <v>2.7650700000000001</v>
      </c>
      <c r="N438" s="1"/>
      <c r="O438" s="1"/>
    </row>
    <row r="439" spans="1:15" ht="12.75" customHeight="1">
      <c r="A439" s="31">
        <v>429</v>
      </c>
      <c r="B439" s="31" t="s">
        <v>196</v>
      </c>
      <c r="C439" s="31">
        <v>546.5</v>
      </c>
      <c r="D439" s="40">
        <v>543.81666666666661</v>
      </c>
      <c r="E439" s="40">
        <v>538.78333333333319</v>
      </c>
      <c r="F439" s="40">
        <v>531.06666666666661</v>
      </c>
      <c r="G439" s="40">
        <v>526.03333333333319</v>
      </c>
      <c r="H439" s="40">
        <v>551.53333333333319</v>
      </c>
      <c r="I439" s="40">
        <v>556.56666666666649</v>
      </c>
      <c r="J439" s="40">
        <v>564.28333333333319</v>
      </c>
      <c r="K439" s="31">
        <v>548.85</v>
      </c>
      <c r="L439" s="31">
        <v>536.1</v>
      </c>
      <c r="M439" s="31">
        <v>8.0728100000000005</v>
      </c>
      <c r="N439" s="1"/>
      <c r="O439" s="1"/>
    </row>
    <row r="440" spans="1:15" ht="12.75" customHeight="1">
      <c r="A440" s="31">
        <v>430</v>
      </c>
      <c r="B440" s="31" t="s">
        <v>523</v>
      </c>
      <c r="C440" s="31">
        <v>726.3</v>
      </c>
      <c r="D440" s="40">
        <v>726.1</v>
      </c>
      <c r="E440" s="40">
        <v>705.2</v>
      </c>
      <c r="F440" s="40">
        <v>684.1</v>
      </c>
      <c r="G440" s="40">
        <v>663.2</v>
      </c>
      <c r="H440" s="40">
        <v>747.2</v>
      </c>
      <c r="I440" s="40">
        <v>768.09999999999991</v>
      </c>
      <c r="J440" s="40">
        <v>789.2</v>
      </c>
      <c r="K440" s="31">
        <v>747</v>
      </c>
      <c r="L440" s="31">
        <v>705</v>
      </c>
      <c r="M440" s="31">
        <v>2.9785599999999999</v>
      </c>
      <c r="N440" s="1"/>
      <c r="O440" s="1"/>
    </row>
    <row r="441" spans="1:15" ht="12.75" customHeight="1">
      <c r="A441" s="31">
        <v>431</v>
      </c>
      <c r="B441" s="31" t="s">
        <v>521</v>
      </c>
      <c r="C441" s="31">
        <v>422.95</v>
      </c>
      <c r="D441" s="40">
        <v>418.2</v>
      </c>
      <c r="E441" s="40">
        <v>409.4</v>
      </c>
      <c r="F441" s="40">
        <v>395.84999999999997</v>
      </c>
      <c r="G441" s="40">
        <v>387.04999999999995</v>
      </c>
      <c r="H441" s="40">
        <v>431.75</v>
      </c>
      <c r="I441" s="40">
        <v>440.55000000000007</v>
      </c>
      <c r="J441" s="40">
        <v>454.1</v>
      </c>
      <c r="K441" s="31">
        <v>427</v>
      </c>
      <c r="L441" s="31">
        <v>404.65</v>
      </c>
      <c r="M441" s="31">
        <v>3.9075500000000001</v>
      </c>
      <c r="N441" s="1"/>
      <c r="O441" s="1"/>
    </row>
    <row r="442" spans="1:15" ht="12.75" customHeight="1">
      <c r="A442" s="31">
        <v>432</v>
      </c>
      <c r="B442" s="31" t="s">
        <v>522</v>
      </c>
      <c r="C442" s="31">
        <v>2340.65</v>
      </c>
      <c r="D442" s="40">
        <v>2354.3166666666666</v>
      </c>
      <c r="E442" s="40">
        <v>2303.7833333333333</v>
      </c>
      <c r="F442" s="40">
        <v>2266.9166666666665</v>
      </c>
      <c r="G442" s="40">
        <v>2216.3833333333332</v>
      </c>
      <c r="H442" s="40">
        <v>2391.1833333333334</v>
      </c>
      <c r="I442" s="40">
        <v>2441.7166666666662</v>
      </c>
      <c r="J442" s="40">
        <v>2478.5833333333335</v>
      </c>
      <c r="K442" s="31">
        <v>2404.85</v>
      </c>
      <c r="L442" s="31">
        <v>2317.4499999999998</v>
      </c>
      <c r="M442" s="31">
        <v>1.95503</v>
      </c>
      <c r="N442" s="1"/>
      <c r="O442" s="1"/>
    </row>
    <row r="443" spans="1:15" ht="12.75" customHeight="1">
      <c r="A443" s="31">
        <v>433</v>
      </c>
      <c r="B443" s="31" t="s">
        <v>524</v>
      </c>
      <c r="C443" s="31">
        <v>514.1</v>
      </c>
      <c r="D443" s="40">
        <v>520.04999999999995</v>
      </c>
      <c r="E443" s="40">
        <v>505.09999999999991</v>
      </c>
      <c r="F443" s="40">
        <v>496.09999999999997</v>
      </c>
      <c r="G443" s="40">
        <v>481.14999999999992</v>
      </c>
      <c r="H443" s="40">
        <v>529.04999999999995</v>
      </c>
      <c r="I443" s="40">
        <v>544</v>
      </c>
      <c r="J443" s="40">
        <v>552.99999999999989</v>
      </c>
      <c r="K443" s="31">
        <v>535</v>
      </c>
      <c r="L443" s="31">
        <v>511.05</v>
      </c>
      <c r="M443" s="31">
        <v>5.9596900000000002</v>
      </c>
      <c r="N443" s="1"/>
      <c r="O443" s="1"/>
    </row>
    <row r="444" spans="1:15" ht="12.75" customHeight="1">
      <c r="A444" s="31">
        <v>434</v>
      </c>
      <c r="B444" s="31" t="s">
        <v>525</v>
      </c>
      <c r="C444" s="31">
        <v>7.3</v>
      </c>
      <c r="D444" s="40">
        <v>7.3500000000000005</v>
      </c>
      <c r="E444" s="40">
        <v>7.1500000000000012</v>
      </c>
      <c r="F444" s="40">
        <v>7.0000000000000009</v>
      </c>
      <c r="G444" s="40">
        <v>6.8000000000000016</v>
      </c>
      <c r="H444" s="40">
        <v>7.5000000000000009</v>
      </c>
      <c r="I444" s="40">
        <v>7.7</v>
      </c>
      <c r="J444" s="40">
        <v>7.8500000000000005</v>
      </c>
      <c r="K444" s="31">
        <v>7.55</v>
      </c>
      <c r="L444" s="31">
        <v>7.2</v>
      </c>
      <c r="M444" s="31">
        <v>507.75292000000002</v>
      </c>
      <c r="N444" s="1"/>
      <c r="O444" s="1"/>
    </row>
    <row r="445" spans="1:15" ht="12.75" customHeight="1">
      <c r="A445" s="31">
        <v>435</v>
      </c>
      <c r="B445" s="31" t="s">
        <v>512</v>
      </c>
      <c r="C445" s="31">
        <v>384.45</v>
      </c>
      <c r="D445" s="40">
        <v>386.93333333333339</v>
      </c>
      <c r="E445" s="40">
        <v>380.86666666666679</v>
      </c>
      <c r="F445" s="40">
        <v>377.28333333333342</v>
      </c>
      <c r="G445" s="40">
        <v>371.21666666666681</v>
      </c>
      <c r="H445" s="40">
        <v>390.51666666666677</v>
      </c>
      <c r="I445" s="40">
        <v>396.58333333333337</v>
      </c>
      <c r="J445" s="40">
        <v>400.16666666666674</v>
      </c>
      <c r="K445" s="31">
        <v>393</v>
      </c>
      <c r="L445" s="31">
        <v>383.35</v>
      </c>
      <c r="M445" s="31">
        <v>6.6660300000000001</v>
      </c>
      <c r="N445" s="1"/>
      <c r="O445" s="1"/>
    </row>
    <row r="446" spans="1:15" ht="12.75" customHeight="1">
      <c r="A446" s="31">
        <v>436</v>
      </c>
      <c r="B446" s="31" t="s">
        <v>526</v>
      </c>
      <c r="C446" s="31">
        <v>999.8</v>
      </c>
      <c r="D446" s="40">
        <v>994.9666666666667</v>
      </c>
      <c r="E446" s="40">
        <v>984.93333333333339</v>
      </c>
      <c r="F446" s="40">
        <v>970.06666666666672</v>
      </c>
      <c r="G446" s="40">
        <v>960.03333333333342</v>
      </c>
      <c r="H446" s="40">
        <v>1009.8333333333334</v>
      </c>
      <c r="I446" s="40">
        <v>1019.8666666666667</v>
      </c>
      <c r="J446" s="40">
        <v>1034.7333333333333</v>
      </c>
      <c r="K446" s="31">
        <v>1005</v>
      </c>
      <c r="L446" s="31">
        <v>980.1</v>
      </c>
      <c r="M446" s="31">
        <v>0.20366000000000001</v>
      </c>
      <c r="N446" s="1"/>
      <c r="O446" s="1"/>
    </row>
    <row r="447" spans="1:15" ht="12.75" customHeight="1">
      <c r="A447" s="31">
        <v>437</v>
      </c>
      <c r="B447" s="31" t="s">
        <v>277</v>
      </c>
      <c r="C447" s="31">
        <v>609.4</v>
      </c>
      <c r="D447" s="40">
        <v>614.5</v>
      </c>
      <c r="E447" s="40">
        <v>597</v>
      </c>
      <c r="F447" s="40">
        <v>584.6</v>
      </c>
      <c r="G447" s="40">
        <v>567.1</v>
      </c>
      <c r="H447" s="40">
        <v>626.9</v>
      </c>
      <c r="I447" s="40">
        <v>644.4</v>
      </c>
      <c r="J447" s="40">
        <v>656.8</v>
      </c>
      <c r="K447" s="31">
        <v>632</v>
      </c>
      <c r="L447" s="31">
        <v>602.1</v>
      </c>
      <c r="M447" s="31">
        <v>14.628550000000001</v>
      </c>
      <c r="N447" s="1"/>
      <c r="O447" s="1"/>
    </row>
    <row r="448" spans="1:15" ht="12.75" customHeight="1">
      <c r="A448" s="31">
        <v>438</v>
      </c>
      <c r="B448" s="31" t="s">
        <v>531</v>
      </c>
      <c r="C448" s="31">
        <v>1927.6</v>
      </c>
      <c r="D448" s="40">
        <v>1892.1666666666667</v>
      </c>
      <c r="E448" s="40">
        <v>1856.7333333333336</v>
      </c>
      <c r="F448" s="40">
        <v>1785.8666666666668</v>
      </c>
      <c r="G448" s="40">
        <v>1750.4333333333336</v>
      </c>
      <c r="H448" s="40">
        <v>1963.0333333333335</v>
      </c>
      <c r="I448" s="40">
        <v>1998.4666666666665</v>
      </c>
      <c r="J448" s="40">
        <v>2069.3333333333335</v>
      </c>
      <c r="K448" s="31">
        <v>1927.6</v>
      </c>
      <c r="L448" s="31">
        <v>1821.3</v>
      </c>
      <c r="M448" s="31">
        <v>3.20364</v>
      </c>
      <c r="N448" s="1"/>
      <c r="O448" s="1"/>
    </row>
    <row r="449" spans="1:15" ht="12.75" customHeight="1">
      <c r="A449" s="31">
        <v>439</v>
      </c>
      <c r="B449" s="31" t="s">
        <v>532</v>
      </c>
      <c r="C449" s="31">
        <v>13058.25</v>
      </c>
      <c r="D449" s="40">
        <v>13181.166666666666</v>
      </c>
      <c r="E449" s="40">
        <v>12897.083333333332</v>
      </c>
      <c r="F449" s="40">
        <v>12735.916666666666</v>
      </c>
      <c r="G449" s="40">
        <v>12451.833333333332</v>
      </c>
      <c r="H449" s="40">
        <v>13342.333333333332</v>
      </c>
      <c r="I449" s="40">
        <v>13626.416666666664</v>
      </c>
      <c r="J449" s="40">
        <v>13787.583333333332</v>
      </c>
      <c r="K449" s="31">
        <v>13465.25</v>
      </c>
      <c r="L449" s="31">
        <v>13020</v>
      </c>
      <c r="M449" s="31">
        <v>1.353E-2</v>
      </c>
      <c r="N449" s="1"/>
      <c r="O449" s="1"/>
    </row>
    <row r="450" spans="1:15" ht="12.75" customHeight="1">
      <c r="A450" s="31">
        <v>440</v>
      </c>
      <c r="B450" s="31" t="s">
        <v>197</v>
      </c>
      <c r="C450" s="31">
        <v>933.35</v>
      </c>
      <c r="D450" s="40">
        <v>932.94999999999993</v>
      </c>
      <c r="E450" s="40">
        <v>925.39999999999986</v>
      </c>
      <c r="F450" s="40">
        <v>917.44999999999993</v>
      </c>
      <c r="G450" s="40">
        <v>909.89999999999986</v>
      </c>
      <c r="H450" s="40">
        <v>940.89999999999986</v>
      </c>
      <c r="I450" s="40">
        <v>948.44999999999982</v>
      </c>
      <c r="J450" s="40">
        <v>956.39999999999986</v>
      </c>
      <c r="K450" s="31">
        <v>940.5</v>
      </c>
      <c r="L450" s="31">
        <v>925</v>
      </c>
      <c r="M450" s="31">
        <v>7.1504799999999999</v>
      </c>
      <c r="N450" s="1"/>
      <c r="O450" s="1"/>
    </row>
    <row r="451" spans="1:15" ht="12.75" customHeight="1">
      <c r="A451" s="31">
        <v>441</v>
      </c>
      <c r="B451" s="31" t="s">
        <v>533</v>
      </c>
      <c r="C451" s="31">
        <v>212.95</v>
      </c>
      <c r="D451" s="40">
        <v>213.1</v>
      </c>
      <c r="E451" s="40">
        <v>211.5</v>
      </c>
      <c r="F451" s="40">
        <v>210.05</v>
      </c>
      <c r="G451" s="40">
        <v>208.45000000000002</v>
      </c>
      <c r="H451" s="40">
        <v>214.54999999999998</v>
      </c>
      <c r="I451" s="40">
        <v>216.14999999999995</v>
      </c>
      <c r="J451" s="40">
        <v>217.59999999999997</v>
      </c>
      <c r="K451" s="31">
        <v>214.7</v>
      </c>
      <c r="L451" s="31">
        <v>211.65</v>
      </c>
      <c r="M451" s="31">
        <v>6.8398000000000003</v>
      </c>
      <c r="N451" s="1"/>
      <c r="O451" s="1"/>
    </row>
    <row r="452" spans="1:15" ht="12.75" customHeight="1">
      <c r="A452" s="31">
        <v>442</v>
      </c>
      <c r="B452" s="31" t="s">
        <v>534</v>
      </c>
      <c r="C452" s="31">
        <v>1445.4</v>
      </c>
      <c r="D452" s="40">
        <v>1461.4666666666665</v>
      </c>
      <c r="E452" s="40">
        <v>1419.5333333333328</v>
      </c>
      <c r="F452" s="40">
        <v>1393.6666666666663</v>
      </c>
      <c r="G452" s="40">
        <v>1351.7333333333327</v>
      </c>
      <c r="H452" s="40">
        <v>1487.333333333333</v>
      </c>
      <c r="I452" s="40">
        <v>1529.2666666666669</v>
      </c>
      <c r="J452" s="40">
        <v>1555.1333333333332</v>
      </c>
      <c r="K452" s="31">
        <v>1503.4</v>
      </c>
      <c r="L452" s="31">
        <v>1435.6</v>
      </c>
      <c r="M452" s="31">
        <v>12.21855</v>
      </c>
      <c r="N452" s="1"/>
      <c r="O452" s="1"/>
    </row>
    <row r="453" spans="1:15" ht="12.75" customHeight="1">
      <c r="A453" s="31">
        <v>443</v>
      </c>
      <c r="B453" s="31" t="s">
        <v>198</v>
      </c>
      <c r="C453" s="31">
        <v>739.5</v>
      </c>
      <c r="D453" s="40">
        <v>741.94999999999993</v>
      </c>
      <c r="E453" s="40">
        <v>729.94999999999982</v>
      </c>
      <c r="F453" s="40">
        <v>720.39999999999986</v>
      </c>
      <c r="G453" s="40">
        <v>708.39999999999975</v>
      </c>
      <c r="H453" s="40">
        <v>751.49999999999989</v>
      </c>
      <c r="I453" s="40">
        <v>763.50000000000011</v>
      </c>
      <c r="J453" s="40">
        <v>773.05</v>
      </c>
      <c r="K453" s="31">
        <v>753.95</v>
      </c>
      <c r="L453" s="31">
        <v>732.4</v>
      </c>
      <c r="M453" s="31">
        <v>23.337869999999999</v>
      </c>
      <c r="N453" s="1"/>
      <c r="O453" s="1"/>
    </row>
    <row r="454" spans="1:15" ht="12.75" customHeight="1">
      <c r="A454" s="31">
        <v>444</v>
      </c>
      <c r="B454" s="31" t="s">
        <v>278</v>
      </c>
      <c r="C454" s="31">
        <v>6021.95</v>
      </c>
      <c r="D454" s="40">
        <v>6001.9833333333336</v>
      </c>
      <c r="E454" s="40">
        <v>5904.9666666666672</v>
      </c>
      <c r="F454" s="40">
        <v>5787.9833333333336</v>
      </c>
      <c r="G454" s="40">
        <v>5690.9666666666672</v>
      </c>
      <c r="H454" s="40">
        <v>6118.9666666666672</v>
      </c>
      <c r="I454" s="40">
        <v>6215.9833333333336</v>
      </c>
      <c r="J454" s="40">
        <v>6332.9666666666672</v>
      </c>
      <c r="K454" s="31">
        <v>6099</v>
      </c>
      <c r="L454" s="31">
        <v>5885</v>
      </c>
      <c r="M454" s="31">
        <v>2.5108899999999998</v>
      </c>
      <c r="N454" s="1"/>
      <c r="O454" s="1"/>
    </row>
    <row r="455" spans="1:15" ht="12.75" customHeight="1">
      <c r="A455" s="31">
        <v>445</v>
      </c>
      <c r="B455" s="31" t="s">
        <v>199</v>
      </c>
      <c r="C455" s="31">
        <v>489.4</v>
      </c>
      <c r="D455" s="40">
        <v>488.21666666666664</v>
      </c>
      <c r="E455" s="40">
        <v>484.48333333333329</v>
      </c>
      <c r="F455" s="40">
        <v>479.56666666666666</v>
      </c>
      <c r="G455" s="40">
        <v>475.83333333333331</v>
      </c>
      <c r="H455" s="40">
        <v>493.13333333333327</v>
      </c>
      <c r="I455" s="40">
        <v>496.86666666666662</v>
      </c>
      <c r="J455" s="40">
        <v>501.78333333333325</v>
      </c>
      <c r="K455" s="31">
        <v>491.95</v>
      </c>
      <c r="L455" s="31">
        <v>483.3</v>
      </c>
      <c r="M455" s="31">
        <v>177.22547</v>
      </c>
      <c r="N455" s="1"/>
      <c r="O455" s="1"/>
    </row>
    <row r="456" spans="1:15" ht="12.75" customHeight="1">
      <c r="A456" s="31">
        <v>446</v>
      </c>
      <c r="B456" s="31" t="s">
        <v>535</v>
      </c>
      <c r="C456" s="31">
        <v>260.75</v>
      </c>
      <c r="D456" s="40">
        <v>259.88333333333338</v>
      </c>
      <c r="E456" s="40">
        <v>257.91666666666674</v>
      </c>
      <c r="F456" s="40">
        <v>255.08333333333337</v>
      </c>
      <c r="G456" s="40">
        <v>253.11666666666673</v>
      </c>
      <c r="H456" s="40">
        <v>262.71666666666675</v>
      </c>
      <c r="I456" s="40">
        <v>264.68333333333334</v>
      </c>
      <c r="J456" s="40">
        <v>267.51666666666677</v>
      </c>
      <c r="K456" s="31">
        <v>261.85000000000002</v>
      </c>
      <c r="L456" s="31">
        <v>257.05</v>
      </c>
      <c r="M456" s="31">
        <v>17.372520000000002</v>
      </c>
      <c r="N456" s="1"/>
      <c r="O456" s="1"/>
    </row>
    <row r="457" spans="1:15" ht="12.75" customHeight="1">
      <c r="A457" s="31">
        <v>447</v>
      </c>
      <c r="B457" s="31" t="s">
        <v>200</v>
      </c>
      <c r="C457" s="31">
        <v>229.05</v>
      </c>
      <c r="D457" s="40">
        <v>228.18333333333331</v>
      </c>
      <c r="E457" s="40">
        <v>226.36666666666662</v>
      </c>
      <c r="F457" s="40">
        <v>223.68333333333331</v>
      </c>
      <c r="G457" s="40">
        <v>221.86666666666662</v>
      </c>
      <c r="H457" s="40">
        <v>230.86666666666662</v>
      </c>
      <c r="I457" s="40">
        <v>232.68333333333328</v>
      </c>
      <c r="J457" s="40">
        <v>235.36666666666662</v>
      </c>
      <c r="K457" s="31">
        <v>230</v>
      </c>
      <c r="L457" s="31">
        <v>225.5</v>
      </c>
      <c r="M457" s="31">
        <v>246.98002</v>
      </c>
      <c r="N457" s="1"/>
      <c r="O457" s="1"/>
    </row>
    <row r="458" spans="1:15" ht="12.75" customHeight="1">
      <c r="A458" s="31">
        <v>448</v>
      </c>
      <c r="B458" s="31" t="s">
        <v>201</v>
      </c>
      <c r="C458" s="31">
        <v>1167.2</v>
      </c>
      <c r="D458" s="40">
        <v>1164.0333333333335</v>
      </c>
      <c r="E458" s="40">
        <v>1150.166666666667</v>
      </c>
      <c r="F458" s="40">
        <v>1133.1333333333334</v>
      </c>
      <c r="G458" s="40">
        <v>1119.2666666666669</v>
      </c>
      <c r="H458" s="40">
        <v>1181.0666666666671</v>
      </c>
      <c r="I458" s="40">
        <v>1194.9333333333334</v>
      </c>
      <c r="J458" s="40">
        <v>1211.9666666666672</v>
      </c>
      <c r="K458" s="31">
        <v>1177.9000000000001</v>
      </c>
      <c r="L458" s="31">
        <v>1147</v>
      </c>
      <c r="M458" s="31">
        <v>53.522640000000003</v>
      </c>
      <c r="N458" s="1"/>
      <c r="O458" s="1"/>
    </row>
    <row r="459" spans="1:15" ht="12.75" customHeight="1">
      <c r="A459" s="31">
        <v>449</v>
      </c>
      <c r="B459" s="31" t="s">
        <v>862</v>
      </c>
      <c r="C459" s="31">
        <v>765.2</v>
      </c>
      <c r="D459" s="40">
        <v>770</v>
      </c>
      <c r="E459" s="40">
        <v>755.2</v>
      </c>
      <c r="F459" s="40">
        <v>745.2</v>
      </c>
      <c r="G459" s="40">
        <v>730.40000000000009</v>
      </c>
      <c r="H459" s="40">
        <v>780</v>
      </c>
      <c r="I459" s="40">
        <v>794.8</v>
      </c>
      <c r="J459" s="40">
        <v>804.8</v>
      </c>
      <c r="K459" s="31">
        <v>784.8</v>
      </c>
      <c r="L459" s="31">
        <v>760</v>
      </c>
      <c r="M459" s="31">
        <v>0.34686</v>
      </c>
      <c r="N459" s="1"/>
      <c r="O459" s="1"/>
    </row>
    <row r="460" spans="1:15" ht="12.75" customHeight="1">
      <c r="A460" s="31">
        <v>450</v>
      </c>
      <c r="B460" s="31" t="s">
        <v>527</v>
      </c>
      <c r="C460" s="31">
        <v>2287.6</v>
      </c>
      <c r="D460" s="40">
        <v>2288.8166666666666</v>
      </c>
      <c r="E460" s="40">
        <v>2251.9833333333331</v>
      </c>
      <c r="F460" s="40">
        <v>2216.3666666666663</v>
      </c>
      <c r="G460" s="40">
        <v>2179.5333333333328</v>
      </c>
      <c r="H460" s="40">
        <v>2324.4333333333334</v>
      </c>
      <c r="I460" s="40">
        <v>2361.2666666666673</v>
      </c>
      <c r="J460" s="40">
        <v>2396.8833333333337</v>
      </c>
      <c r="K460" s="31">
        <v>2325.65</v>
      </c>
      <c r="L460" s="31">
        <v>2253.1999999999998</v>
      </c>
      <c r="M460" s="31">
        <v>0.36248999999999998</v>
      </c>
      <c r="N460" s="1"/>
      <c r="O460" s="1"/>
    </row>
    <row r="461" spans="1:15" ht="12.75" customHeight="1">
      <c r="A461" s="31">
        <v>451</v>
      </c>
      <c r="B461" s="31" t="s">
        <v>528</v>
      </c>
      <c r="C461" s="31">
        <v>817.6</v>
      </c>
      <c r="D461" s="40">
        <v>824.23333333333323</v>
      </c>
      <c r="E461" s="40">
        <v>798.36666666666645</v>
      </c>
      <c r="F461" s="40">
        <v>779.13333333333321</v>
      </c>
      <c r="G461" s="40">
        <v>753.26666666666642</v>
      </c>
      <c r="H461" s="40">
        <v>843.46666666666647</v>
      </c>
      <c r="I461" s="40">
        <v>869.33333333333326</v>
      </c>
      <c r="J461" s="40">
        <v>888.56666666666649</v>
      </c>
      <c r="K461" s="31">
        <v>850.1</v>
      </c>
      <c r="L461" s="31">
        <v>805</v>
      </c>
      <c r="M461" s="31">
        <v>1.0707800000000001</v>
      </c>
      <c r="N461" s="1"/>
      <c r="O461" s="1"/>
    </row>
    <row r="462" spans="1:15" ht="12.75" customHeight="1">
      <c r="A462" s="31">
        <v>452</v>
      </c>
      <c r="B462" s="31" t="s">
        <v>202</v>
      </c>
      <c r="C462" s="31">
        <v>3623.8</v>
      </c>
      <c r="D462" s="40">
        <v>3611.8333333333335</v>
      </c>
      <c r="E462" s="40">
        <v>3588.666666666667</v>
      </c>
      <c r="F462" s="40">
        <v>3553.5333333333333</v>
      </c>
      <c r="G462" s="40">
        <v>3530.3666666666668</v>
      </c>
      <c r="H462" s="40">
        <v>3646.9666666666672</v>
      </c>
      <c r="I462" s="40">
        <v>3670.1333333333341</v>
      </c>
      <c r="J462" s="40">
        <v>3705.2666666666673</v>
      </c>
      <c r="K462" s="31">
        <v>3635</v>
      </c>
      <c r="L462" s="31">
        <v>3576.7</v>
      </c>
      <c r="M462" s="31">
        <v>17.47007</v>
      </c>
      <c r="N462" s="1"/>
      <c r="O462" s="1"/>
    </row>
    <row r="463" spans="1:15" ht="12.75" customHeight="1">
      <c r="A463" s="31">
        <v>453</v>
      </c>
      <c r="B463" s="31" t="s">
        <v>536</v>
      </c>
      <c r="C463" s="31">
        <v>4168.25</v>
      </c>
      <c r="D463" s="40">
        <v>4174</v>
      </c>
      <c r="E463" s="40">
        <v>4135.95</v>
      </c>
      <c r="F463" s="40">
        <v>4103.6499999999996</v>
      </c>
      <c r="G463" s="40">
        <v>4065.5999999999995</v>
      </c>
      <c r="H463" s="40">
        <v>4206.3</v>
      </c>
      <c r="I463" s="40">
        <v>4244.3499999999995</v>
      </c>
      <c r="J463" s="40">
        <v>4276.6500000000005</v>
      </c>
      <c r="K463" s="31">
        <v>4212.05</v>
      </c>
      <c r="L463" s="31">
        <v>4141.7</v>
      </c>
      <c r="M463" s="31">
        <v>3.3300000000000003E-2</v>
      </c>
      <c r="N463" s="1"/>
      <c r="O463" s="1"/>
    </row>
    <row r="464" spans="1:15" ht="12.75" customHeight="1">
      <c r="A464" s="31">
        <v>454</v>
      </c>
      <c r="B464" s="31" t="s">
        <v>203</v>
      </c>
      <c r="C464" s="31">
        <v>1642.7</v>
      </c>
      <c r="D464" s="40">
        <v>1644.45</v>
      </c>
      <c r="E464" s="40">
        <v>1623.9</v>
      </c>
      <c r="F464" s="40">
        <v>1605.1000000000001</v>
      </c>
      <c r="G464" s="40">
        <v>1584.5500000000002</v>
      </c>
      <c r="H464" s="40">
        <v>1663.25</v>
      </c>
      <c r="I464" s="40">
        <v>1683.7999999999997</v>
      </c>
      <c r="J464" s="40">
        <v>1702.6</v>
      </c>
      <c r="K464" s="31">
        <v>1665</v>
      </c>
      <c r="L464" s="31">
        <v>1625.65</v>
      </c>
      <c r="M464" s="31">
        <v>27.254539999999999</v>
      </c>
      <c r="N464" s="1"/>
      <c r="O464" s="1"/>
    </row>
    <row r="465" spans="1:15" ht="12.75" customHeight="1">
      <c r="A465" s="31">
        <v>455</v>
      </c>
      <c r="B465" s="31" t="s">
        <v>538</v>
      </c>
      <c r="C465" s="31">
        <v>1750.05</v>
      </c>
      <c r="D465" s="40">
        <v>1765.3500000000001</v>
      </c>
      <c r="E465" s="40">
        <v>1725.7000000000003</v>
      </c>
      <c r="F465" s="40">
        <v>1701.3500000000001</v>
      </c>
      <c r="G465" s="40">
        <v>1661.7000000000003</v>
      </c>
      <c r="H465" s="40">
        <v>1789.7000000000003</v>
      </c>
      <c r="I465" s="40">
        <v>1829.3500000000004</v>
      </c>
      <c r="J465" s="40">
        <v>1853.7000000000003</v>
      </c>
      <c r="K465" s="31">
        <v>1805</v>
      </c>
      <c r="L465" s="31">
        <v>1741</v>
      </c>
      <c r="M465" s="31">
        <v>1.36155</v>
      </c>
      <c r="N465" s="1"/>
      <c r="O465" s="1"/>
    </row>
    <row r="466" spans="1:15" ht="12.75" customHeight="1">
      <c r="A466" s="31">
        <v>456</v>
      </c>
      <c r="B466" s="31" t="s">
        <v>539</v>
      </c>
      <c r="C466" s="31">
        <v>1072.1500000000001</v>
      </c>
      <c r="D466" s="40">
        <v>1078.1000000000001</v>
      </c>
      <c r="E466" s="40">
        <v>1059.3500000000004</v>
      </c>
      <c r="F466" s="40">
        <v>1046.5500000000002</v>
      </c>
      <c r="G466" s="40">
        <v>1027.8000000000004</v>
      </c>
      <c r="H466" s="40">
        <v>1090.9000000000003</v>
      </c>
      <c r="I466" s="40">
        <v>1109.6499999999999</v>
      </c>
      <c r="J466" s="40">
        <v>1122.4500000000003</v>
      </c>
      <c r="K466" s="31">
        <v>1096.8499999999999</v>
      </c>
      <c r="L466" s="31">
        <v>1065.3</v>
      </c>
      <c r="M466" s="31">
        <v>0.30052000000000001</v>
      </c>
      <c r="N466" s="1"/>
      <c r="O466" s="1"/>
    </row>
    <row r="467" spans="1:15" ht="12.75" customHeight="1">
      <c r="A467" s="31">
        <v>457</v>
      </c>
      <c r="B467" s="31" t="s">
        <v>543</v>
      </c>
      <c r="C467" s="31">
        <v>1627.75</v>
      </c>
      <c r="D467" s="40">
        <v>1645.8166666666666</v>
      </c>
      <c r="E467" s="40">
        <v>1601.9333333333332</v>
      </c>
      <c r="F467" s="40">
        <v>1576.1166666666666</v>
      </c>
      <c r="G467" s="40">
        <v>1532.2333333333331</v>
      </c>
      <c r="H467" s="40">
        <v>1671.6333333333332</v>
      </c>
      <c r="I467" s="40">
        <v>1715.5166666666664</v>
      </c>
      <c r="J467" s="40">
        <v>1741.3333333333333</v>
      </c>
      <c r="K467" s="31">
        <v>1689.7</v>
      </c>
      <c r="L467" s="31">
        <v>1620</v>
      </c>
      <c r="M467" s="31">
        <v>0.96323000000000003</v>
      </c>
      <c r="N467" s="1"/>
      <c r="O467" s="1"/>
    </row>
    <row r="468" spans="1:15" ht="12.75" customHeight="1">
      <c r="A468" s="31">
        <v>458</v>
      </c>
      <c r="B468" s="31" t="s">
        <v>540</v>
      </c>
      <c r="C468" s="31">
        <v>1935.25</v>
      </c>
      <c r="D468" s="40">
        <v>1941.7666666666667</v>
      </c>
      <c r="E468" s="40">
        <v>1923.4833333333333</v>
      </c>
      <c r="F468" s="40">
        <v>1911.7166666666667</v>
      </c>
      <c r="G468" s="40">
        <v>1893.4333333333334</v>
      </c>
      <c r="H468" s="40">
        <v>1953.5333333333333</v>
      </c>
      <c r="I468" s="40">
        <v>1971.8166666666666</v>
      </c>
      <c r="J468" s="40">
        <v>1983.5833333333333</v>
      </c>
      <c r="K468" s="31">
        <v>1960.05</v>
      </c>
      <c r="L468" s="31">
        <v>1930</v>
      </c>
      <c r="M468" s="31">
        <v>0.14785999999999999</v>
      </c>
      <c r="N468" s="1"/>
      <c r="O468" s="1"/>
    </row>
    <row r="469" spans="1:15" ht="12.75" customHeight="1">
      <c r="A469" s="31">
        <v>459</v>
      </c>
      <c r="B469" s="31" t="s">
        <v>204</v>
      </c>
      <c r="C469" s="31">
        <v>2354.85</v>
      </c>
      <c r="D469" s="40">
        <v>2348.2833333333333</v>
      </c>
      <c r="E469" s="40">
        <v>2325.3166666666666</v>
      </c>
      <c r="F469" s="40">
        <v>2295.7833333333333</v>
      </c>
      <c r="G469" s="40">
        <v>2272.8166666666666</v>
      </c>
      <c r="H469" s="40">
        <v>2377.8166666666666</v>
      </c>
      <c r="I469" s="40">
        <v>2400.7833333333328</v>
      </c>
      <c r="J469" s="40">
        <v>2430.3166666666666</v>
      </c>
      <c r="K469" s="31">
        <v>2371.25</v>
      </c>
      <c r="L469" s="31">
        <v>2318.75</v>
      </c>
      <c r="M469" s="31">
        <v>7.6526899999999998</v>
      </c>
      <c r="N469" s="1"/>
      <c r="O469" s="1"/>
    </row>
    <row r="470" spans="1:15" ht="12.75" customHeight="1">
      <c r="A470" s="31">
        <v>460</v>
      </c>
      <c r="B470" s="31" t="s">
        <v>205</v>
      </c>
      <c r="C470" s="31">
        <v>3120.55</v>
      </c>
      <c r="D470" s="40">
        <v>3115.8666666666663</v>
      </c>
      <c r="E470" s="40">
        <v>3065.6333333333328</v>
      </c>
      <c r="F470" s="40">
        <v>3010.7166666666662</v>
      </c>
      <c r="G470" s="40">
        <v>2960.4833333333327</v>
      </c>
      <c r="H470" s="40">
        <v>3170.7833333333328</v>
      </c>
      <c r="I470" s="40">
        <v>3221.0166666666664</v>
      </c>
      <c r="J470" s="40">
        <v>3275.9333333333329</v>
      </c>
      <c r="K470" s="31">
        <v>3166.1</v>
      </c>
      <c r="L470" s="31">
        <v>3060.95</v>
      </c>
      <c r="M470" s="31">
        <v>1.3592900000000001</v>
      </c>
      <c r="N470" s="1"/>
      <c r="O470" s="1"/>
    </row>
    <row r="471" spans="1:15" ht="12.75" customHeight="1">
      <c r="A471" s="31">
        <v>461</v>
      </c>
      <c r="B471" s="31" t="s">
        <v>206</v>
      </c>
      <c r="C471" s="31">
        <v>582.04999999999995</v>
      </c>
      <c r="D471" s="40">
        <v>579.45000000000005</v>
      </c>
      <c r="E471" s="40">
        <v>574.05000000000007</v>
      </c>
      <c r="F471" s="40">
        <v>566.05000000000007</v>
      </c>
      <c r="G471" s="40">
        <v>560.65000000000009</v>
      </c>
      <c r="H471" s="40">
        <v>587.45000000000005</v>
      </c>
      <c r="I471" s="40">
        <v>592.85000000000014</v>
      </c>
      <c r="J471" s="40">
        <v>600.85</v>
      </c>
      <c r="K471" s="31">
        <v>584.85</v>
      </c>
      <c r="L471" s="31">
        <v>571.45000000000005</v>
      </c>
      <c r="M471" s="31">
        <v>4.0700500000000002</v>
      </c>
      <c r="N471" s="1"/>
      <c r="O471" s="1"/>
    </row>
    <row r="472" spans="1:15" ht="12.75" customHeight="1">
      <c r="A472" s="31">
        <v>462</v>
      </c>
      <c r="B472" s="31" t="s">
        <v>207</v>
      </c>
      <c r="C472" s="31">
        <v>1030.45</v>
      </c>
      <c r="D472" s="40">
        <v>1024.6000000000001</v>
      </c>
      <c r="E472" s="40">
        <v>1006.6500000000003</v>
      </c>
      <c r="F472" s="40">
        <v>982.85000000000014</v>
      </c>
      <c r="G472" s="40">
        <v>964.90000000000032</v>
      </c>
      <c r="H472" s="40">
        <v>1048.4000000000003</v>
      </c>
      <c r="I472" s="40">
        <v>1066.3500000000001</v>
      </c>
      <c r="J472" s="40">
        <v>1090.1500000000003</v>
      </c>
      <c r="K472" s="31">
        <v>1042.55</v>
      </c>
      <c r="L472" s="31">
        <v>1000.8</v>
      </c>
      <c r="M472" s="31">
        <v>6.1659800000000002</v>
      </c>
      <c r="N472" s="1"/>
      <c r="O472" s="1"/>
    </row>
    <row r="473" spans="1:15" ht="12.75" customHeight="1">
      <c r="A473" s="31">
        <v>463</v>
      </c>
      <c r="B473" s="31" t="s">
        <v>541</v>
      </c>
      <c r="C473" s="31">
        <v>52.5</v>
      </c>
      <c r="D473" s="40">
        <v>53.183333333333337</v>
      </c>
      <c r="E473" s="40">
        <v>51.366666666666674</v>
      </c>
      <c r="F473" s="40">
        <v>50.233333333333334</v>
      </c>
      <c r="G473" s="40">
        <v>48.416666666666671</v>
      </c>
      <c r="H473" s="40">
        <v>54.316666666666677</v>
      </c>
      <c r="I473" s="40">
        <v>56.13333333333334</v>
      </c>
      <c r="J473" s="40">
        <v>57.26666666666668</v>
      </c>
      <c r="K473" s="31">
        <v>55</v>
      </c>
      <c r="L473" s="31">
        <v>52.05</v>
      </c>
      <c r="M473" s="31">
        <v>268.95562000000001</v>
      </c>
      <c r="N473" s="1"/>
      <c r="O473" s="1"/>
    </row>
    <row r="474" spans="1:15" ht="12.75" customHeight="1">
      <c r="A474" s="31">
        <v>464</v>
      </c>
      <c r="B474" s="31" t="s">
        <v>542</v>
      </c>
      <c r="C474" s="31">
        <v>189.95</v>
      </c>
      <c r="D474" s="40">
        <v>188.13333333333333</v>
      </c>
      <c r="E474" s="40">
        <v>183.56666666666666</v>
      </c>
      <c r="F474" s="40">
        <v>177.18333333333334</v>
      </c>
      <c r="G474" s="40">
        <v>172.61666666666667</v>
      </c>
      <c r="H474" s="40">
        <v>194.51666666666665</v>
      </c>
      <c r="I474" s="40">
        <v>199.08333333333331</v>
      </c>
      <c r="J474" s="40">
        <v>205.46666666666664</v>
      </c>
      <c r="K474" s="31">
        <v>192.7</v>
      </c>
      <c r="L474" s="31">
        <v>181.75</v>
      </c>
      <c r="M474" s="31">
        <v>9.0081600000000002</v>
      </c>
      <c r="N474" s="1"/>
      <c r="O474" s="1"/>
    </row>
    <row r="475" spans="1:15" ht="12.75" customHeight="1">
      <c r="A475" s="31">
        <v>465</v>
      </c>
      <c r="B475" s="31" t="s">
        <v>529</v>
      </c>
      <c r="C475" s="31">
        <v>1152.8</v>
      </c>
      <c r="D475" s="40">
        <v>1186.4833333333333</v>
      </c>
      <c r="E475" s="40">
        <v>1108.3166666666666</v>
      </c>
      <c r="F475" s="40">
        <v>1063.8333333333333</v>
      </c>
      <c r="G475" s="40">
        <v>985.66666666666652</v>
      </c>
      <c r="H475" s="40">
        <v>1230.9666666666667</v>
      </c>
      <c r="I475" s="40">
        <v>1309.1333333333332</v>
      </c>
      <c r="J475" s="40">
        <v>1353.6166666666668</v>
      </c>
      <c r="K475" s="31">
        <v>1264.6500000000001</v>
      </c>
      <c r="L475" s="31">
        <v>1142</v>
      </c>
      <c r="M475" s="31">
        <v>9.6068599999999993</v>
      </c>
      <c r="N475" s="1"/>
      <c r="O475" s="1"/>
    </row>
    <row r="476" spans="1:15" ht="12.75" customHeight="1">
      <c r="A476" s="31">
        <v>466</v>
      </c>
      <c r="B476" s="31" t="s">
        <v>863</v>
      </c>
      <c r="C476" s="31">
        <v>163.4</v>
      </c>
      <c r="D476" s="40">
        <v>161.26666666666668</v>
      </c>
      <c r="E476" s="40">
        <v>159.13333333333335</v>
      </c>
      <c r="F476" s="40">
        <v>154.86666666666667</v>
      </c>
      <c r="G476" s="40">
        <v>152.73333333333335</v>
      </c>
      <c r="H476" s="40">
        <v>165.53333333333336</v>
      </c>
      <c r="I476" s="40">
        <v>167.66666666666669</v>
      </c>
      <c r="J476" s="40">
        <v>171.93333333333337</v>
      </c>
      <c r="K476" s="31">
        <v>163.4</v>
      </c>
      <c r="L476" s="31">
        <v>157</v>
      </c>
      <c r="M476" s="31">
        <v>51.29766</v>
      </c>
      <c r="N476" s="1"/>
      <c r="O476" s="1"/>
    </row>
    <row r="477" spans="1:15" ht="12.75" customHeight="1">
      <c r="A477" s="31">
        <v>467</v>
      </c>
      <c r="B477" s="31" t="s">
        <v>530</v>
      </c>
      <c r="C477" s="31">
        <v>53.8</v>
      </c>
      <c r="D477" s="40">
        <v>53.449999999999996</v>
      </c>
      <c r="E477" s="40">
        <v>51.099999999999994</v>
      </c>
      <c r="F477" s="40">
        <v>48.4</v>
      </c>
      <c r="G477" s="40">
        <v>46.05</v>
      </c>
      <c r="H477" s="40">
        <v>56.149999999999991</v>
      </c>
      <c r="I477" s="40">
        <v>58.5</v>
      </c>
      <c r="J477" s="40">
        <v>61.199999999999989</v>
      </c>
      <c r="K477" s="31">
        <v>55.8</v>
      </c>
      <c r="L477" s="31">
        <v>50.75</v>
      </c>
      <c r="M477" s="31">
        <v>484.35021999999998</v>
      </c>
      <c r="N477" s="1"/>
      <c r="O477" s="1"/>
    </row>
    <row r="478" spans="1:15" ht="12.75" customHeight="1">
      <c r="A478" s="31">
        <v>468</v>
      </c>
      <c r="B478" s="31" t="s">
        <v>208</v>
      </c>
      <c r="C478" s="31">
        <v>660.15</v>
      </c>
      <c r="D478" s="40">
        <v>664.86666666666667</v>
      </c>
      <c r="E478" s="40">
        <v>653.08333333333337</v>
      </c>
      <c r="F478" s="40">
        <v>646.01666666666665</v>
      </c>
      <c r="G478" s="40">
        <v>634.23333333333335</v>
      </c>
      <c r="H478" s="40">
        <v>671.93333333333339</v>
      </c>
      <c r="I478" s="40">
        <v>683.7166666666667</v>
      </c>
      <c r="J478" s="40">
        <v>690.78333333333342</v>
      </c>
      <c r="K478" s="31">
        <v>676.65</v>
      </c>
      <c r="L478" s="31">
        <v>657.8</v>
      </c>
      <c r="M478" s="31">
        <v>12.94853</v>
      </c>
      <c r="N478" s="1"/>
      <c r="O478" s="1"/>
    </row>
    <row r="479" spans="1:15" ht="12.75" customHeight="1">
      <c r="A479" s="31">
        <v>469</v>
      </c>
      <c r="B479" s="31" t="s">
        <v>209</v>
      </c>
      <c r="C479" s="31">
        <v>1591.95</v>
      </c>
      <c r="D479" s="40">
        <v>1598.9833333333333</v>
      </c>
      <c r="E479" s="40">
        <v>1572.9666666666667</v>
      </c>
      <c r="F479" s="40">
        <v>1553.9833333333333</v>
      </c>
      <c r="G479" s="40">
        <v>1527.9666666666667</v>
      </c>
      <c r="H479" s="40">
        <v>1617.9666666666667</v>
      </c>
      <c r="I479" s="40">
        <v>1643.9833333333336</v>
      </c>
      <c r="J479" s="40">
        <v>1662.9666666666667</v>
      </c>
      <c r="K479" s="31">
        <v>1625</v>
      </c>
      <c r="L479" s="31">
        <v>1580</v>
      </c>
      <c r="M479" s="31">
        <v>2.8342000000000001</v>
      </c>
      <c r="N479" s="1"/>
      <c r="O479" s="1"/>
    </row>
    <row r="480" spans="1:15" ht="12.75" customHeight="1">
      <c r="A480" s="31">
        <v>470</v>
      </c>
      <c r="B480" s="31" t="s">
        <v>544</v>
      </c>
      <c r="C480" s="31">
        <v>13.6</v>
      </c>
      <c r="D480" s="40">
        <v>13.616666666666665</v>
      </c>
      <c r="E480" s="40">
        <v>13.533333333333331</v>
      </c>
      <c r="F480" s="40">
        <v>13.466666666666667</v>
      </c>
      <c r="G480" s="40">
        <v>13.383333333333333</v>
      </c>
      <c r="H480" s="40">
        <v>13.68333333333333</v>
      </c>
      <c r="I480" s="40">
        <v>13.766666666666662</v>
      </c>
      <c r="J480" s="40">
        <v>13.833333333333329</v>
      </c>
      <c r="K480" s="31">
        <v>13.7</v>
      </c>
      <c r="L480" s="31">
        <v>13.55</v>
      </c>
      <c r="M480" s="31">
        <v>26.725519999999999</v>
      </c>
      <c r="N480" s="1"/>
      <c r="O480" s="1"/>
    </row>
    <row r="481" spans="1:15" ht="12.75" customHeight="1">
      <c r="A481" s="31">
        <v>471</v>
      </c>
      <c r="B481" s="31" t="s">
        <v>545</v>
      </c>
      <c r="C481" s="31">
        <v>541.54999999999995</v>
      </c>
      <c r="D481" s="40">
        <v>539.85</v>
      </c>
      <c r="E481" s="40">
        <v>535.70000000000005</v>
      </c>
      <c r="F481" s="40">
        <v>529.85</v>
      </c>
      <c r="G481" s="40">
        <v>525.70000000000005</v>
      </c>
      <c r="H481" s="40">
        <v>545.70000000000005</v>
      </c>
      <c r="I481" s="40">
        <v>549.84999999999991</v>
      </c>
      <c r="J481" s="40">
        <v>555.70000000000005</v>
      </c>
      <c r="K481" s="31">
        <v>544</v>
      </c>
      <c r="L481" s="31">
        <v>534</v>
      </c>
      <c r="M481" s="31">
        <v>0.66296999999999995</v>
      </c>
      <c r="N481" s="1"/>
      <c r="O481" s="1"/>
    </row>
    <row r="482" spans="1:15" ht="12.75" customHeight="1">
      <c r="A482" s="31">
        <v>472</v>
      </c>
      <c r="B482" s="31" t="s">
        <v>547</v>
      </c>
      <c r="C482" s="31">
        <v>138.19999999999999</v>
      </c>
      <c r="D482" s="40">
        <v>138.80000000000001</v>
      </c>
      <c r="E482" s="40">
        <v>137.20000000000002</v>
      </c>
      <c r="F482" s="40">
        <v>136.20000000000002</v>
      </c>
      <c r="G482" s="40">
        <v>134.60000000000002</v>
      </c>
      <c r="H482" s="40">
        <v>139.80000000000001</v>
      </c>
      <c r="I482" s="40">
        <v>141.40000000000003</v>
      </c>
      <c r="J482" s="40">
        <v>142.4</v>
      </c>
      <c r="K482" s="31">
        <v>140.4</v>
      </c>
      <c r="L482" s="31">
        <v>137.80000000000001</v>
      </c>
      <c r="M482" s="31">
        <v>5.3517799999999998</v>
      </c>
      <c r="N482" s="1"/>
      <c r="O482" s="1"/>
    </row>
    <row r="483" spans="1:15" ht="12.75" customHeight="1">
      <c r="A483" s="31">
        <v>473</v>
      </c>
      <c r="B483" s="31" t="s">
        <v>548</v>
      </c>
      <c r="C483" s="31">
        <v>19.45</v>
      </c>
      <c r="D483" s="40">
        <v>19.433333333333334</v>
      </c>
      <c r="E483" s="40">
        <v>19.266666666666666</v>
      </c>
      <c r="F483" s="40">
        <v>19.083333333333332</v>
      </c>
      <c r="G483" s="40">
        <v>18.916666666666664</v>
      </c>
      <c r="H483" s="40">
        <v>19.616666666666667</v>
      </c>
      <c r="I483" s="40">
        <v>19.783333333333331</v>
      </c>
      <c r="J483" s="40">
        <v>19.966666666666669</v>
      </c>
      <c r="K483" s="31">
        <v>19.600000000000001</v>
      </c>
      <c r="L483" s="31">
        <v>19.25</v>
      </c>
      <c r="M483" s="31">
        <v>9.5390899999999998</v>
      </c>
      <c r="N483" s="1"/>
      <c r="O483" s="1"/>
    </row>
    <row r="484" spans="1:15" ht="12.75" customHeight="1">
      <c r="A484" s="31">
        <v>474</v>
      </c>
      <c r="B484" s="31" t="s">
        <v>210</v>
      </c>
      <c r="C484" s="31">
        <v>7386.4</v>
      </c>
      <c r="D484" s="40">
        <v>7394.1333333333341</v>
      </c>
      <c r="E484" s="40">
        <v>7329.3666666666686</v>
      </c>
      <c r="F484" s="40">
        <v>7272.3333333333348</v>
      </c>
      <c r="G484" s="40">
        <v>7207.5666666666693</v>
      </c>
      <c r="H484" s="40">
        <v>7451.1666666666679</v>
      </c>
      <c r="I484" s="40">
        <v>7515.9333333333325</v>
      </c>
      <c r="J484" s="40">
        <v>7572.9666666666672</v>
      </c>
      <c r="K484" s="31">
        <v>7458.9</v>
      </c>
      <c r="L484" s="31">
        <v>7337.1</v>
      </c>
      <c r="M484" s="31">
        <v>2.1051600000000001</v>
      </c>
      <c r="N484" s="1"/>
      <c r="O484" s="1"/>
    </row>
    <row r="485" spans="1:15" ht="12.75" customHeight="1">
      <c r="A485" s="31">
        <v>475</v>
      </c>
      <c r="B485" s="31" t="s">
        <v>279</v>
      </c>
      <c r="C485" s="31">
        <v>47.6</v>
      </c>
      <c r="D485" s="40">
        <v>47.533333333333331</v>
      </c>
      <c r="E485" s="40">
        <v>46.816666666666663</v>
      </c>
      <c r="F485" s="40">
        <v>46.033333333333331</v>
      </c>
      <c r="G485" s="40">
        <v>45.316666666666663</v>
      </c>
      <c r="H485" s="40">
        <v>48.316666666666663</v>
      </c>
      <c r="I485" s="40">
        <v>49.033333333333331</v>
      </c>
      <c r="J485" s="40">
        <v>49.816666666666663</v>
      </c>
      <c r="K485" s="31">
        <v>48.25</v>
      </c>
      <c r="L485" s="31">
        <v>46.75</v>
      </c>
      <c r="M485" s="31">
        <v>128.75166999999999</v>
      </c>
      <c r="N485" s="1"/>
      <c r="O485" s="1"/>
    </row>
    <row r="486" spans="1:15" ht="12.75" customHeight="1">
      <c r="A486" s="31">
        <v>476</v>
      </c>
      <c r="B486" s="31" t="s">
        <v>211</v>
      </c>
      <c r="C486" s="31">
        <v>747.05</v>
      </c>
      <c r="D486" s="40">
        <v>743.0333333333333</v>
      </c>
      <c r="E486" s="40">
        <v>737.61666666666656</v>
      </c>
      <c r="F486" s="40">
        <v>728.18333333333328</v>
      </c>
      <c r="G486" s="40">
        <v>722.76666666666654</v>
      </c>
      <c r="H486" s="40">
        <v>752.46666666666658</v>
      </c>
      <c r="I486" s="40">
        <v>757.88333333333333</v>
      </c>
      <c r="J486" s="40">
        <v>767.31666666666661</v>
      </c>
      <c r="K486" s="31">
        <v>748.45</v>
      </c>
      <c r="L486" s="31">
        <v>733.6</v>
      </c>
      <c r="M486" s="31">
        <v>15.61018</v>
      </c>
      <c r="N486" s="1"/>
      <c r="O486" s="1"/>
    </row>
    <row r="487" spans="1:15" ht="12.75" customHeight="1">
      <c r="A487" s="31">
        <v>477</v>
      </c>
      <c r="B487" s="31" t="s">
        <v>546</v>
      </c>
      <c r="C487" s="31">
        <v>1001.1</v>
      </c>
      <c r="D487" s="40">
        <v>1006.6999999999999</v>
      </c>
      <c r="E487" s="40">
        <v>988.39999999999986</v>
      </c>
      <c r="F487" s="40">
        <v>975.69999999999993</v>
      </c>
      <c r="G487" s="40">
        <v>957.39999999999986</v>
      </c>
      <c r="H487" s="40">
        <v>1019.3999999999999</v>
      </c>
      <c r="I487" s="40">
        <v>1037.6999999999998</v>
      </c>
      <c r="J487" s="40">
        <v>1050.3999999999999</v>
      </c>
      <c r="K487" s="31">
        <v>1025</v>
      </c>
      <c r="L487" s="31">
        <v>994</v>
      </c>
      <c r="M487" s="31">
        <v>1.65218</v>
      </c>
      <c r="N487" s="1"/>
      <c r="O487" s="1"/>
    </row>
    <row r="488" spans="1:15" ht="12.75" customHeight="1">
      <c r="A488" s="31">
        <v>478</v>
      </c>
      <c r="B488" s="31" t="s">
        <v>551</v>
      </c>
      <c r="C488" s="31">
        <v>621.75</v>
      </c>
      <c r="D488" s="40">
        <v>622.25</v>
      </c>
      <c r="E488" s="40">
        <v>609.5</v>
      </c>
      <c r="F488" s="40">
        <v>597.25</v>
      </c>
      <c r="G488" s="40">
        <v>584.5</v>
      </c>
      <c r="H488" s="40">
        <v>634.5</v>
      </c>
      <c r="I488" s="40">
        <v>647.25</v>
      </c>
      <c r="J488" s="40">
        <v>659.5</v>
      </c>
      <c r="K488" s="31">
        <v>635</v>
      </c>
      <c r="L488" s="31">
        <v>610</v>
      </c>
      <c r="M488" s="31">
        <v>1.6754599999999999</v>
      </c>
      <c r="N488" s="1"/>
      <c r="O488" s="1"/>
    </row>
    <row r="489" spans="1:15" ht="12.75" customHeight="1">
      <c r="A489" s="31">
        <v>479</v>
      </c>
      <c r="B489" s="31" t="s">
        <v>552</v>
      </c>
      <c r="C489" s="31">
        <v>37.65</v>
      </c>
      <c r="D489" s="40">
        <v>37.383333333333333</v>
      </c>
      <c r="E489" s="40">
        <v>36.566666666666663</v>
      </c>
      <c r="F489" s="40">
        <v>35.483333333333327</v>
      </c>
      <c r="G489" s="40">
        <v>34.666666666666657</v>
      </c>
      <c r="H489" s="40">
        <v>38.466666666666669</v>
      </c>
      <c r="I489" s="40">
        <v>39.283333333333346</v>
      </c>
      <c r="J489" s="40">
        <v>40.366666666666674</v>
      </c>
      <c r="K489" s="31">
        <v>38.200000000000003</v>
      </c>
      <c r="L489" s="31">
        <v>36.299999999999997</v>
      </c>
      <c r="M489" s="31">
        <v>37.218919999999997</v>
      </c>
      <c r="N489" s="1"/>
      <c r="O489" s="1"/>
    </row>
    <row r="490" spans="1:15" ht="12.75" customHeight="1">
      <c r="A490" s="31">
        <v>480</v>
      </c>
      <c r="B490" s="31" t="s">
        <v>553</v>
      </c>
      <c r="C490" s="31">
        <v>1043.5999999999999</v>
      </c>
      <c r="D490" s="40">
        <v>1049.9666666666665</v>
      </c>
      <c r="E490" s="40">
        <v>1025.133333333333</v>
      </c>
      <c r="F490" s="40">
        <v>1006.6666666666665</v>
      </c>
      <c r="G490" s="40">
        <v>981.83333333333303</v>
      </c>
      <c r="H490" s="40">
        <v>1068.4333333333329</v>
      </c>
      <c r="I490" s="40">
        <v>1093.2666666666664</v>
      </c>
      <c r="J490" s="40">
        <v>1111.7333333333329</v>
      </c>
      <c r="K490" s="31">
        <v>1074.8</v>
      </c>
      <c r="L490" s="31">
        <v>1031.5</v>
      </c>
      <c r="M490" s="31">
        <v>0.41197</v>
      </c>
      <c r="N490" s="1"/>
      <c r="O490" s="1"/>
    </row>
    <row r="491" spans="1:15" ht="12.75" customHeight="1">
      <c r="A491" s="31">
        <v>481</v>
      </c>
      <c r="B491" s="31" t="s">
        <v>555</v>
      </c>
      <c r="C491" s="31">
        <v>348.7</v>
      </c>
      <c r="D491" s="40">
        <v>345.13333333333327</v>
      </c>
      <c r="E491" s="40">
        <v>338.36666666666656</v>
      </c>
      <c r="F491" s="40">
        <v>328.0333333333333</v>
      </c>
      <c r="G491" s="40">
        <v>321.26666666666659</v>
      </c>
      <c r="H491" s="40">
        <v>355.46666666666653</v>
      </c>
      <c r="I491" s="40">
        <v>362.23333333333329</v>
      </c>
      <c r="J491" s="40">
        <v>372.56666666666649</v>
      </c>
      <c r="K491" s="31">
        <v>351.9</v>
      </c>
      <c r="L491" s="31">
        <v>334.8</v>
      </c>
      <c r="M491" s="31">
        <v>12.15386</v>
      </c>
      <c r="N491" s="1"/>
      <c r="O491" s="1"/>
    </row>
    <row r="492" spans="1:15" ht="12.75" customHeight="1">
      <c r="A492" s="31">
        <v>482</v>
      </c>
      <c r="B492" s="31" t="s">
        <v>281</v>
      </c>
      <c r="C492" s="31">
        <v>908.95</v>
      </c>
      <c r="D492" s="40">
        <v>907.73333333333323</v>
      </c>
      <c r="E492" s="40">
        <v>891.66666666666652</v>
      </c>
      <c r="F492" s="40">
        <v>874.38333333333333</v>
      </c>
      <c r="G492" s="40">
        <v>858.31666666666661</v>
      </c>
      <c r="H492" s="40">
        <v>925.01666666666642</v>
      </c>
      <c r="I492" s="40">
        <v>941.08333333333326</v>
      </c>
      <c r="J492" s="40">
        <v>958.36666666666633</v>
      </c>
      <c r="K492" s="31">
        <v>923.8</v>
      </c>
      <c r="L492" s="31">
        <v>890.45</v>
      </c>
      <c r="M492" s="31">
        <v>3.2008299999999998</v>
      </c>
      <c r="N492" s="1"/>
      <c r="O492" s="1"/>
    </row>
    <row r="493" spans="1:15" ht="12.75" customHeight="1">
      <c r="A493" s="31">
        <v>483</v>
      </c>
      <c r="B493" s="31" t="s">
        <v>212</v>
      </c>
      <c r="C493" s="31">
        <v>359.9</v>
      </c>
      <c r="D493" s="40">
        <v>358.68333333333334</v>
      </c>
      <c r="E493" s="40">
        <v>355.7166666666667</v>
      </c>
      <c r="F493" s="40">
        <v>351.53333333333336</v>
      </c>
      <c r="G493" s="40">
        <v>348.56666666666672</v>
      </c>
      <c r="H493" s="40">
        <v>362.86666666666667</v>
      </c>
      <c r="I493" s="40">
        <v>365.83333333333326</v>
      </c>
      <c r="J493" s="40">
        <v>370.01666666666665</v>
      </c>
      <c r="K493" s="31">
        <v>361.65</v>
      </c>
      <c r="L493" s="31">
        <v>354.5</v>
      </c>
      <c r="M493" s="31">
        <v>118.46523999999999</v>
      </c>
      <c r="N493" s="1"/>
      <c r="O493" s="1"/>
    </row>
    <row r="494" spans="1:15" ht="12.75" customHeight="1">
      <c r="A494" s="31">
        <v>484</v>
      </c>
      <c r="B494" s="31" t="s">
        <v>556</v>
      </c>
      <c r="C494" s="31">
        <v>2676.65</v>
      </c>
      <c r="D494" s="40">
        <v>2683.9666666666667</v>
      </c>
      <c r="E494" s="40">
        <v>2653.9333333333334</v>
      </c>
      <c r="F494" s="40">
        <v>2631.2166666666667</v>
      </c>
      <c r="G494" s="40">
        <v>2601.1833333333334</v>
      </c>
      <c r="H494" s="40">
        <v>2706.6833333333334</v>
      </c>
      <c r="I494" s="40">
        <v>2736.7166666666672</v>
      </c>
      <c r="J494" s="40">
        <v>2759.4333333333334</v>
      </c>
      <c r="K494" s="31">
        <v>2714</v>
      </c>
      <c r="L494" s="31">
        <v>2661.25</v>
      </c>
      <c r="M494" s="31">
        <v>0.44606000000000001</v>
      </c>
      <c r="N494" s="1"/>
      <c r="O494" s="1"/>
    </row>
    <row r="495" spans="1:15" ht="12.75" customHeight="1">
      <c r="A495" s="31">
        <v>485</v>
      </c>
      <c r="B495" s="31" t="s">
        <v>280</v>
      </c>
      <c r="C495" s="31">
        <v>235</v>
      </c>
      <c r="D495" s="40">
        <v>236.46666666666667</v>
      </c>
      <c r="E495" s="40">
        <v>232.93333333333334</v>
      </c>
      <c r="F495" s="40">
        <v>230.86666666666667</v>
      </c>
      <c r="G495" s="40">
        <v>227.33333333333334</v>
      </c>
      <c r="H495" s="40">
        <v>238.53333333333333</v>
      </c>
      <c r="I495" s="40">
        <v>242.06666666666669</v>
      </c>
      <c r="J495" s="40">
        <v>244.13333333333333</v>
      </c>
      <c r="K495" s="31">
        <v>240</v>
      </c>
      <c r="L495" s="31">
        <v>234.4</v>
      </c>
      <c r="M495" s="31">
        <v>4.5860399999999997</v>
      </c>
      <c r="N495" s="1"/>
      <c r="O495" s="1"/>
    </row>
    <row r="496" spans="1:15" ht="12.75" customHeight="1">
      <c r="A496" s="31">
        <v>486</v>
      </c>
      <c r="B496" s="31" t="s">
        <v>557</v>
      </c>
      <c r="C496" s="31">
        <v>1946.25</v>
      </c>
      <c r="D496" s="40">
        <v>1929.25</v>
      </c>
      <c r="E496" s="40">
        <v>1907.25</v>
      </c>
      <c r="F496" s="40">
        <v>1868.25</v>
      </c>
      <c r="G496" s="40">
        <v>1846.25</v>
      </c>
      <c r="H496" s="40">
        <v>1968.25</v>
      </c>
      <c r="I496" s="40">
        <v>1990.25</v>
      </c>
      <c r="J496" s="40">
        <v>2029.25</v>
      </c>
      <c r="K496" s="31">
        <v>1951.25</v>
      </c>
      <c r="L496" s="31">
        <v>1890.25</v>
      </c>
      <c r="M496" s="31">
        <v>0.43337999999999999</v>
      </c>
      <c r="N496" s="1"/>
      <c r="O496" s="1"/>
    </row>
    <row r="497" spans="1:15" ht="12.75" customHeight="1">
      <c r="A497" s="31">
        <v>487</v>
      </c>
      <c r="B497" s="31" t="s">
        <v>550</v>
      </c>
      <c r="C497" s="31">
        <v>594.85</v>
      </c>
      <c r="D497" s="40">
        <v>592.66666666666663</v>
      </c>
      <c r="E497" s="40">
        <v>581.33333333333326</v>
      </c>
      <c r="F497" s="40">
        <v>567.81666666666661</v>
      </c>
      <c r="G497" s="40">
        <v>556.48333333333323</v>
      </c>
      <c r="H497" s="40">
        <v>606.18333333333328</v>
      </c>
      <c r="I497" s="40">
        <v>617.51666666666654</v>
      </c>
      <c r="J497" s="40">
        <v>631.0333333333333</v>
      </c>
      <c r="K497" s="31">
        <v>604</v>
      </c>
      <c r="L497" s="31">
        <v>579.15</v>
      </c>
      <c r="M497" s="31">
        <v>6.1753299999999998</v>
      </c>
      <c r="N497" s="1"/>
      <c r="O497" s="1"/>
    </row>
    <row r="498" spans="1:15" ht="12.75" customHeight="1">
      <c r="A498" s="31">
        <v>488</v>
      </c>
      <c r="B498" s="31" t="s">
        <v>549</v>
      </c>
      <c r="C498" s="31">
        <v>3623.5</v>
      </c>
      <c r="D498" s="40">
        <v>3616.1833333333329</v>
      </c>
      <c r="E498" s="40">
        <v>3582.3666666666659</v>
      </c>
      <c r="F498" s="40">
        <v>3541.2333333333331</v>
      </c>
      <c r="G498" s="40">
        <v>3507.4166666666661</v>
      </c>
      <c r="H498" s="40">
        <v>3657.3166666666657</v>
      </c>
      <c r="I498" s="40">
        <v>3691.1333333333323</v>
      </c>
      <c r="J498" s="40">
        <v>3732.2666666666655</v>
      </c>
      <c r="K498" s="31">
        <v>3650</v>
      </c>
      <c r="L498" s="31">
        <v>3575.05</v>
      </c>
      <c r="M498" s="31">
        <v>9.1550000000000006E-2</v>
      </c>
      <c r="N498" s="1"/>
      <c r="O498" s="1"/>
    </row>
    <row r="499" spans="1:15" ht="12.75" customHeight="1">
      <c r="A499" s="31">
        <v>489</v>
      </c>
      <c r="B499" s="31" t="s">
        <v>213</v>
      </c>
      <c r="C499" s="31">
        <v>1230.8499999999999</v>
      </c>
      <c r="D499" s="40">
        <v>1229.2833333333331</v>
      </c>
      <c r="E499" s="40">
        <v>1220.7666666666662</v>
      </c>
      <c r="F499" s="40">
        <v>1210.6833333333332</v>
      </c>
      <c r="G499" s="40">
        <v>1202.1666666666663</v>
      </c>
      <c r="H499" s="40">
        <v>1239.3666666666661</v>
      </c>
      <c r="I499" s="40">
        <v>1247.883333333333</v>
      </c>
      <c r="J499" s="40">
        <v>1257.966666666666</v>
      </c>
      <c r="K499" s="31">
        <v>1237.8</v>
      </c>
      <c r="L499" s="31">
        <v>1219.2</v>
      </c>
      <c r="M499" s="31">
        <v>3.2823099999999998</v>
      </c>
      <c r="N499" s="1"/>
      <c r="O499" s="1"/>
    </row>
    <row r="500" spans="1:15" ht="12.75" customHeight="1">
      <c r="A500" s="31">
        <v>490</v>
      </c>
      <c r="B500" s="31" t="s">
        <v>554</v>
      </c>
      <c r="C500" s="31">
        <v>2150.1999999999998</v>
      </c>
      <c r="D500" s="40">
        <v>2094.2833333333333</v>
      </c>
      <c r="E500" s="40">
        <v>2020.6666666666665</v>
      </c>
      <c r="F500" s="40">
        <v>1891.1333333333332</v>
      </c>
      <c r="G500" s="40">
        <v>1817.5166666666664</v>
      </c>
      <c r="H500" s="40">
        <v>2223.8166666666666</v>
      </c>
      <c r="I500" s="40">
        <v>2297.4333333333334</v>
      </c>
      <c r="J500" s="40">
        <v>2426.9666666666667</v>
      </c>
      <c r="K500" s="31">
        <v>2167.9</v>
      </c>
      <c r="L500" s="31">
        <v>1964.75</v>
      </c>
      <c r="M500" s="31">
        <v>4.8522299999999996</v>
      </c>
      <c r="N500" s="1"/>
      <c r="O500" s="1"/>
    </row>
    <row r="501" spans="1:15" ht="12.75" customHeight="1">
      <c r="A501" s="31">
        <v>491</v>
      </c>
      <c r="B501" s="31" t="s">
        <v>558</v>
      </c>
      <c r="C501" s="31">
        <v>8113.6</v>
      </c>
      <c r="D501" s="40">
        <v>8059.5333333333328</v>
      </c>
      <c r="E501" s="40">
        <v>7969.0666666666657</v>
      </c>
      <c r="F501" s="40">
        <v>7824.5333333333328</v>
      </c>
      <c r="G501" s="40">
        <v>7734.0666666666657</v>
      </c>
      <c r="H501" s="40">
        <v>8204.0666666666657</v>
      </c>
      <c r="I501" s="40">
        <v>8294.5333333333328</v>
      </c>
      <c r="J501" s="40">
        <v>8439.0666666666657</v>
      </c>
      <c r="K501" s="31">
        <v>8150</v>
      </c>
      <c r="L501" s="31">
        <v>7915</v>
      </c>
      <c r="M501" s="31">
        <v>2.1829999999999999E-2</v>
      </c>
      <c r="N501" s="1"/>
      <c r="O501" s="1"/>
    </row>
    <row r="502" spans="1:15" ht="12.75" customHeight="1">
      <c r="A502" s="31">
        <v>492</v>
      </c>
      <c r="B502" s="31" t="s">
        <v>559</v>
      </c>
      <c r="C502" s="31">
        <v>189.7</v>
      </c>
      <c r="D502" s="40">
        <v>189.13333333333335</v>
      </c>
      <c r="E502" s="40">
        <v>185.6166666666667</v>
      </c>
      <c r="F502" s="40">
        <v>181.53333333333336</v>
      </c>
      <c r="G502" s="40">
        <v>178.01666666666671</v>
      </c>
      <c r="H502" s="40">
        <v>193.2166666666667</v>
      </c>
      <c r="I502" s="40">
        <v>196.73333333333335</v>
      </c>
      <c r="J502" s="40">
        <v>200.81666666666669</v>
      </c>
      <c r="K502" s="31">
        <v>192.65</v>
      </c>
      <c r="L502" s="31">
        <v>185.05</v>
      </c>
      <c r="M502" s="31">
        <v>35.699649999999998</v>
      </c>
      <c r="N502" s="1"/>
      <c r="O502" s="1"/>
    </row>
    <row r="503" spans="1:15" ht="12.75" customHeight="1">
      <c r="A503" s="31">
        <v>493</v>
      </c>
      <c r="B503" s="31" t="s">
        <v>560</v>
      </c>
      <c r="C503" s="31">
        <v>144.5</v>
      </c>
      <c r="D503" s="40">
        <v>144.13333333333333</v>
      </c>
      <c r="E503" s="40">
        <v>142.46666666666664</v>
      </c>
      <c r="F503" s="40">
        <v>140.43333333333331</v>
      </c>
      <c r="G503" s="40">
        <v>138.76666666666662</v>
      </c>
      <c r="H503" s="40">
        <v>146.16666666666666</v>
      </c>
      <c r="I503" s="40">
        <v>147.83333333333334</v>
      </c>
      <c r="J503" s="40">
        <v>149.86666666666667</v>
      </c>
      <c r="K503" s="31">
        <v>145.80000000000001</v>
      </c>
      <c r="L503" s="31">
        <v>142.1</v>
      </c>
      <c r="M503" s="31">
        <v>35.729280000000003</v>
      </c>
      <c r="N503" s="1"/>
      <c r="O503" s="1"/>
    </row>
    <row r="504" spans="1:15" ht="12.75" customHeight="1">
      <c r="A504" s="31">
        <v>494</v>
      </c>
      <c r="B504" s="31" t="s">
        <v>561</v>
      </c>
      <c r="C504" s="31">
        <v>587.4</v>
      </c>
      <c r="D504" s="40">
        <v>589.13333333333333</v>
      </c>
      <c r="E504" s="40">
        <v>580.26666666666665</v>
      </c>
      <c r="F504" s="40">
        <v>573.13333333333333</v>
      </c>
      <c r="G504" s="40">
        <v>564.26666666666665</v>
      </c>
      <c r="H504" s="40">
        <v>596.26666666666665</v>
      </c>
      <c r="I504" s="40">
        <v>605.13333333333321</v>
      </c>
      <c r="J504" s="40">
        <v>612.26666666666665</v>
      </c>
      <c r="K504" s="31">
        <v>598</v>
      </c>
      <c r="L504" s="31">
        <v>582</v>
      </c>
      <c r="M504" s="31">
        <v>0.64539999999999997</v>
      </c>
      <c r="N504" s="1"/>
      <c r="O504" s="1"/>
    </row>
    <row r="505" spans="1:15" ht="12.75" customHeight="1">
      <c r="A505" s="31">
        <v>495</v>
      </c>
      <c r="B505" s="311" t="s">
        <v>282</v>
      </c>
      <c r="C505" s="311">
        <v>1885</v>
      </c>
      <c r="D505" s="312">
        <v>1895.5333333333335</v>
      </c>
      <c r="E505" s="312">
        <v>1869.4666666666672</v>
      </c>
      <c r="F505" s="312">
        <v>1853.9333333333336</v>
      </c>
      <c r="G505" s="312">
        <v>1827.8666666666672</v>
      </c>
      <c r="H505" s="312">
        <v>1911.0666666666671</v>
      </c>
      <c r="I505" s="312">
        <v>1937.1333333333332</v>
      </c>
      <c r="J505" s="312">
        <v>1952.666666666667</v>
      </c>
      <c r="K505" s="311">
        <v>1921.6</v>
      </c>
      <c r="L505" s="311">
        <v>1880</v>
      </c>
      <c r="M505" s="311">
        <v>2.0851600000000001</v>
      </c>
      <c r="N505" s="1"/>
      <c r="O505" s="1"/>
    </row>
    <row r="506" spans="1:15" ht="12.75" customHeight="1">
      <c r="A506" s="31">
        <v>496</v>
      </c>
      <c r="B506" s="313" t="s">
        <v>214</v>
      </c>
      <c r="C506" s="299">
        <v>646.9</v>
      </c>
      <c r="D506" s="314">
        <v>646.01666666666665</v>
      </c>
      <c r="E506" s="314">
        <v>640.13333333333333</v>
      </c>
      <c r="F506" s="314">
        <v>633.36666666666667</v>
      </c>
      <c r="G506" s="314">
        <v>627.48333333333335</v>
      </c>
      <c r="H506" s="314">
        <v>652.7833333333333</v>
      </c>
      <c r="I506" s="314">
        <v>658.66666666666652</v>
      </c>
      <c r="J506" s="314">
        <v>665.43333333333328</v>
      </c>
      <c r="K506" s="299">
        <v>651.9</v>
      </c>
      <c r="L506" s="299">
        <v>639.25</v>
      </c>
      <c r="M506" s="299">
        <v>43.047060000000002</v>
      </c>
      <c r="N506" s="1"/>
      <c r="O506" s="1"/>
    </row>
    <row r="507" spans="1:15" ht="12.75" customHeight="1">
      <c r="A507" s="31">
        <v>497</v>
      </c>
      <c r="B507" s="313" t="s">
        <v>562</v>
      </c>
      <c r="C507" s="299">
        <v>439.1</v>
      </c>
      <c r="D507" s="314">
        <v>441.09999999999997</v>
      </c>
      <c r="E507" s="314">
        <v>435.04999999999995</v>
      </c>
      <c r="F507" s="314">
        <v>431</v>
      </c>
      <c r="G507" s="314">
        <v>424.95</v>
      </c>
      <c r="H507" s="314">
        <v>445.14999999999992</v>
      </c>
      <c r="I507" s="314">
        <v>451.2</v>
      </c>
      <c r="J507" s="314">
        <v>455.24999999999989</v>
      </c>
      <c r="K507" s="299">
        <v>447.15</v>
      </c>
      <c r="L507" s="299">
        <v>437.05</v>
      </c>
      <c r="M507" s="299">
        <v>3.64167</v>
      </c>
      <c r="N507" s="1"/>
      <c r="O507" s="1"/>
    </row>
    <row r="508" spans="1:15" ht="12.75" customHeight="1">
      <c r="A508" s="31">
        <v>498</v>
      </c>
      <c r="B508" s="313" t="s">
        <v>283</v>
      </c>
      <c r="C508" s="299">
        <v>13.95</v>
      </c>
      <c r="D508" s="314">
        <v>13.949999999999998</v>
      </c>
      <c r="E508" s="314">
        <v>13.699999999999996</v>
      </c>
      <c r="F508" s="314">
        <v>13.449999999999998</v>
      </c>
      <c r="G508" s="314">
        <v>13.199999999999996</v>
      </c>
      <c r="H508" s="314">
        <v>14.199999999999996</v>
      </c>
      <c r="I508" s="314">
        <v>14.45</v>
      </c>
      <c r="J508" s="314">
        <v>14.699999999999996</v>
      </c>
      <c r="K508" s="299">
        <v>14.2</v>
      </c>
      <c r="L508" s="299">
        <v>13.7</v>
      </c>
      <c r="M508" s="299">
        <v>1374.4489799999999</v>
      </c>
      <c r="N508" s="1"/>
      <c r="O508" s="1"/>
    </row>
    <row r="509" spans="1:15" ht="12.75" customHeight="1">
      <c r="A509" s="31">
        <v>499</v>
      </c>
      <c r="B509" s="298" t="s">
        <v>215</v>
      </c>
      <c r="C509" s="299">
        <v>370.25</v>
      </c>
      <c r="D509" s="314">
        <v>365.33333333333331</v>
      </c>
      <c r="E509" s="314">
        <v>358.01666666666665</v>
      </c>
      <c r="F509" s="314">
        <v>345.78333333333336</v>
      </c>
      <c r="G509" s="314">
        <v>338.4666666666667</v>
      </c>
      <c r="H509" s="314">
        <v>377.56666666666661</v>
      </c>
      <c r="I509" s="314">
        <v>384.88333333333333</v>
      </c>
      <c r="J509" s="314">
        <v>397.11666666666656</v>
      </c>
      <c r="K509" s="299">
        <v>372.65</v>
      </c>
      <c r="L509" s="299">
        <v>353.1</v>
      </c>
      <c r="M509" s="299">
        <v>194.01301000000001</v>
      </c>
      <c r="N509" s="1"/>
      <c r="O509" s="1"/>
    </row>
    <row r="510" spans="1:15" ht="12.75" customHeight="1">
      <c r="A510" s="31">
        <v>500</v>
      </c>
      <c r="B510" s="299" t="s">
        <v>563</v>
      </c>
      <c r="C510" s="314">
        <v>463.75</v>
      </c>
      <c r="D510" s="314">
        <v>458.8</v>
      </c>
      <c r="E510" s="314">
        <v>448.90000000000003</v>
      </c>
      <c r="F510" s="314">
        <v>434.05</v>
      </c>
      <c r="G510" s="314">
        <v>424.15000000000003</v>
      </c>
      <c r="H510" s="314">
        <v>473.65000000000003</v>
      </c>
      <c r="I510" s="314">
        <v>483.55</v>
      </c>
      <c r="J510" s="299">
        <v>498.40000000000003</v>
      </c>
      <c r="K510" s="299">
        <v>468.7</v>
      </c>
      <c r="L510" s="299">
        <v>443.95</v>
      </c>
      <c r="M510" s="298">
        <v>30.351649999999999</v>
      </c>
      <c r="N510" s="1"/>
      <c r="O510" s="1"/>
    </row>
    <row r="511" spans="1:15" ht="12.75" customHeight="1">
      <c r="A511" s="31">
        <v>501</v>
      </c>
      <c r="B511" s="299" t="s">
        <v>564</v>
      </c>
      <c r="C511" s="314">
        <v>1919.55</v>
      </c>
      <c r="D511" s="314">
        <v>1926.8500000000001</v>
      </c>
      <c r="E511" s="314">
        <v>1904.7000000000003</v>
      </c>
      <c r="F511" s="314">
        <v>1889.8500000000001</v>
      </c>
      <c r="G511" s="314">
        <v>1867.7000000000003</v>
      </c>
      <c r="H511" s="314">
        <v>1941.7000000000003</v>
      </c>
      <c r="I511" s="314">
        <v>1963.8500000000004</v>
      </c>
      <c r="J511" s="299">
        <v>1978.7000000000003</v>
      </c>
      <c r="K511" s="299">
        <v>1949</v>
      </c>
      <c r="L511" s="299">
        <v>1912</v>
      </c>
      <c r="M511" s="298">
        <v>0.12651999999999999</v>
      </c>
      <c r="N511" s="1"/>
      <c r="O511" s="1"/>
    </row>
    <row r="512" spans="1:15" ht="12.75" customHeight="1">
      <c r="A512" s="365"/>
      <c r="B512" s="365"/>
      <c r="C512" s="366"/>
      <c r="D512" s="366"/>
      <c r="E512" s="366"/>
      <c r="F512" s="366"/>
      <c r="G512" s="366"/>
      <c r="H512" s="366"/>
      <c r="I512" s="366"/>
      <c r="J512" s="365"/>
      <c r="K512" s="365"/>
      <c r="L512" s="365"/>
      <c r="M512" s="367"/>
      <c r="N512" s="1"/>
      <c r="O512" s="1"/>
    </row>
    <row r="513" spans="1:15" ht="12.75" customHeight="1">
      <c r="A513" s="365"/>
      <c r="B513" s="365"/>
      <c r="C513" s="366"/>
      <c r="D513" s="366"/>
      <c r="E513" s="366"/>
      <c r="F513" s="366"/>
      <c r="G513" s="366"/>
      <c r="H513" s="366"/>
      <c r="I513" s="366"/>
      <c r="J513" s="365"/>
      <c r="K513" s="365"/>
      <c r="L513" s="365"/>
      <c r="M513" s="367"/>
      <c r="N513" s="1"/>
      <c r="O513" s="1"/>
    </row>
    <row r="514" spans="1:15" ht="12.75" customHeight="1">
      <c r="A514" s="365"/>
      <c r="B514" s="365"/>
      <c r="C514" s="366"/>
      <c r="D514" s="366"/>
      <c r="E514" s="366"/>
      <c r="F514" s="366"/>
      <c r="G514" s="366"/>
      <c r="H514" s="366"/>
      <c r="I514" s="366"/>
      <c r="J514" s="365"/>
      <c r="K514" s="365"/>
      <c r="L514" s="365"/>
      <c r="M514" s="367"/>
      <c r="N514" s="1"/>
      <c r="O514" s="1"/>
    </row>
    <row r="515" spans="1:15" ht="12.75" customHeight="1">
      <c r="A515" s="365"/>
      <c r="B515" s="365"/>
      <c r="C515" s="366"/>
      <c r="D515" s="366"/>
      <c r="E515" s="366"/>
      <c r="F515" s="366"/>
      <c r="G515" s="366"/>
      <c r="H515" s="366"/>
      <c r="I515" s="366"/>
      <c r="J515" s="365"/>
      <c r="K515" s="365"/>
      <c r="L515" s="365"/>
      <c r="M515" s="367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J517" s="1"/>
      <c r="K517" s="1"/>
      <c r="L517" s="1"/>
      <c r="M517" s="1"/>
      <c r="N517" s="1"/>
      <c r="O517" s="1"/>
    </row>
    <row r="518" spans="1:15" ht="12.75" customHeight="1">
      <c r="J518" s="1"/>
      <c r="K518" s="1"/>
      <c r="L518" s="1"/>
      <c r="M518" s="1"/>
      <c r="N518" s="1"/>
      <c r="O518" s="1"/>
    </row>
    <row r="519" spans="1:15" ht="12.75" customHeight="1">
      <c r="A519" s="66" t="s">
        <v>286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216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217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218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9" t="s">
        <v>219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9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0" t="s">
        <v>222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0" t="s">
        <v>223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0" t="s">
        <v>224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0" t="s">
        <v>225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0" t="s">
        <v>226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0" t="s">
        <v>227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0" t="s">
        <v>228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0" t="s">
        <v>229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0" t="s">
        <v>230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B13" sqref="B13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4" t="s">
        <v>288</v>
      </c>
      <c r="B1" s="75"/>
      <c r="C1" s="76"/>
      <c r="D1" s="77"/>
      <c r="E1" s="75"/>
      <c r="F1" s="75"/>
      <c r="G1" s="75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</row>
    <row r="2" spans="1:35" ht="12.75" customHeight="1">
      <c r="A2" s="79"/>
      <c r="B2" s="80"/>
      <c r="C2" s="81"/>
      <c r="D2" s="82"/>
      <c r="E2" s="80"/>
      <c r="F2" s="80"/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2.75" customHeight="1">
      <c r="A3" s="79"/>
      <c r="B3" s="80"/>
      <c r="C3" s="81"/>
      <c r="D3" s="82"/>
      <c r="E3" s="80"/>
      <c r="F3" s="80"/>
      <c r="G3" s="80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</row>
    <row r="4" spans="1:35" ht="12.75" customHeight="1">
      <c r="A4" s="79"/>
      <c r="B4" s="80"/>
      <c r="C4" s="81"/>
      <c r="D4" s="82"/>
      <c r="E4" s="80"/>
      <c r="F4" s="80"/>
      <c r="G4" s="80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</row>
    <row r="5" spans="1:35" ht="6" customHeight="1">
      <c r="A5" s="510"/>
      <c r="B5" s="511"/>
      <c r="C5" s="510"/>
      <c r="D5" s="511"/>
      <c r="E5" s="75"/>
      <c r="F5" s="75"/>
      <c r="G5" s="75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</row>
    <row r="6" spans="1:35" ht="26.25" customHeight="1">
      <c r="A6" s="78"/>
      <c r="B6" s="83"/>
      <c r="C6" s="71"/>
      <c r="D6" s="71"/>
      <c r="E6" s="23" t="s">
        <v>287</v>
      </c>
      <c r="F6" s="75"/>
      <c r="G6" s="75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</row>
    <row r="7" spans="1:35" ht="16.5" customHeight="1">
      <c r="A7" s="84" t="s">
        <v>566</v>
      </c>
      <c r="B7" s="512" t="s">
        <v>567</v>
      </c>
      <c r="C7" s="511"/>
      <c r="D7" s="7">
        <f>Main!B10</f>
        <v>44545</v>
      </c>
      <c r="E7" s="85"/>
      <c r="F7" s="75"/>
      <c r="G7" s="86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</row>
    <row r="8" spans="1:35" ht="12.75" customHeight="1">
      <c r="A8" s="74"/>
      <c r="B8" s="75"/>
      <c r="C8" s="76"/>
      <c r="D8" s="77"/>
      <c r="E8" s="85"/>
      <c r="F8" s="85"/>
      <c r="G8" s="85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</row>
    <row r="9" spans="1:35" ht="51">
      <c r="A9" s="87" t="s">
        <v>568</v>
      </c>
      <c r="B9" s="88" t="s">
        <v>569</v>
      </c>
      <c r="C9" s="88" t="s">
        <v>570</v>
      </c>
      <c r="D9" s="88" t="s">
        <v>571</v>
      </c>
      <c r="E9" s="88" t="s">
        <v>572</v>
      </c>
      <c r="F9" s="88" t="s">
        <v>573</v>
      </c>
      <c r="G9" s="88" t="s">
        <v>574</v>
      </c>
      <c r="H9" s="88" t="s">
        <v>575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</row>
    <row r="10" spans="1:35" ht="12.75" customHeight="1">
      <c r="A10" s="89">
        <v>44544</v>
      </c>
      <c r="B10" s="32">
        <v>540146</v>
      </c>
      <c r="C10" s="31" t="s">
        <v>1028</v>
      </c>
      <c r="D10" s="31" t="s">
        <v>1029</v>
      </c>
      <c r="E10" s="31" t="s">
        <v>577</v>
      </c>
      <c r="F10" s="90">
        <v>100000</v>
      </c>
      <c r="G10" s="32">
        <v>47.75</v>
      </c>
      <c r="H10" s="32" t="s">
        <v>312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</row>
    <row r="11" spans="1:35" ht="12.75" customHeight="1">
      <c r="A11" s="89">
        <v>44544</v>
      </c>
      <c r="B11" s="32">
        <v>540923</v>
      </c>
      <c r="C11" s="31" t="s">
        <v>1030</v>
      </c>
      <c r="D11" s="31" t="s">
        <v>1031</v>
      </c>
      <c r="E11" s="31" t="s">
        <v>577</v>
      </c>
      <c r="F11" s="90">
        <v>54000</v>
      </c>
      <c r="G11" s="32">
        <v>5.8</v>
      </c>
      <c r="H11" s="32" t="s">
        <v>312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</row>
    <row r="12" spans="1:35" ht="12.75" customHeight="1">
      <c r="A12" s="89">
        <v>44544</v>
      </c>
      <c r="B12" s="32">
        <v>540923</v>
      </c>
      <c r="C12" s="31" t="s">
        <v>1030</v>
      </c>
      <c r="D12" s="31" t="s">
        <v>1032</v>
      </c>
      <c r="E12" s="31" t="s">
        <v>576</v>
      </c>
      <c r="F12" s="90">
        <v>54000</v>
      </c>
      <c r="G12" s="32">
        <v>5.8</v>
      </c>
      <c r="H12" s="32" t="s">
        <v>312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</row>
    <row r="13" spans="1:35" ht="12.75" customHeight="1">
      <c r="A13" s="89">
        <v>44544</v>
      </c>
      <c r="B13" s="32">
        <v>530109</v>
      </c>
      <c r="C13" s="31" t="s">
        <v>983</v>
      </c>
      <c r="D13" s="31" t="s">
        <v>984</v>
      </c>
      <c r="E13" s="31" t="s">
        <v>577</v>
      </c>
      <c r="F13" s="90">
        <v>1350000</v>
      </c>
      <c r="G13" s="32">
        <v>3.31</v>
      </c>
      <c r="H13" s="32" t="s">
        <v>312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</row>
    <row r="14" spans="1:35" ht="12.75" customHeight="1">
      <c r="A14" s="89">
        <v>44544</v>
      </c>
      <c r="B14" s="32">
        <v>519532</v>
      </c>
      <c r="C14" s="31" t="s">
        <v>1033</v>
      </c>
      <c r="D14" s="31" t="s">
        <v>1034</v>
      </c>
      <c r="E14" s="31" t="s">
        <v>577</v>
      </c>
      <c r="F14" s="90">
        <v>95000</v>
      </c>
      <c r="G14" s="32">
        <v>32.549999999999997</v>
      </c>
      <c r="H14" s="32" t="s">
        <v>312</v>
      </c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</row>
    <row r="15" spans="1:35" ht="12.75" customHeight="1">
      <c r="A15" s="89">
        <v>44544</v>
      </c>
      <c r="B15" s="32">
        <v>514272</v>
      </c>
      <c r="C15" s="31" t="s">
        <v>1035</v>
      </c>
      <c r="D15" s="31" t="s">
        <v>1036</v>
      </c>
      <c r="E15" s="31" t="s">
        <v>577</v>
      </c>
      <c r="F15" s="90">
        <v>42000</v>
      </c>
      <c r="G15" s="32">
        <v>21.38</v>
      </c>
      <c r="H15" s="32" t="s">
        <v>312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</row>
    <row r="16" spans="1:35" ht="12.75" customHeight="1">
      <c r="A16" s="89">
        <v>44544</v>
      </c>
      <c r="B16" s="32">
        <v>530249</v>
      </c>
      <c r="C16" s="31" t="s">
        <v>985</v>
      </c>
      <c r="D16" s="31" t="s">
        <v>865</v>
      </c>
      <c r="E16" s="31" t="s">
        <v>577</v>
      </c>
      <c r="F16" s="90">
        <v>33019</v>
      </c>
      <c r="G16" s="32">
        <v>44.62</v>
      </c>
      <c r="H16" s="32" t="s">
        <v>312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</row>
    <row r="17" spans="1:35" ht="12.75" customHeight="1">
      <c r="A17" s="89">
        <v>44544</v>
      </c>
      <c r="B17" s="32">
        <v>535267</v>
      </c>
      <c r="C17" s="31" t="s">
        <v>1037</v>
      </c>
      <c r="D17" s="31" t="s">
        <v>1038</v>
      </c>
      <c r="E17" s="31" t="s">
        <v>576</v>
      </c>
      <c r="F17" s="90">
        <v>722</v>
      </c>
      <c r="G17" s="32">
        <v>69.63</v>
      </c>
      <c r="H17" s="32" t="s">
        <v>312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</row>
    <row r="18" spans="1:35" ht="12.75" customHeight="1">
      <c r="A18" s="89">
        <v>44544</v>
      </c>
      <c r="B18" s="32">
        <v>535267</v>
      </c>
      <c r="C18" s="31" t="s">
        <v>1037</v>
      </c>
      <c r="D18" s="31" t="s">
        <v>1038</v>
      </c>
      <c r="E18" s="31" t="s">
        <v>577</v>
      </c>
      <c r="F18" s="90">
        <v>59522</v>
      </c>
      <c r="G18" s="32">
        <v>70.42</v>
      </c>
      <c r="H18" s="32" t="s">
        <v>312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</row>
    <row r="19" spans="1:35" ht="12.75" customHeight="1">
      <c r="A19" s="89">
        <v>44544</v>
      </c>
      <c r="B19" s="32">
        <v>512379</v>
      </c>
      <c r="C19" s="31" t="s">
        <v>909</v>
      </c>
      <c r="D19" s="31" t="s">
        <v>965</v>
      </c>
      <c r="E19" s="31" t="s">
        <v>577</v>
      </c>
      <c r="F19" s="90">
        <v>3589284</v>
      </c>
      <c r="G19" s="32">
        <v>6.26</v>
      </c>
      <c r="H19" s="32" t="s">
        <v>312</v>
      </c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</row>
    <row r="20" spans="1:35" ht="12.75" customHeight="1">
      <c r="A20" s="89">
        <v>44544</v>
      </c>
      <c r="B20" s="32">
        <v>524752</v>
      </c>
      <c r="C20" s="31" t="s">
        <v>954</v>
      </c>
      <c r="D20" s="31" t="s">
        <v>987</v>
      </c>
      <c r="E20" s="31" t="s">
        <v>577</v>
      </c>
      <c r="F20" s="90">
        <v>83036</v>
      </c>
      <c r="G20" s="32">
        <v>79.45</v>
      </c>
      <c r="H20" s="32" t="s">
        <v>312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</row>
    <row r="21" spans="1:35" ht="12.75" customHeight="1">
      <c r="A21" s="89">
        <v>44544</v>
      </c>
      <c r="B21" s="32">
        <v>524752</v>
      </c>
      <c r="C21" s="31" t="s">
        <v>954</v>
      </c>
      <c r="D21" s="31" t="s">
        <v>988</v>
      </c>
      <c r="E21" s="31" t="s">
        <v>576</v>
      </c>
      <c r="F21" s="90">
        <v>81492</v>
      </c>
      <c r="G21" s="32">
        <v>77.680000000000007</v>
      </c>
      <c r="H21" s="32" t="s">
        <v>312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</row>
    <row r="22" spans="1:35" ht="12.75" customHeight="1">
      <c r="A22" s="89">
        <v>44544</v>
      </c>
      <c r="B22" s="32">
        <v>524752</v>
      </c>
      <c r="C22" s="31" t="s">
        <v>954</v>
      </c>
      <c r="D22" s="31" t="s">
        <v>988</v>
      </c>
      <c r="E22" s="31" t="s">
        <v>577</v>
      </c>
      <c r="F22" s="90">
        <v>81492</v>
      </c>
      <c r="G22" s="32">
        <v>78.88</v>
      </c>
      <c r="H22" s="32" t="s">
        <v>312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</row>
    <row r="23" spans="1:35" ht="12.75" customHeight="1">
      <c r="A23" s="89">
        <v>44544</v>
      </c>
      <c r="B23" s="32">
        <v>524752</v>
      </c>
      <c r="C23" s="31" t="s">
        <v>954</v>
      </c>
      <c r="D23" s="31" t="s">
        <v>966</v>
      </c>
      <c r="E23" s="31" t="s">
        <v>577</v>
      </c>
      <c r="F23" s="90">
        <v>272217</v>
      </c>
      <c r="G23" s="32">
        <v>79.45</v>
      </c>
      <c r="H23" s="32" t="s">
        <v>312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</row>
    <row r="24" spans="1:35" ht="12.75" customHeight="1">
      <c r="A24" s="89">
        <v>44544</v>
      </c>
      <c r="B24" s="32">
        <v>542724</v>
      </c>
      <c r="C24" s="31" t="s">
        <v>989</v>
      </c>
      <c r="D24" s="31" t="s">
        <v>991</v>
      </c>
      <c r="E24" s="31" t="s">
        <v>576</v>
      </c>
      <c r="F24" s="90">
        <v>92147</v>
      </c>
      <c r="G24" s="32">
        <v>61.05</v>
      </c>
      <c r="H24" s="32" t="s">
        <v>312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</row>
    <row r="25" spans="1:35" ht="12.75" customHeight="1">
      <c r="A25" s="89">
        <v>44544</v>
      </c>
      <c r="B25" s="32">
        <v>542724</v>
      </c>
      <c r="C25" s="31" t="s">
        <v>989</v>
      </c>
      <c r="D25" s="31" t="s">
        <v>991</v>
      </c>
      <c r="E25" s="31" t="s">
        <v>577</v>
      </c>
      <c r="F25" s="90">
        <v>92147</v>
      </c>
      <c r="G25" s="32">
        <v>61.48</v>
      </c>
      <c r="H25" s="32" t="s">
        <v>312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</row>
    <row r="26" spans="1:35" ht="12.75" customHeight="1">
      <c r="A26" s="89">
        <v>44544</v>
      </c>
      <c r="B26" s="32">
        <v>523277</v>
      </c>
      <c r="C26" s="31" t="s">
        <v>1039</v>
      </c>
      <c r="D26" s="31" t="s">
        <v>1040</v>
      </c>
      <c r="E26" s="31" t="s">
        <v>577</v>
      </c>
      <c r="F26" s="90">
        <v>10000000</v>
      </c>
      <c r="G26" s="32">
        <v>0.8</v>
      </c>
      <c r="H26" s="32" t="s">
        <v>312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</row>
    <row r="27" spans="1:35" ht="12.75" customHeight="1">
      <c r="A27" s="89">
        <v>44544</v>
      </c>
      <c r="B27" s="32">
        <v>540377</v>
      </c>
      <c r="C27" s="31" t="s">
        <v>955</v>
      </c>
      <c r="D27" s="31" t="s">
        <v>993</v>
      </c>
      <c r="E27" s="31" t="s">
        <v>577</v>
      </c>
      <c r="F27" s="90">
        <v>24000</v>
      </c>
      <c r="G27" s="32">
        <v>20.5</v>
      </c>
      <c r="H27" s="32" t="s">
        <v>312</v>
      </c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</row>
    <row r="28" spans="1:35" ht="12.75" customHeight="1">
      <c r="A28" s="89">
        <v>44544</v>
      </c>
      <c r="B28" s="32">
        <v>540377</v>
      </c>
      <c r="C28" s="31" t="s">
        <v>955</v>
      </c>
      <c r="D28" s="31" t="s">
        <v>992</v>
      </c>
      <c r="E28" s="31" t="s">
        <v>577</v>
      </c>
      <c r="F28" s="90">
        <v>24000</v>
      </c>
      <c r="G28" s="32">
        <v>20.399999999999999</v>
      </c>
      <c r="H28" s="32" t="s">
        <v>312</v>
      </c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</row>
    <row r="29" spans="1:35" ht="12.75" customHeight="1">
      <c r="A29" s="89">
        <v>44544</v>
      </c>
      <c r="B29" s="32">
        <v>540377</v>
      </c>
      <c r="C29" s="31" t="s">
        <v>955</v>
      </c>
      <c r="D29" s="31" t="s">
        <v>1041</v>
      </c>
      <c r="E29" s="31" t="s">
        <v>576</v>
      </c>
      <c r="F29" s="90">
        <v>24000</v>
      </c>
      <c r="G29" s="32">
        <v>19.95</v>
      </c>
      <c r="H29" s="32" t="s">
        <v>312</v>
      </c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</row>
    <row r="30" spans="1:35" ht="12.75" customHeight="1">
      <c r="A30" s="89">
        <v>44544</v>
      </c>
      <c r="B30" s="32">
        <v>540377</v>
      </c>
      <c r="C30" s="31" t="s">
        <v>955</v>
      </c>
      <c r="D30" s="31" t="s">
        <v>1042</v>
      </c>
      <c r="E30" s="31" t="s">
        <v>576</v>
      </c>
      <c r="F30" s="90">
        <v>24000</v>
      </c>
      <c r="G30" s="32">
        <v>20.5</v>
      </c>
      <c r="H30" s="32" t="s">
        <v>312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</row>
    <row r="31" spans="1:35" ht="12.75" customHeight="1">
      <c r="A31" s="89">
        <v>44544</v>
      </c>
      <c r="B31" s="32">
        <v>540377</v>
      </c>
      <c r="C31" s="31" t="s">
        <v>955</v>
      </c>
      <c r="D31" s="31" t="s">
        <v>1043</v>
      </c>
      <c r="E31" s="31" t="s">
        <v>577</v>
      </c>
      <c r="F31" s="90">
        <v>24000</v>
      </c>
      <c r="G31" s="32">
        <v>19.95</v>
      </c>
      <c r="H31" s="32" t="s">
        <v>312</v>
      </c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</row>
    <row r="32" spans="1:35" ht="12.75" customHeight="1">
      <c r="A32" s="89">
        <v>44544</v>
      </c>
      <c r="B32" s="32">
        <v>540377</v>
      </c>
      <c r="C32" s="31" t="s">
        <v>955</v>
      </c>
      <c r="D32" s="31" t="s">
        <v>1044</v>
      </c>
      <c r="E32" s="31" t="s">
        <v>576</v>
      </c>
      <c r="F32" s="90">
        <v>18000</v>
      </c>
      <c r="G32" s="32">
        <v>20.45</v>
      </c>
      <c r="H32" s="32" t="s">
        <v>312</v>
      </c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</row>
    <row r="33" spans="1:35" ht="12.75" customHeight="1">
      <c r="A33" s="89">
        <v>44544</v>
      </c>
      <c r="B33" s="32">
        <v>517571</v>
      </c>
      <c r="C33" s="31" t="s">
        <v>1008</v>
      </c>
      <c r="D33" s="31" t="s">
        <v>1045</v>
      </c>
      <c r="E33" s="31" t="s">
        <v>576</v>
      </c>
      <c r="F33" s="90">
        <v>13079</v>
      </c>
      <c r="G33" s="32">
        <v>18.690000000000001</v>
      </c>
      <c r="H33" s="32" t="s">
        <v>312</v>
      </c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</row>
    <row r="34" spans="1:35" ht="12.75" customHeight="1">
      <c r="A34" s="89">
        <v>44544</v>
      </c>
      <c r="B34" s="32">
        <v>517571</v>
      </c>
      <c r="C34" s="31" t="s">
        <v>1008</v>
      </c>
      <c r="D34" s="31" t="s">
        <v>1045</v>
      </c>
      <c r="E34" s="31" t="s">
        <v>577</v>
      </c>
      <c r="F34" s="90">
        <v>59631</v>
      </c>
      <c r="G34" s="32">
        <v>19.72</v>
      </c>
      <c r="H34" s="32" t="s">
        <v>312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</row>
    <row r="35" spans="1:35" ht="12.75" customHeight="1">
      <c r="A35" s="89">
        <v>44544</v>
      </c>
      <c r="B35" s="32">
        <v>517571</v>
      </c>
      <c r="C35" s="31" t="s">
        <v>1008</v>
      </c>
      <c r="D35" s="31" t="s">
        <v>986</v>
      </c>
      <c r="E35" s="31" t="s">
        <v>576</v>
      </c>
      <c r="F35" s="90">
        <v>74307</v>
      </c>
      <c r="G35" s="32">
        <v>19.34</v>
      </c>
      <c r="H35" s="32" t="s">
        <v>312</v>
      </c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</row>
    <row r="36" spans="1:35" ht="12.75" customHeight="1">
      <c r="A36" s="89">
        <v>44544</v>
      </c>
      <c r="B36" s="32">
        <v>517571</v>
      </c>
      <c r="C36" s="31" t="s">
        <v>1008</v>
      </c>
      <c r="D36" s="31" t="s">
        <v>986</v>
      </c>
      <c r="E36" s="31" t="s">
        <v>577</v>
      </c>
      <c r="F36" s="90">
        <v>107783</v>
      </c>
      <c r="G36" s="32">
        <v>19.38</v>
      </c>
      <c r="H36" s="32" t="s">
        <v>312</v>
      </c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</row>
    <row r="37" spans="1:35" ht="12.75" customHeight="1">
      <c r="A37" s="89">
        <v>44544</v>
      </c>
      <c r="B37" s="32">
        <v>539679</v>
      </c>
      <c r="C37" s="31" t="s">
        <v>967</v>
      </c>
      <c r="D37" s="31" t="s">
        <v>1046</v>
      </c>
      <c r="E37" s="31" t="s">
        <v>576</v>
      </c>
      <c r="F37" s="90">
        <v>250000</v>
      </c>
      <c r="G37" s="32">
        <v>10</v>
      </c>
      <c r="H37" s="32" t="s">
        <v>312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</row>
    <row r="38" spans="1:35" ht="12.75" customHeight="1">
      <c r="A38" s="89">
        <v>44544</v>
      </c>
      <c r="B38" s="32">
        <v>539679</v>
      </c>
      <c r="C38" s="31" t="s">
        <v>967</v>
      </c>
      <c r="D38" s="31" t="s">
        <v>1047</v>
      </c>
      <c r="E38" s="31" t="s">
        <v>577</v>
      </c>
      <c r="F38" s="90">
        <v>55000</v>
      </c>
      <c r="G38" s="32">
        <v>10</v>
      </c>
      <c r="H38" s="32" t="s">
        <v>312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</row>
    <row r="39" spans="1:35" ht="12.75" customHeight="1">
      <c r="A39" s="89">
        <v>44544</v>
      </c>
      <c r="B39" s="32">
        <v>539679</v>
      </c>
      <c r="C39" s="31" t="s">
        <v>967</v>
      </c>
      <c r="D39" s="31" t="s">
        <v>1048</v>
      </c>
      <c r="E39" s="31" t="s">
        <v>577</v>
      </c>
      <c r="F39" s="90">
        <v>33120</v>
      </c>
      <c r="G39" s="32">
        <v>10.08</v>
      </c>
      <c r="H39" s="32" t="s">
        <v>312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</row>
    <row r="40" spans="1:35" ht="12.75" customHeight="1">
      <c r="A40" s="89">
        <v>44544</v>
      </c>
      <c r="B40" s="32">
        <v>539679</v>
      </c>
      <c r="C40" s="31" t="s">
        <v>967</v>
      </c>
      <c r="D40" s="31" t="s">
        <v>1049</v>
      </c>
      <c r="E40" s="31" t="s">
        <v>577</v>
      </c>
      <c r="F40" s="90">
        <v>73369</v>
      </c>
      <c r="G40" s="32">
        <v>10</v>
      </c>
      <c r="H40" s="32" t="s">
        <v>312</v>
      </c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</row>
    <row r="41" spans="1:35" ht="12.75" customHeight="1">
      <c r="A41" s="89">
        <v>44544</v>
      </c>
      <c r="B41" s="32">
        <v>539679</v>
      </c>
      <c r="C41" s="31" t="s">
        <v>967</v>
      </c>
      <c r="D41" s="31" t="s">
        <v>1050</v>
      </c>
      <c r="E41" s="31" t="s">
        <v>576</v>
      </c>
      <c r="F41" s="90">
        <v>29420</v>
      </c>
      <c r="G41" s="32">
        <v>10.3</v>
      </c>
      <c r="H41" s="32" t="s">
        <v>312</v>
      </c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</row>
    <row r="42" spans="1:35" ht="12.75" customHeight="1">
      <c r="A42" s="89">
        <v>44544</v>
      </c>
      <c r="B42" s="32">
        <v>539679</v>
      </c>
      <c r="C42" s="31" t="s">
        <v>967</v>
      </c>
      <c r="D42" s="31" t="s">
        <v>1051</v>
      </c>
      <c r="E42" s="31" t="s">
        <v>577</v>
      </c>
      <c r="F42" s="90">
        <v>55000</v>
      </c>
      <c r="G42" s="32">
        <v>10</v>
      </c>
      <c r="H42" s="32" t="s">
        <v>312</v>
      </c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</row>
    <row r="43" spans="1:35" ht="12.75" customHeight="1">
      <c r="A43" s="89">
        <v>44544</v>
      </c>
      <c r="B43" s="32">
        <v>539814</v>
      </c>
      <c r="C43" s="31" t="s">
        <v>1052</v>
      </c>
      <c r="D43" s="31" t="s">
        <v>1053</v>
      </c>
      <c r="E43" s="31" t="s">
        <v>576</v>
      </c>
      <c r="F43" s="90">
        <v>1403</v>
      </c>
      <c r="G43" s="32">
        <v>39.54</v>
      </c>
      <c r="H43" s="32" t="s">
        <v>312</v>
      </c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</row>
    <row r="44" spans="1:35" ht="12.75" customHeight="1">
      <c r="A44" s="89">
        <v>44544</v>
      </c>
      <c r="B44" s="32">
        <v>539814</v>
      </c>
      <c r="C44" s="31" t="s">
        <v>1052</v>
      </c>
      <c r="D44" s="31" t="s">
        <v>1053</v>
      </c>
      <c r="E44" s="31" t="s">
        <v>577</v>
      </c>
      <c r="F44" s="90">
        <v>20500</v>
      </c>
      <c r="G44" s="32">
        <v>39.5</v>
      </c>
      <c r="H44" s="32" t="s">
        <v>312</v>
      </c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</row>
    <row r="45" spans="1:35" ht="12.75" customHeight="1">
      <c r="A45" s="89">
        <v>44544</v>
      </c>
      <c r="B45" s="32">
        <v>505523</v>
      </c>
      <c r="C45" s="31" t="s">
        <v>994</v>
      </c>
      <c r="D45" s="31" t="s">
        <v>865</v>
      </c>
      <c r="E45" s="31" t="s">
        <v>577</v>
      </c>
      <c r="F45" s="90">
        <v>1200004</v>
      </c>
      <c r="G45" s="32">
        <v>0.75</v>
      </c>
      <c r="H45" s="32" t="s">
        <v>312</v>
      </c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</row>
    <row r="46" spans="1:35" ht="12.75" customHeight="1">
      <c r="A46" s="89">
        <v>44544</v>
      </c>
      <c r="B46" s="32">
        <v>537800</v>
      </c>
      <c r="C46" s="31" t="s">
        <v>1054</v>
      </c>
      <c r="D46" s="31" t="s">
        <v>1055</v>
      </c>
      <c r="E46" s="31" t="s">
        <v>577</v>
      </c>
      <c r="F46" s="90">
        <v>5000000</v>
      </c>
      <c r="G46" s="32">
        <v>4.5999999999999996</v>
      </c>
      <c r="H46" s="32" t="s">
        <v>312</v>
      </c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</row>
    <row r="47" spans="1:35" ht="12.75" customHeight="1">
      <c r="A47" s="89">
        <v>44544</v>
      </c>
      <c r="B47" s="32">
        <v>541337</v>
      </c>
      <c r="C47" s="31" t="s">
        <v>995</v>
      </c>
      <c r="D47" s="31" t="s">
        <v>996</v>
      </c>
      <c r="E47" s="31" t="s">
        <v>577</v>
      </c>
      <c r="F47" s="90">
        <v>159000</v>
      </c>
      <c r="G47" s="32">
        <v>17.59</v>
      </c>
      <c r="H47" s="32" t="s">
        <v>312</v>
      </c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</row>
    <row r="48" spans="1:35" ht="12.75" customHeight="1">
      <c r="A48" s="89">
        <v>44544</v>
      </c>
      <c r="B48" s="32">
        <v>531834</v>
      </c>
      <c r="C48" s="31" t="s">
        <v>1056</v>
      </c>
      <c r="D48" s="31" t="s">
        <v>1057</v>
      </c>
      <c r="E48" s="31" t="s">
        <v>576</v>
      </c>
      <c r="F48" s="90">
        <v>28790</v>
      </c>
      <c r="G48" s="32">
        <v>5.22</v>
      </c>
      <c r="H48" s="32" t="s">
        <v>312</v>
      </c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</row>
    <row r="49" spans="1:35" ht="12.75" customHeight="1">
      <c r="A49" s="89">
        <v>44544</v>
      </c>
      <c r="B49" s="32">
        <v>531834</v>
      </c>
      <c r="C49" s="31" t="s">
        <v>1056</v>
      </c>
      <c r="D49" s="31" t="s">
        <v>1058</v>
      </c>
      <c r="E49" s="31" t="s">
        <v>577</v>
      </c>
      <c r="F49" s="90">
        <v>26590</v>
      </c>
      <c r="G49" s="32">
        <v>5.22</v>
      </c>
      <c r="H49" s="32" t="s">
        <v>312</v>
      </c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</row>
    <row r="50" spans="1:35" ht="12.75" customHeight="1">
      <c r="A50" s="89">
        <v>44544</v>
      </c>
      <c r="B50" s="32">
        <v>543207</v>
      </c>
      <c r="C50" s="31" t="s">
        <v>1059</v>
      </c>
      <c r="D50" s="31" t="s">
        <v>1060</v>
      </c>
      <c r="E50" s="31" t="s">
        <v>576</v>
      </c>
      <c r="F50" s="90">
        <v>96404</v>
      </c>
      <c r="G50" s="32">
        <v>15.16</v>
      </c>
      <c r="H50" s="32" t="s">
        <v>312</v>
      </c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</row>
    <row r="51" spans="1:35" ht="12.75" customHeight="1">
      <c r="A51" s="89">
        <v>44544</v>
      </c>
      <c r="B51" s="32">
        <v>543207</v>
      </c>
      <c r="C51" s="31" t="s">
        <v>1059</v>
      </c>
      <c r="D51" s="31" t="s">
        <v>1060</v>
      </c>
      <c r="E51" s="31" t="s">
        <v>577</v>
      </c>
      <c r="F51" s="90">
        <v>86404</v>
      </c>
      <c r="G51" s="32">
        <v>15.01</v>
      </c>
      <c r="H51" s="32" t="s">
        <v>312</v>
      </c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</row>
    <row r="52" spans="1:35" ht="12.75" customHeight="1">
      <c r="A52" s="89">
        <v>44544</v>
      </c>
      <c r="B52" s="32">
        <v>543207</v>
      </c>
      <c r="C52" s="31" t="s">
        <v>1059</v>
      </c>
      <c r="D52" s="31" t="s">
        <v>1061</v>
      </c>
      <c r="E52" s="31" t="s">
        <v>576</v>
      </c>
      <c r="F52" s="90">
        <v>135178</v>
      </c>
      <c r="G52" s="32">
        <v>15.06</v>
      </c>
      <c r="H52" s="32" t="s">
        <v>312</v>
      </c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</row>
    <row r="53" spans="1:35" ht="12.75" customHeight="1">
      <c r="A53" s="89">
        <v>44544</v>
      </c>
      <c r="B53" s="32">
        <v>543207</v>
      </c>
      <c r="C53" s="31" t="s">
        <v>1059</v>
      </c>
      <c r="D53" s="31" t="s">
        <v>1061</v>
      </c>
      <c r="E53" s="31" t="s">
        <v>577</v>
      </c>
      <c r="F53" s="90">
        <v>63159</v>
      </c>
      <c r="G53" s="32">
        <v>15.14</v>
      </c>
      <c r="H53" s="32" t="s">
        <v>312</v>
      </c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</row>
    <row r="54" spans="1:35" ht="12.75" customHeight="1">
      <c r="A54" s="89">
        <v>44544</v>
      </c>
      <c r="B54" s="32">
        <v>530557</v>
      </c>
      <c r="C54" s="31" t="s">
        <v>997</v>
      </c>
      <c r="D54" s="31" t="s">
        <v>865</v>
      </c>
      <c r="E54" s="31" t="s">
        <v>576</v>
      </c>
      <c r="F54" s="90">
        <v>10472</v>
      </c>
      <c r="G54" s="32">
        <v>1.65</v>
      </c>
      <c r="H54" s="32" t="s">
        <v>312</v>
      </c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</row>
    <row r="55" spans="1:35" ht="12.75" customHeight="1">
      <c r="A55" s="89">
        <v>44544</v>
      </c>
      <c r="B55" s="32">
        <v>530557</v>
      </c>
      <c r="C55" s="31" t="s">
        <v>997</v>
      </c>
      <c r="D55" s="31" t="s">
        <v>865</v>
      </c>
      <c r="E55" s="31" t="s">
        <v>577</v>
      </c>
      <c r="F55" s="90">
        <v>3094482</v>
      </c>
      <c r="G55" s="32">
        <v>1.64</v>
      </c>
      <c r="H55" s="32" t="s">
        <v>312</v>
      </c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</row>
    <row r="56" spans="1:35" ht="12.75" customHeight="1">
      <c r="A56" s="89">
        <v>44544</v>
      </c>
      <c r="B56" s="32">
        <v>539287</v>
      </c>
      <c r="C56" s="31" t="s">
        <v>1062</v>
      </c>
      <c r="D56" s="31" t="s">
        <v>986</v>
      </c>
      <c r="E56" s="31" t="s">
        <v>576</v>
      </c>
      <c r="F56" s="90">
        <v>20141</v>
      </c>
      <c r="G56" s="32">
        <v>34.270000000000003</v>
      </c>
      <c r="H56" s="32" t="s">
        <v>312</v>
      </c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</row>
    <row r="57" spans="1:35" ht="12.75" customHeight="1">
      <c r="A57" s="89">
        <v>44544</v>
      </c>
      <c r="B57" s="32">
        <v>539287</v>
      </c>
      <c r="C57" s="31" t="s">
        <v>1062</v>
      </c>
      <c r="D57" s="31" t="s">
        <v>986</v>
      </c>
      <c r="E57" s="31" t="s">
        <v>577</v>
      </c>
      <c r="F57" s="90">
        <v>57334</v>
      </c>
      <c r="G57" s="32">
        <v>36</v>
      </c>
      <c r="H57" s="32" t="s">
        <v>312</v>
      </c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</row>
    <row r="58" spans="1:35" ht="12.75" customHeight="1">
      <c r="A58" s="89">
        <v>44544</v>
      </c>
      <c r="B58" s="32">
        <v>539287</v>
      </c>
      <c r="C58" s="31" t="s">
        <v>1062</v>
      </c>
      <c r="D58" s="31" t="s">
        <v>1003</v>
      </c>
      <c r="E58" s="31" t="s">
        <v>576</v>
      </c>
      <c r="F58" s="90">
        <v>50001</v>
      </c>
      <c r="G58" s="32">
        <v>36.65</v>
      </c>
      <c r="H58" s="32" t="s">
        <v>312</v>
      </c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</row>
    <row r="59" spans="1:35" ht="12.75" customHeight="1">
      <c r="A59" s="89">
        <v>44544</v>
      </c>
      <c r="B59" s="32">
        <v>539287</v>
      </c>
      <c r="C59" s="31" t="s">
        <v>1062</v>
      </c>
      <c r="D59" s="31" t="s">
        <v>1003</v>
      </c>
      <c r="E59" s="31" t="s">
        <v>577</v>
      </c>
      <c r="F59" s="90">
        <v>1</v>
      </c>
      <c r="G59" s="32">
        <v>36</v>
      </c>
      <c r="H59" s="32" t="s">
        <v>312</v>
      </c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</row>
    <row r="60" spans="1:35" ht="12.75" customHeight="1">
      <c r="A60" s="89">
        <v>44544</v>
      </c>
      <c r="B60" s="32">
        <v>539291</v>
      </c>
      <c r="C60" s="31" t="s">
        <v>1063</v>
      </c>
      <c r="D60" s="31" t="s">
        <v>1064</v>
      </c>
      <c r="E60" s="31" t="s">
        <v>576</v>
      </c>
      <c r="F60" s="90">
        <v>20000</v>
      </c>
      <c r="G60" s="32">
        <v>12.55</v>
      </c>
      <c r="H60" s="32" t="s">
        <v>312</v>
      </c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</row>
    <row r="61" spans="1:35" ht="12.75" customHeight="1">
      <c r="A61" s="89">
        <v>44544</v>
      </c>
      <c r="B61" s="32">
        <v>539291</v>
      </c>
      <c r="C61" s="31" t="s">
        <v>1063</v>
      </c>
      <c r="D61" s="31" t="s">
        <v>1065</v>
      </c>
      <c r="E61" s="31" t="s">
        <v>577</v>
      </c>
      <c r="F61" s="90">
        <v>30000</v>
      </c>
      <c r="G61" s="32">
        <v>12.55</v>
      </c>
      <c r="H61" s="32" t="s">
        <v>312</v>
      </c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</row>
    <row r="62" spans="1:35" ht="12.75" customHeight="1">
      <c r="A62" s="89">
        <v>44544</v>
      </c>
      <c r="B62" s="32">
        <v>531802</v>
      </c>
      <c r="C62" s="20" t="s">
        <v>1066</v>
      </c>
      <c r="D62" s="20" t="s">
        <v>1067</v>
      </c>
      <c r="E62" s="31" t="s">
        <v>576</v>
      </c>
      <c r="F62" s="90">
        <v>74245</v>
      </c>
      <c r="G62" s="32">
        <v>34.630000000000003</v>
      </c>
      <c r="H62" s="32" t="s">
        <v>312</v>
      </c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</row>
    <row r="63" spans="1:35" ht="12.75" customHeight="1">
      <c r="A63" s="89">
        <v>44544</v>
      </c>
      <c r="B63" s="32">
        <v>512217</v>
      </c>
      <c r="C63" s="31" t="s">
        <v>1068</v>
      </c>
      <c r="D63" s="31" t="s">
        <v>1060</v>
      </c>
      <c r="E63" s="31" t="s">
        <v>576</v>
      </c>
      <c r="F63" s="90">
        <v>34162</v>
      </c>
      <c r="G63" s="32">
        <v>9.5500000000000007</v>
      </c>
      <c r="H63" s="32" t="s">
        <v>312</v>
      </c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</row>
    <row r="64" spans="1:35" ht="12.75" customHeight="1">
      <c r="A64" s="89">
        <v>44544</v>
      </c>
      <c r="B64" s="32">
        <v>512217</v>
      </c>
      <c r="C64" s="31" t="s">
        <v>1068</v>
      </c>
      <c r="D64" s="31" t="s">
        <v>1060</v>
      </c>
      <c r="E64" s="31" t="s">
        <v>577</v>
      </c>
      <c r="F64" s="90">
        <v>14815</v>
      </c>
      <c r="G64" s="32">
        <v>9.0399999999999991</v>
      </c>
      <c r="H64" s="32" t="s">
        <v>312</v>
      </c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</row>
    <row r="65" spans="1:35" ht="12.75" customHeight="1">
      <c r="A65" s="89">
        <v>44544</v>
      </c>
      <c r="B65" s="32">
        <v>543375</v>
      </c>
      <c r="C65" s="31" t="s">
        <v>998</v>
      </c>
      <c r="D65" s="31" t="s">
        <v>1069</v>
      </c>
      <c r="E65" s="31" t="s">
        <v>576</v>
      </c>
      <c r="F65" s="90">
        <v>40000</v>
      </c>
      <c r="G65" s="32">
        <v>28.09</v>
      </c>
      <c r="H65" s="32" t="s">
        <v>312</v>
      </c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</row>
    <row r="66" spans="1:35" ht="12.75" customHeight="1">
      <c r="A66" s="89">
        <v>44544</v>
      </c>
      <c r="B66" s="32">
        <v>543375</v>
      </c>
      <c r="C66" s="31" t="s">
        <v>998</v>
      </c>
      <c r="D66" s="31" t="s">
        <v>1069</v>
      </c>
      <c r="E66" s="31" t="s">
        <v>577</v>
      </c>
      <c r="F66" s="90">
        <v>30000</v>
      </c>
      <c r="G66" s="32">
        <v>28.35</v>
      </c>
      <c r="H66" s="32" t="s">
        <v>312</v>
      </c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</row>
    <row r="67" spans="1:35" ht="12.75" customHeight="1">
      <c r="A67" s="89">
        <v>44544</v>
      </c>
      <c r="B67" s="32">
        <v>530461</v>
      </c>
      <c r="C67" s="31" t="s">
        <v>1070</v>
      </c>
      <c r="D67" s="31" t="s">
        <v>1071</v>
      </c>
      <c r="E67" s="31" t="s">
        <v>577</v>
      </c>
      <c r="F67" s="90">
        <v>138000</v>
      </c>
      <c r="G67" s="32">
        <v>25.47</v>
      </c>
      <c r="H67" s="32" t="s">
        <v>312</v>
      </c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</row>
    <row r="68" spans="1:35" ht="12.75" customHeight="1">
      <c r="A68" s="89">
        <v>44544</v>
      </c>
      <c r="B68" s="32">
        <v>512499</v>
      </c>
      <c r="C68" s="31" t="s">
        <v>932</v>
      </c>
      <c r="D68" s="31" t="s">
        <v>1072</v>
      </c>
      <c r="E68" s="31" t="s">
        <v>577</v>
      </c>
      <c r="F68" s="90">
        <v>10000000</v>
      </c>
      <c r="G68" s="32">
        <v>0.49</v>
      </c>
      <c r="H68" s="32" t="s">
        <v>312</v>
      </c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</row>
    <row r="69" spans="1:35" ht="12.75" customHeight="1">
      <c r="A69" s="89">
        <v>44544</v>
      </c>
      <c r="B69" s="32">
        <v>512499</v>
      </c>
      <c r="C69" s="31" t="s">
        <v>932</v>
      </c>
      <c r="D69" s="31" t="s">
        <v>1073</v>
      </c>
      <c r="E69" s="31" t="s">
        <v>577</v>
      </c>
      <c r="F69" s="90">
        <v>15179981</v>
      </c>
      <c r="G69" s="32">
        <v>0.49</v>
      </c>
      <c r="H69" s="32" t="s">
        <v>312</v>
      </c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</row>
    <row r="70" spans="1:35" ht="12.75" customHeight="1">
      <c r="A70" s="89">
        <v>44544</v>
      </c>
      <c r="B70" s="32">
        <v>512499</v>
      </c>
      <c r="C70" s="31" t="s">
        <v>932</v>
      </c>
      <c r="D70" s="31" t="s">
        <v>865</v>
      </c>
      <c r="E70" s="31" t="s">
        <v>576</v>
      </c>
      <c r="F70" s="90">
        <v>19609966</v>
      </c>
      <c r="G70" s="32">
        <v>0.49</v>
      </c>
      <c r="H70" s="32" t="s">
        <v>312</v>
      </c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</row>
    <row r="71" spans="1:35" ht="12.75" customHeight="1">
      <c r="A71" s="89">
        <v>44544</v>
      </c>
      <c r="B71" s="32">
        <v>512499</v>
      </c>
      <c r="C71" s="31" t="s">
        <v>932</v>
      </c>
      <c r="D71" s="31" t="s">
        <v>865</v>
      </c>
      <c r="E71" s="31" t="s">
        <v>577</v>
      </c>
      <c r="F71" s="90">
        <v>4943102</v>
      </c>
      <c r="G71" s="32">
        <v>0.49</v>
      </c>
      <c r="H71" s="32" t="s">
        <v>312</v>
      </c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</row>
    <row r="72" spans="1:35" ht="12.75" customHeight="1">
      <c r="A72" s="89">
        <v>44544</v>
      </c>
      <c r="B72" s="32">
        <v>512499</v>
      </c>
      <c r="C72" s="31" t="s">
        <v>932</v>
      </c>
      <c r="D72" s="31" t="s">
        <v>1074</v>
      </c>
      <c r="E72" s="31" t="s">
        <v>576</v>
      </c>
      <c r="F72" s="90">
        <v>8173230</v>
      </c>
      <c r="G72" s="32">
        <v>0.49</v>
      </c>
      <c r="H72" s="32" t="s">
        <v>312</v>
      </c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</row>
    <row r="73" spans="1:35" ht="12.75" customHeight="1">
      <c r="A73" s="89">
        <v>44544</v>
      </c>
      <c r="B73" s="32">
        <v>512499</v>
      </c>
      <c r="C73" s="31" t="s">
        <v>932</v>
      </c>
      <c r="D73" s="31" t="s">
        <v>1074</v>
      </c>
      <c r="E73" s="31" t="s">
        <v>577</v>
      </c>
      <c r="F73" s="90">
        <v>3173230</v>
      </c>
      <c r="G73" s="32">
        <v>0.49</v>
      </c>
      <c r="H73" s="32" t="s">
        <v>312</v>
      </c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</row>
    <row r="74" spans="1:35" ht="12.75" customHeight="1">
      <c r="A74" s="89">
        <v>44544</v>
      </c>
      <c r="B74" s="32">
        <v>512499</v>
      </c>
      <c r="C74" s="31" t="s">
        <v>932</v>
      </c>
      <c r="D74" s="31" t="s">
        <v>1003</v>
      </c>
      <c r="E74" s="31" t="s">
        <v>576</v>
      </c>
      <c r="F74" s="90">
        <v>10000000</v>
      </c>
      <c r="G74" s="32">
        <v>0.49</v>
      </c>
      <c r="H74" s="32" t="s">
        <v>312</v>
      </c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</row>
    <row r="75" spans="1:35" ht="12.75" customHeight="1">
      <c r="A75" s="89">
        <v>44544</v>
      </c>
      <c r="B75" s="32">
        <v>512499</v>
      </c>
      <c r="C75" s="31" t="s">
        <v>932</v>
      </c>
      <c r="D75" s="31" t="s">
        <v>1000</v>
      </c>
      <c r="E75" s="31" t="s">
        <v>577</v>
      </c>
      <c r="F75" s="90">
        <v>5000000</v>
      </c>
      <c r="G75" s="32">
        <v>0.49</v>
      </c>
      <c r="H75" s="32" t="s">
        <v>312</v>
      </c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</row>
    <row r="76" spans="1:35" ht="12.75" customHeight="1">
      <c r="A76" s="89">
        <v>44544</v>
      </c>
      <c r="B76" s="32">
        <v>512499</v>
      </c>
      <c r="C76" s="31" t="s">
        <v>932</v>
      </c>
      <c r="D76" s="31" t="s">
        <v>1001</v>
      </c>
      <c r="E76" s="31" t="s">
        <v>577</v>
      </c>
      <c r="F76" s="90">
        <v>5000000</v>
      </c>
      <c r="G76" s="32">
        <v>0.49</v>
      </c>
      <c r="H76" s="32" t="s">
        <v>312</v>
      </c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</row>
    <row r="77" spans="1:35" ht="12.75" customHeight="1">
      <c r="A77" s="89">
        <v>44544</v>
      </c>
      <c r="B77" s="32">
        <v>512499</v>
      </c>
      <c r="C77" s="31" t="s">
        <v>932</v>
      </c>
      <c r="D77" s="31" t="s">
        <v>968</v>
      </c>
      <c r="E77" s="31" t="s">
        <v>577</v>
      </c>
      <c r="F77" s="90">
        <v>6000000</v>
      </c>
      <c r="G77" s="32">
        <v>0.49</v>
      </c>
      <c r="H77" s="32" t="s">
        <v>312</v>
      </c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</row>
    <row r="78" spans="1:35" ht="12.75" customHeight="1">
      <c r="A78" s="89">
        <v>44544</v>
      </c>
      <c r="B78" s="32">
        <v>505515</v>
      </c>
      <c r="C78" s="31" t="s">
        <v>1075</v>
      </c>
      <c r="D78" s="31" t="s">
        <v>1076</v>
      </c>
      <c r="E78" s="31" t="s">
        <v>576</v>
      </c>
      <c r="F78" s="90">
        <v>71000</v>
      </c>
      <c r="G78" s="32">
        <v>13.68</v>
      </c>
      <c r="H78" s="32" t="s">
        <v>312</v>
      </c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</row>
    <row r="79" spans="1:35" ht="12.75" customHeight="1">
      <c r="A79" s="89">
        <v>44544</v>
      </c>
      <c r="B79" s="32">
        <v>505515</v>
      </c>
      <c r="C79" s="31" t="s">
        <v>1075</v>
      </c>
      <c r="D79" s="31" t="s">
        <v>1077</v>
      </c>
      <c r="E79" s="31" t="s">
        <v>577</v>
      </c>
      <c r="F79" s="90">
        <v>156234</v>
      </c>
      <c r="G79" s="32">
        <v>13.67</v>
      </c>
      <c r="H79" s="32" t="s">
        <v>312</v>
      </c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</row>
    <row r="80" spans="1:35" ht="12.75" customHeight="1">
      <c r="A80" s="89">
        <v>44544</v>
      </c>
      <c r="B80" s="32">
        <v>505515</v>
      </c>
      <c r="C80" s="31" t="s">
        <v>1075</v>
      </c>
      <c r="D80" s="31" t="s">
        <v>1078</v>
      </c>
      <c r="E80" s="31" t="s">
        <v>576</v>
      </c>
      <c r="F80" s="90">
        <v>57880</v>
      </c>
      <c r="G80" s="32">
        <v>13.66</v>
      </c>
      <c r="H80" s="32" t="s">
        <v>312</v>
      </c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</row>
    <row r="81" spans="1:35" ht="12.75" customHeight="1">
      <c r="A81" s="89">
        <v>44544</v>
      </c>
      <c r="B81" s="32">
        <v>533019</v>
      </c>
      <c r="C81" s="31" t="s">
        <v>1079</v>
      </c>
      <c r="D81" s="31" t="s">
        <v>865</v>
      </c>
      <c r="E81" s="31" t="s">
        <v>576</v>
      </c>
      <c r="F81" s="90">
        <v>17680</v>
      </c>
      <c r="G81" s="32">
        <v>73.099999999999994</v>
      </c>
      <c r="H81" s="32" t="s">
        <v>312</v>
      </c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</row>
    <row r="82" spans="1:35" ht="12.75" customHeight="1">
      <c r="A82" s="89">
        <v>44544</v>
      </c>
      <c r="B82" s="32">
        <v>539026</v>
      </c>
      <c r="C82" s="31" t="s">
        <v>1002</v>
      </c>
      <c r="D82" s="31" t="s">
        <v>1080</v>
      </c>
      <c r="E82" s="31" t="s">
        <v>577</v>
      </c>
      <c r="F82" s="90">
        <v>48000</v>
      </c>
      <c r="G82" s="32">
        <v>7.75</v>
      </c>
      <c r="H82" s="32" t="s">
        <v>312</v>
      </c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</row>
    <row r="83" spans="1:35" ht="12.75" customHeight="1">
      <c r="A83" s="89">
        <v>44544</v>
      </c>
      <c r="B83" s="32">
        <v>539026</v>
      </c>
      <c r="C83" s="31" t="s">
        <v>1002</v>
      </c>
      <c r="D83" s="31" t="s">
        <v>1081</v>
      </c>
      <c r="E83" s="31" t="s">
        <v>576</v>
      </c>
      <c r="F83" s="90">
        <v>48000</v>
      </c>
      <c r="G83" s="32">
        <v>7.75</v>
      </c>
      <c r="H83" s="32" t="s">
        <v>312</v>
      </c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</row>
    <row r="84" spans="1:35" ht="12.75" customHeight="1">
      <c r="A84" s="89">
        <v>44544</v>
      </c>
      <c r="B84" s="32">
        <v>538610</v>
      </c>
      <c r="C84" s="31" t="s">
        <v>956</v>
      </c>
      <c r="D84" s="31" t="s">
        <v>1082</v>
      </c>
      <c r="E84" s="31" t="s">
        <v>577</v>
      </c>
      <c r="F84" s="90">
        <v>175000</v>
      </c>
      <c r="G84" s="32">
        <v>70.349999999999994</v>
      </c>
      <c r="H84" s="32" t="s">
        <v>312</v>
      </c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</row>
    <row r="85" spans="1:35" ht="12.75" customHeight="1">
      <c r="A85" s="89">
        <v>44544</v>
      </c>
      <c r="B85" s="32">
        <v>531025</v>
      </c>
      <c r="C85" s="31" t="s">
        <v>1083</v>
      </c>
      <c r="D85" s="31" t="s">
        <v>865</v>
      </c>
      <c r="E85" s="31" t="s">
        <v>576</v>
      </c>
      <c r="F85" s="90">
        <v>205806</v>
      </c>
      <c r="G85" s="32">
        <v>4.5</v>
      </c>
      <c r="H85" s="32" t="s">
        <v>312</v>
      </c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</row>
    <row r="86" spans="1:35" ht="12.75" customHeight="1">
      <c r="A86" s="89">
        <v>44544</v>
      </c>
      <c r="B86" s="32">
        <v>531025</v>
      </c>
      <c r="C86" s="31" t="s">
        <v>1083</v>
      </c>
      <c r="D86" s="31" t="s">
        <v>865</v>
      </c>
      <c r="E86" s="31" t="s">
        <v>577</v>
      </c>
      <c r="F86" s="90">
        <v>6419</v>
      </c>
      <c r="G86" s="32">
        <v>4.5</v>
      </c>
      <c r="H86" s="32" t="s">
        <v>312</v>
      </c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</row>
    <row r="87" spans="1:35" ht="12.75" customHeight="1">
      <c r="A87" s="89">
        <v>44544</v>
      </c>
      <c r="B87" s="32">
        <v>511012</v>
      </c>
      <c r="C87" s="31" t="s">
        <v>1004</v>
      </c>
      <c r="D87" s="31" t="s">
        <v>1005</v>
      </c>
      <c r="E87" s="31" t="s">
        <v>577</v>
      </c>
      <c r="F87" s="90">
        <v>15064713</v>
      </c>
      <c r="G87" s="32">
        <v>1</v>
      </c>
      <c r="H87" s="32" t="s">
        <v>312</v>
      </c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</row>
    <row r="88" spans="1:35" ht="12.75" customHeight="1">
      <c r="A88" s="89">
        <v>44544</v>
      </c>
      <c r="B88" s="32" t="s">
        <v>1084</v>
      </c>
      <c r="C88" s="31" t="s">
        <v>1085</v>
      </c>
      <c r="D88" s="31" t="s">
        <v>1086</v>
      </c>
      <c r="E88" s="31" t="s">
        <v>576</v>
      </c>
      <c r="F88" s="90">
        <v>266786</v>
      </c>
      <c r="G88" s="32">
        <v>587.41</v>
      </c>
      <c r="H88" s="32" t="s">
        <v>881</v>
      </c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</row>
    <row r="89" spans="1:35" ht="12.75" customHeight="1">
      <c r="A89" s="89">
        <v>44544</v>
      </c>
      <c r="B89" s="32" t="s">
        <v>1084</v>
      </c>
      <c r="C89" s="31" t="s">
        <v>1085</v>
      </c>
      <c r="D89" s="31" t="s">
        <v>1087</v>
      </c>
      <c r="E89" s="31" t="s">
        <v>576</v>
      </c>
      <c r="F89" s="90">
        <v>259810</v>
      </c>
      <c r="G89" s="32">
        <v>589.66999999999996</v>
      </c>
      <c r="H89" s="32" t="s">
        <v>881</v>
      </c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</row>
    <row r="90" spans="1:35" ht="12.75" customHeight="1">
      <c r="A90" s="89">
        <v>44544</v>
      </c>
      <c r="B90" s="32" t="s">
        <v>1084</v>
      </c>
      <c r="C90" s="31" t="s">
        <v>1085</v>
      </c>
      <c r="D90" s="31" t="s">
        <v>1013</v>
      </c>
      <c r="E90" s="31" t="s">
        <v>576</v>
      </c>
      <c r="F90" s="90">
        <v>227759</v>
      </c>
      <c r="G90" s="32">
        <v>590.30999999999995</v>
      </c>
      <c r="H90" s="32" t="s">
        <v>881</v>
      </c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</row>
    <row r="91" spans="1:35" ht="12.75" customHeight="1">
      <c r="A91" s="89">
        <v>44544</v>
      </c>
      <c r="B91" s="32" t="s">
        <v>1084</v>
      </c>
      <c r="C91" s="31" t="s">
        <v>1085</v>
      </c>
      <c r="D91" s="31" t="s">
        <v>1088</v>
      </c>
      <c r="E91" s="31" t="s">
        <v>576</v>
      </c>
      <c r="F91" s="90">
        <v>342871</v>
      </c>
      <c r="G91" s="32">
        <v>598.26</v>
      </c>
      <c r="H91" s="32" t="s">
        <v>881</v>
      </c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</row>
    <row r="92" spans="1:35" ht="12.75" customHeight="1">
      <c r="A92" s="89">
        <v>44544</v>
      </c>
      <c r="B92" s="32" t="s">
        <v>1084</v>
      </c>
      <c r="C92" s="31" t="s">
        <v>1085</v>
      </c>
      <c r="D92" s="31" t="s">
        <v>1089</v>
      </c>
      <c r="E92" s="31" t="s">
        <v>576</v>
      </c>
      <c r="F92" s="90">
        <v>300000</v>
      </c>
      <c r="G92" s="32">
        <v>600</v>
      </c>
      <c r="H92" s="32" t="s">
        <v>881</v>
      </c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</row>
    <row r="93" spans="1:35" ht="12.75" customHeight="1">
      <c r="A93" s="89">
        <v>44544</v>
      </c>
      <c r="B93" s="32" t="s">
        <v>1084</v>
      </c>
      <c r="C93" s="31" t="s">
        <v>1085</v>
      </c>
      <c r="D93" s="31" t="s">
        <v>1090</v>
      </c>
      <c r="E93" s="31" t="s">
        <v>576</v>
      </c>
      <c r="F93" s="90">
        <v>219902</v>
      </c>
      <c r="G93" s="32">
        <v>588.54</v>
      </c>
      <c r="H93" s="32" t="s">
        <v>881</v>
      </c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</row>
    <row r="94" spans="1:35" ht="12.75" customHeight="1">
      <c r="A94" s="89">
        <v>44544</v>
      </c>
      <c r="B94" s="32" t="s">
        <v>1084</v>
      </c>
      <c r="C94" s="31" t="s">
        <v>1085</v>
      </c>
      <c r="D94" s="31" t="s">
        <v>1091</v>
      </c>
      <c r="E94" s="31" t="s">
        <v>576</v>
      </c>
      <c r="F94" s="90">
        <v>314419</v>
      </c>
      <c r="G94" s="32">
        <v>587.75</v>
      </c>
      <c r="H94" s="32" t="s">
        <v>881</v>
      </c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</row>
    <row r="95" spans="1:35" ht="12.75" customHeight="1">
      <c r="A95" s="89">
        <v>44544</v>
      </c>
      <c r="B95" s="32" t="s">
        <v>1084</v>
      </c>
      <c r="C95" s="31" t="s">
        <v>1085</v>
      </c>
      <c r="D95" s="31" t="s">
        <v>1092</v>
      </c>
      <c r="E95" s="31" t="s">
        <v>576</v>
      </c>
      <c r="F95" s="90">
        <v>286392</v>
      </c>
      <c r="G95" s="32">
        <v>588.51</v>
      </c>
      <c r="H95" s="32" t="s">
        <v>881</v>
      </c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</row>
    <row r="96" spans="1:35" ht="12.75" customHeight="1">
      <c r="A96" s="89">
        <v>44544</v>
      </c>
      <c r="B96" s="32" t="s">
        <v>1084</v>
      </c>
      <c r="C96" s="31" t="s">
        <v>1085</v>
      </c>
      <c r="D96" s="31" t="s">
        <v>946</v>
      </c>
      <c r="E96" s="31" t="s">
        <v>576</v>
      </c>
      <c r="F96" s="90">
        <v>317164</v>
      </c>
      <c r="G96" s="32">
        <v>595.54999999999995</v>
      </c>
      <c r="H96" s="32" t="s">
        <v>881</v>
      </c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</row>
    <row r="97" spans="1:35" ht="12.75" customHeight="1">
      <c r="A97" s="89">
        <v>44544</v>
      </c>
      <c r="B97" s="32" t="s">
        <v>1084</v>
      </c>
      <c r="C97" s="31" t="s">
        <v>1085</v>
      </c>
      <c r="D97" s="31" t="s">
        <v>1093</v>
      </c>
      <c r="E97" s="31" t="s">
        <v>576</v>
      </c>
      <c r="F97" s="90">
        <v>300000</v>
      </c>
      <c r="G97" s="32">
        <v>575.1</v>
      </c>
      <c r="H97" s="32" t="s">
        <v>881</v>
      </c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</row>
    <row r="98" spans="1:35" ht="12.75" customHeight="1">
      <c r="A98" s="89">
        <v>44544</v>
      </c>
      <c r="B98" s="32" t="s">
        <v>1006</v>
      </c>
      <c r="C98" s="31" t="s">
        <v>1007</v>
      </c>
      <c r="D98" s="31" t="s">
        <v>1094</v>
      </c>
      <c r="E98" s="31" t="s">
        <v>576</v>
      </c>
      <c r="F98" s="90">
        <v>92000</v>
      </c>
      <c r="G98" s="32">
        <v>33.1</v>
      </c>
      <c r="H98" s="32" t="s">
        <v>881</v>
      </c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</row>
    <row r="99" spans="1:35" ht="12.75" customHeight="1">
      <c r="A99" s="89">
        <v>44544</v>
      </c>
      <c r="B99" s="32" t="s">
        <v>1006</v>
      </c>
      <c r="C99" s="31" t="s">
        <v>1007</v>
      </c>
      <c r="D99" s="31" t="s">
        <v>1095</v>
      </c>
      <c r="E99" s="31" t="s">
        <v>576</v>
      </c>
      <c r="F99" s="90">
        <v>92000</v>
      </c>
      <c r="G99" s="32">
        <v>33.1</v>
      </c>
      <c r="H99" s="32" t="s">
        <v>881</v>
      </c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</row>
    <row r="100" spans="1:35" ht="12.75" customHeight="1">
      <c r="A100" s="89">
        <v>44544</v>
      </c>
      <c r="B100" s="32" t="s">
        <v>1006</v>
      </c>
      <c r="C100" s="31" t="s">
        <v>1007</v>
      </c>
      <c r="D100" s="31" t="s">
        <v>1096</v>
      </c>
      <c r="E100" s="31" t="s">
        <v>576</v>
      </c>
      <c r="F100" s="90">
        <v>92000</v>
      </c>
      <c r="G100" s="32">
        <v>33.1</v>
      </c>
      <c r="H100" s="32" t="s">
        <v>881</v>
      </c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</row>
    <row r="101" spans="1:35" ht="12.75" customHeight="1">
      <c r="A101" s="89">
        <v>44544</v>
      </c>
      <c r="B101" s="32" t="s">
        <v>1097</v>
      </c>
      <c r="C101" s="31" t="s">
        <v>1098</v>
      </c>
      <c r="D101" s="31" t="s">
        <v>1099</v>
      </c>
      <c r="E101" s="31" t="s">
        <v>576</v>
      </c>
      <c r="F101" s="90">
        <v>1408254</v>
      </c>
      <c r="G101" s="32">
        <v>103.99</v>
      </c>
      <c r="H101" s="32" t="s">
        <v>881</v>
      </c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</row>
    <row r="102" spans="1:35" ht="12.75" customHeight="1">
      <c r="A102" s="89">
        <v>44544</v>
      </c>
      <c r="B102" s="32" t="s">
        <v>1097</v>
      </c>
      <c r="C102" s="31" t="s">
        <v>1098</v>
      </c>
      <c r="D102" s="31" t="s">
        <v>1100</v>
      </c>
      <c r="E102" s="31" t="s">
        <v>576</v>
      </c>
      <c r="F102" s="90">
        <v>1307449</v>
      </c>
      <c r="G102" s="32">
        <v>104.07</v>
      </c>
      <c r="H102" s="32" t="s">
        <v>881</v>
      </c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</row>
    <row r="103" spans="1:35" ht="12.75" customHeight="1">
      <c r="A103" s="89">
        <v>44544</v>
      </c>
      <c r="B103" s="32" t="s">
        <v>312</v>
      </c>
      <c r="C103" s="31" t="s">
        <v>1101</v>
      </c>
      <c r="D103" s="31" t="s">
        <v>880</v>
      </c>
      <c r="E103" s="31" t="s">
        <v>576</v>
      </c>
      <c r="F103" s="90">
        <v>347898</v>
      </c>
      <c r="G103" s="32">
        <v>2209.4899999999998</v>
      </c>
      <c r="H103" s="32" t="s">
        <v>881</v>
      </c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</row>
    <row r="104" spans="1:35" ht="12.75" customHeight="1">
      <c r="A104" s="89">
        <v>44544</v>
      </c>
      <c r="B104" s="32" t="s">
        <v>1102</v>
      </c>
      <c r="C104" s="31" t="s">
        <v>1103</v>
      </c>
      <c r="D104" s="31" t="s">
        <v>865</v>
      </c>
      <c r="E104" s="31" t="s">
        <v>576</v>
      </c>
      <c r="F104" s="90">
        <v>37152</v>
      </c>
      <c r="G104" s="32">
        <v>41.45</v>
      </c>
      <c r="H104" s="32" t="s">
        <v>881</v>
      </c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</row>
    <row r="105" spans="1:35" ht="12.75" customHeight="1">
      <c r="A105" s="89">
        <v>44544</v>
      </c>
      <c r="B105" s="32" t="s">
        <v>1102</v>
      </c>
      <c r="C105" s="31" t="s">
        <v>1103</v>
      </c>
      <c r="D105" s="31" t="s">
        <v>1104</v>
      </c>
      <c r="E105" s="31" t="s">
        <v>576</v>
      </c>
      <c r="F105" s="90">
        <v>153000</v>
      </c>
      <c r="G105" s="32">
        <v>41.42</v>
      </c>
      <c r="H105" s="32" t="s">
        <v>881</v>
      </c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</row>
    <row r="106" spans="1:35" ht="12.75" customHeight="1">
      <c r="A106" s="89">
        <v>44544</v>
      </c>
      <c r="B106" s="32" t="s">
        <v>1017</v>
      </c>
      <c r="C106" s="31" t="s">
        <v>1018</v>
      </c>
      <c r="D106" s="31" t="s">
        <v>1105</v>
      </c>
      <c r="E106" s="31" t="s">
        <v>576</v>
      </c>
      <c r="F106" s="90">
        <v>54000</v>
      </c>
      <c r="G106" s="32">
        <v>106.68</v>
      </c>
      <c r="H106" s="32" t="s">
        <v>881</v>
      </c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</row>
    <row r="107" spans="1:35" ht="12.75" customHeight="1">
      <c r="A107" s="89">
        <v>44544</v>
      </c>
      <c r="B107" s="32" t="s">
        <v>1017</v>
      </c>
      <c r="C107" s="31" t="s">
        <v>1018</v>
      </c>
      <c r="D107" s="31" t="s">
        <v>1106</v>
      </c>
      <c r="E107" s="31" t="s">
        <v>576</v>
      </c>
      <c r="F107" s="90">
        <v>42000</v>
      </c>
      <c r="G107" s="32">
        <v>102.49</v>
      </c>
      <c r="H107" s="32" t="s">
        <v>881</v>
      </c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</row>
    <row r="108" spans="1:35" ht="12.75" customHeight="1">
      <c r="A108" s="89">
        <v>44544</v>
      </c>
      <c r="B108" s="32" t="s">
        <v>1017</v>
      </c>
      <c r="C108" s="31" t="s">
        <v>1018</v>
      </c>
      <c r="D108" s="31" t="s">
        <v>1107</v>
      </c>
      <c r="E108" s="31" t="s">
        <v>576</v>
      </c>
      <c r="F108" s="90">
        <v>42000</v>
      </c>
      <c r="G108" s="32">
        <v>102.5</v>
      </c>
      <c r="H108" s="32" t="s">
        <v>881</v>
      </c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</row>
    <row r="109" spans="1:35" ht="12.75" customHeight="1">
      <c r="A109" s="89">
        <v>44544</v>
      </c>
      <c r="B109" s="32" t="s">
        <v>1019</v>
      </c>
      <c r="C109" s="31" t="s">
        <v>1020</v>
      </c>
      <c r="D109" s="31" t="s">
        <v>1108</v>
      </c>
      <c r="E109" s="31" t="s">
        <v>576</v>
      </c>
      <c r="F109" s="90">
        <v>880140</v>
      </c>
      <c r="G109" s="32">
        <v>3.35</v>
      </c>
      <c r="H109" s="32" t="s">
        <v>881</v>
      </c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</row>
    <row r="110" spans="1:35" ht="12.75" customHeight="1">
      <c r="A110" s="89">
        <v>44544</v>
      </c>
      <c r="B110" s="32" t="s">
        <v>1008</v>
      </c>
      <c r="C110" s="31" t="s">
        <v>1009</v>
      </c>
      <c r="D110" s="31" t="s">
        <v>1109</v>
      </c>
      <c r="E110" s="31" t="s">
        <v>576</v>
      </c>
      <c r="F110" s="90">
        <v>40000</v>
      </c>
      <c r="G110" s="32">
        <v>19.84</v>
      </c>
      <c r="H110" s="32" t="s">
        <v>881</v>
      </c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</row>
    <row r="111" spans="1:35" ht="12.75" customHeight="1">
      <c r="A111" s="89">
        <v>44544</v>
      </c>
      <c r="B111" s="32" t="s">
        <v>1008</v>
      </c>
      <c r="C111" s="31" t="s">
        <v>1009</v>
      </c>
      <c r="D111" s="31" t="s">
        <v>1011</v>
      </c>
      <c r="E111" s="31" t="s">
        <v>576</v>
      </c>
      <c r="F111" s="90">
        <v>50000</v>
      </c>
      <c r="G111" s="32">
        <v>19.89</v>
      </c>
      <c r="H111" s="32" t="s">
        <v>881</v>
      </c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</row>
    <row r="112" spans="1:35" ht="12.75" customHeight="1">
      <c r="A112" s="89">
        <v>44544</v>
      </c>
      <c r="B112" s="32" t="s">
        <v>1008</v>
      </c>
      <c r="C112" s="31" t="s">
        <v>1009</v>
      </c>
      <c r="D112" s="31" t="s">
        <v>1110</v>
      </c>
      <c r="E112" s="31" t="s">
        <v>576</v>
      </c>
      <c r="F112" s="90">
        <v>48000</v>
      </c>
      <c r="G112" s="32">
        <v>19.07</v>
      </c>
      <c r="H112" s="32" t="s">
        <v>881</v>
      </c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</row>
    <row r="113" spans="1:35" ht="12.75" customHeight="1">
      <c r="A113" s="89">
        <v>44544</v>
      </c>
      <c r="B113" s="32" t="s">
        <v>1008</v>
      </c>
      <c r="C113" s="31" t="s">
        <v>1009</v>
      </c>
      <c r="D113" s="31" t="s">
        <v>1111</v>
      </c>
      <c r="E113" s="31" t="s">
        <v>576</v>
      </c>
      <c r="F113" s="90">
        <v>59000</v>
      </c>
      <c r="G113" s="32">
        <v>19.829999999999998</v>
      </c>
      <c r="H113" s="32" t="s">
        <v>881</v>
      </c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</row>
    <row r="114" spans="1:35" ht="12.75" customHeight="1">
      <c r="A114" s="89">
        <v>44544</v>
      </c>
      <c r="B114" s="32" t="s">
        <v>1008</v>
      </c>
      <c r="C114" s="31" t="s">
        <v>1009</v>
      </c>
      <c r="D114" s="31" t="s">
        <v>1112</v>
      </c>
      <c r="E114" s="31" t="s">
        <v>576</v>
      </c>
      <c r="F114" s="90">
        <v>62614</v>
      </c>
      <c r="G114" s="32">
        <v>19.72</v>
      </c>
      <c r="H114" s="32" t="s">
        <v>881</v>
      </c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</row>
    <row r="115" spans="1:35" ht="12.75" customHeight="1">
      <c r="A115" s="89">
        <v>44544</v>
      </c>
      <c r="B115" s="32" t="s">
        <v>1008</v>
      </c>
      <c r="C115" s="31" t="s">
        <v>1009</v>
      </c>
      <c r="D115" s="31" t="s">
        <v>946</v>
      </c>
      <c r="E115" s="31" t="s">
        <v>576</v>
      </c>
      <c r="F115" s="90">
        <v>166976</v>
      </c>
      <c r="G115" s="32">
        <v>19.329999999999998</v>
      </c>
      <c r="H115" s="32" t="s">
        <v>881</v>
      </c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</row>
    <row r="116" spans="1:35" ht="12.75" customHeight="1">
      <c r="A116" s="89">
        <v>44544</v>
      </c>
      <c r="B116" s="32" t="s">
        <v>1008</v>
      </c>
      <c r="C116" s="31" t="s">
        <v>1009</v>
      </c>
      <c r="D116" s="31" t="s">
        <v>1113</v>
      </c>
      <c r="E116" s="31" t="s">
        <v>576</v>
      </c>
      <c r="F116" s="90">
        <v>25012</v>
      </c>
      <c r="G116" s="32">
        <v>19.899999999999999</v>
      </c>
      <c r="H116" s="32" t="s">
        <v>881</v>
      </c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</row>
    <row r="117" spans="1:35" ht="12.75" customHeight="1">
      <c r="A117" s="89">
        <v>44544</v>
      </c>
      <c r="B117" s="32" t="s">
        <v>1008</v>
      </c>
      <c r="C117" s="31" t="s">
        <v>1009</v>
      </c>
      <c r="D117" s="31" t="s">
        <v>1012</v>
      </c>
      <c r="E117" s="31" t="s">
        <v>576</v>
      </c>
      <c r="F117" s="90">
        <v>110052</v>
      </c>
      <c r="G117" s="32">
        <v>19.88</v>
      </c>
      <c r="H117" s="32" t="s">
        <v>881</v>
      </c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</row>
    <row r="118" spans="1:35" ht="12.75" customHeight="1">
      <c r="A118" s="89">
        <v>44544</v>
      </c>
      <c r="B118" s="32" t="s">
        <v>1008</v>
      </c>
      <c r="C118" s="31" t="s">
        <v>1009</v>
      </c>
      <c r="D118" s="31" t="s">
        <v>1114</v>
      </c>
      <c r="E118" s="31" t="s">
        <v>576</v>
      </c>
      <c r="F118" s="90">
        <v>59631</v>
      </c>
      <c r="G118" s="32">
        <v>19.73</v>
      </c>
      <c r="H118" s="32" t="s">
        <v>881</v>
      </c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</row>
    <row r="119" spans="1:35" ht="12.75" customHeight="1">
      <c r="A119" s="89">
        <v>44544</v>
      </c>
      <c r="B119" s="32" t="s">
        <v>1008</v>
      </c>
      <c r="C119" s="31" t="s">
        <v>1009</v>
      </c>
      <c r="D119" s="31" t="s">
        <v>1115</v>
      </c>
      <c r="E119" s="31" t="s">
        <v>576</v>
      </c>
      <c r="F119" s="90">
        <v>63887</v>
      </c>
      <c r="G119" s="32">
        <v>19.309999999999999</v>
      </c>
      <c r="H119" s="32" t="s">
        <v>881</v>
      </c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</row>
    <row r="120" spans="1:35" ht="12.75" customHeight="1">
      <c r="A120" s="89">
        <v>44544</v>
      </c>
      <c r="B120" s="32" t="s">
        <v>1008</v>
      </c>
      <c r="C120" s="31" t="s">
        <v>1009</v>
      </c>
      <c r="D120" s="31" t="s">
        <v>1010</v>
      </c>
      <c r="E120" s="31" t="s">
        <v>576</v>
      </c>
      <c r="F120" s="90">
        <v>15000</v>
      </c>
      <c r="G120" s="32">
        <v>18.79</v>
      </c>
      <c r="H120" s="32" t="s">
        <v>881</v>
      </c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</row>
    <row r="121" spans="1:35" ht="12.75" customHeight="1">
      <c r="A121" s="89">
        <v>44544</v>
      </c>
      <c r="B121" s="32" t="s">
        <v>1008</v>
      </c>
      <c r="C121" s="31" t="s">
        <v>1009</v>
      </c>
      <c r="D121" s="31" t="s">
        <v>986</v>
      </c>
      <c r="E121" s="31" t="s">
        <v>576</v>
      </c>
      <c r="F121" s="90">
        <v>105286</v>
      </c>
      <c r="G121" s="32">
        <v>19.34</v>
      </c>
      <c r="H121" s="32" t="s">
        <v>881</v>
      </c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</row>
    <row r="122" spans="1:35" ht="12.75" customHeight="1">
      <c r="A122" s="89">
        <v>44544</v>
      </c>
      <c r="B122" s="32" t="s">
        <v>1116</v>
      </c>
      <c r="C122" s="31" t="s">
        <v>1117</v>
      </c>
      <c r="D122" s="31" t="s">
        <v>999</v>
      </c>
      <c r="E122" s="31" t="s">
        <v>576</v>
      </c>
      <c r="F122" s="90">
        <v>36000</v>
      </c>
      <c r="G122" s="32">
        <v>143.25</v>
      </c>
      <c r="H122" s="32" t="s">
        <v>881</v>
      </c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</row>
    <row r="123" spans="1:35" ht="12.75" customHeight="1">
      <c r="A123" s="89">
        <v>44544</v>
      </c>
      <c r="B123" s="32" t="s">
        <v>1116</v>
      </c>
      <c r="C123" s="31" t="s">
        <v>1117</v>
      </c>
      <c r="D123" s="31" t="s">
        <v>1118</v>
      </c>
      <c r="E123" s="31" t="s">
        <v>576</v>
      </c>
      <c r="F123" s="90">
        <v>38400</v>
      </c>
      <c r="G123" s="32">
        <v>143.25</v>
      </c>
      <c r="H123" s="32" t="s">
        <v>881</v>
      </c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</row>
    <row r="124" spans="1:35" ht="12.75" customHeight="1">
      <c r="A124" s="89">
        <v>44544</v>
      </c>
      <c r="B124" s="32" t="s">
        <v>1119</v>
      </c>
      <c r="C124" s="31" t="s">
        <v>1120</v>
      </c>
      <c r="D124" s="31" t="s">
        <v>1121</v>
      </c>
      <c r="E124" s="31" t="s">
        <v>576</v>
      </c>
      <c r="F124" s="90">
        <v>46000</v>
      </c>
      <c r="G124" s="32">
        <v>100</v>
      </c>
      <c r="H124" s="32" t="s">
        <v>881</v>
      </c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</row>
    <row r="125" spans="1:35" ht="12.75" customHeight="1">
      <c r="A125" s="89">
        <v>44544</v>
      </c>
      <c r="B125" s="32" t="s">
        <v>969</v>
      </c>
      <c r="C125" s="31" t="s">
        <v>970</v>
      </c>
      <c r="D125" s="31" t="s">
        <v>971</v>
      </c>
      <c r="E125" s="31" t="s">
        <v>576</v>
      </c>
      <c r="F125" s="90">
        <v>135897</v>
      </c>
      <c r="G125" s="32">
        <v>31.29</v>
      </c>
      <c r="H125" s="32" t="s">
        <v>881</v>
      </c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</row>
    <row r="126" spans="1:35" ht="12.75" customHeight="1">
      <c r="A126" s="89">
        <v>44544</v>
      </c>
      <c r="B126" s="32" t="s">
        <v>969</v>
      </c>
      <c r="C126" s="31" t="s">
        <v>970</v>
      </c>
      <c r="D126" s="31" t="s">
        <v>1122</v>
      </c>
      <c r="E126" s="31" t="s">
        <v>576</v>
      </c>
      <c r="F126" s="90">
        <v>112877</v>
      </c>
      <c r="G126" s="32">
        <v>31.61</v>
      </c>
      <c r="H126" s="32" t="s">
        <v>881</v>
      </c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</row>
    <row r="127" spans="1:35" ht="12.75" customHeight="1">
      <c r="A127" s="89">
        <v>44544</v>
      </c>
      <c r="B127" s="32" t="s">
        <v>969</v>
      </c>
      <c r="C127" s="31" t="s">
        <v>970</v>
      </c>
      <c r="D127" s="31" t="s">
        <v>1123</v>
      </c>
      <c r="E127" s="31" t="s">
        <v>576</v>
      </c>
      <c r="F127" s="90">
        <v>200000</v>
      </c>
      <c r="G127" s="32">
        <v>31.17</v>
      </c>
      <c r="H127" s="32" t="s">
        <v>881</v>
      </c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</row>
    <row r="128" spans="1:35" ht="12.75" customHeight="1">
      <c r="A128" s="89">
        <v>44544</v>
      </c>
      <c r="B128" s="32" t="s">
        <v>1124</v>
      </c>
      <c r="C128" s="31" t="s">
        <v>1125</v>
      </c>
      <c r="D128" s="31" t="s">
        <v>1074</v>
      </c>
      <c r="E128" s="31" t="s">
        <v>576</v>
      </c>
      <c r="F128" s="90">
        <v>861642</v>
      </c>
      <c r="G128" s="32">
        <v>10.39</v>
      </c>
      <c r="H128" s="32" t="s">
        <v>881</v>
      </c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</row>
    <row r="129" spans="1:35" ht="12.75" customHeight="1">
      <c r="A129" s="89">
        <v>44544</v>
      </c>
      <c r="B129" s="32" t="s">
        <v>1124</v>
      </c>
      <c r="C129" s="31" t="s">
        <v>1125</v>
      </c>
      <c r="D129" s="31" t="s">
        <v>1126</v>
      </c>
      <c r="E129" s="31" t="s">
        <v>576</v>
      </c>
      <c r="F129" s="90">
        <v>725523</v>
      </c>
      <c r="G129" s="32">
        <v>10.41</v>
      </c>
      <c r="H129" s="32" t="s">
        <v>881</v>
      </c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</row>
    <row r="130" spans="1:35" ht="12.75" customHeight="1">
      <c r="A130" s="89">
        <v>44544</v>
      </c>
      <c r="B130" s="32" t="s">
        <v>1127</v>
      </c>
      <c r="C130" s="31" t="s">
        <v>1128</v>
      </c>
      <c r="D130" s="31" t="s">
        <v>1108</v>
      </c>
      <c r="E130" s="31" t="s">
        <v>576</v>
      </c>
      <c r="F130" s="90">
        <v>100000</v>
      </c>
      <c r="G130" s="32">
        <v>36.79</v>
      </c>
      <c r="H130" s="32" t="s">
        <v>881</v>
      </c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</row>
    <row r="131" spans="1:35" ht="12.75" customHeight="1">
      <c r="A131" s="89">
        <v>44544</v>
      </c>
      <c r="B131" s="32" t="s">
        <v>1127</v>
      </c>
      <c r="C131" s="31" t="s">
        <v>1128</v>
      </c>
      <c r="D131" s="31" t="s">
        <v>1109</v>
      </c>
      <c r="E131" s="31" t="s">
        <v>576</v>
      </c>
      <c r="F131" s="90">
        <v>110648</v>
      </c>
      <c r="G131" s="32">
        <v>35</v>
      </c>
      <c r="H131" s="32" t="s">
        <v>881</v>
      </c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</row>
    <row r="132" spans="1:35" ht="12.75" customHeight="1">
      <c r="A132" s="89">
        <v>44544</v>
      </c>
      <c r="B132" s="32" t="s">
        <v>1127</v>
      </c>
      <c r="C132" s="31" t="s">
        <v>1128</v>
      </c>
      <c r="D132" s="31" t="s">
        <v>986</v>
      </c>
      <c r="E132" s="31" t="s">
        <v>576</v>
      </c>
      <c r="F132" s="90">
        <v>56768</v>
      </c>
      <c r="G132" s="32">
        <v>35.83</v>
      </c>
      <c r="H132" s="32" t="s">
        <v>881</v>
      </c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</row>
    <row r="133" spans="1:35" ht="12.75" customHeight="1">
      <c r="A133" s="89">
        <v>44544</v>
      </c>
      <c r="B133" s="32" t="s">
        <v>1127</v>
      </c>
      <c r="C133" s="31" t="s">
        <v>1128</v>
      </c>
      <c r="D133" s="31" t="s">
        <v>1129</v>
      </c>
      <c r="E133" s="31" t="s">
        <v>576</v>
      </c>
      <c r="F133" s="90">
        <v>64329</v>
      </c>
      <c r="G133" s="32">
        <v>35.81</v>
      </c>
      <c r="H133" s="32" t="s">
        <v>881</v>
      </c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</row>
    <row r="134" spans="1:35" ht="12.75" customHeight="1">
      <c r="A134" s="89">
        <v>44544</v>
      </c>
      <c r="B134" s="32" t="s">
        <v>1127</v>
      </c>
      <c r="C134" s="31" t="s">
        <v>1128</v>
      </c>
      <c r="D134" s="31" t="s">
        <v>1130</v>
      </c>
      <c r="E134" s="31" t="s">
        <v>576</v>
      </c>
      <c r="F134" s="90">
        <v>45000</v>
      </c>
      <c r="G134" s="32">
        <v>36.75</v>
      </c>
      <c r="H134" s="32" t="s">
        <v>881</v>
      </c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</row>
    <row r="135" spans="1:35" ht="12.75" customHeight="1">
      <c r="A135" s="89">
        <v>44544</v>
      </c>
      <c r="B135" s="32" t="s">
        <v>1127</v>
      </c>
      <c r="C135" s="31" t="s">
        <v>1128</v>
      </c>
      <c r="D135" s="31" t="s">
        <v>1010</v>
      </c>
      <c r="E135" s="31" t="s">
        <v>576</v>
      </c>
      <c r="F135" s="90">
        <v>189929</v>
      </c>
      <c r="G135" s="32">
        <v>35.049999999999997</v>
      </c>
      <c r="H135" s="32" t="s">
        <v>881</v>
      </c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</row>
    <row r="136" spans="1:35" ht="12.75" customHeight="1">
      <c r="A136" s="89">
        <v>44544</v>
      </c>
      <c r="B136" s="32" t="s">
        <v>1131</v>
      </c>
      <c r="C136" s="31" t="s">
        <v>1132</v>
      </c>
      <c r="D136" s="31" t="s">
        <v>1133</v>
      </c>
      <c r="E136" s="31" t="s">
        <v>576</v>
      </c>
      <c r="F136" s="90">
        <v>48000</v>
      </c>
      <c r="G136" s="32">
        <v>54.61</v>
      </c>
      <c r="H136" s="32" t="s">
        <v>881</v>
      </c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</row>
    <row r="137" spans="1:35" ht="12.75" customHeight="1">
      <c r="A137" s="89">
        <v>44544</v>
      </c>
      <c r="B137" s="32" t="s">
        <v>1131</v>
      </c>
      <c r="C137" s="31" t="s">
        <v>1132</v>
      </c>
      <c r="D137" s="31" t="s">
        <v>990</v>
      </c>
      <c r="E137" s="31" t="s">
        <v>576</v>
      </c>
      <c r="F137" s="90">
        <v>72000</v>
      </c>
      <c r="G137" s="32">
        <v>57.51</v>
      </c>
      <c r="H137" s="32" t="s">
        <v>881</v>
      </c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</row>
    <row r="138" spans="1:35" ht="12.75" customHeight="1">
      <c r="A138" s="89">
        <v>44544</v>
      </c>
      <c r="B138" s="32" t="s">
        <v>1134</v>
      </c>
      <c r="C138" s="31" t="s">
        <v>1135</v>
      </c>
      <c r="D138" s="31" t="s">
        <v>957</v>
      </c>
      <c r="E138" s="31" t="s">
        <v>576</v>
      </c>
      <c r="F138" s="90">
        <v>3389847</v>
      </c>
      <c r="G138" s="32">
        <v>2.2200000000000002</v>
      </c>
      <c r="H138" s="32" t="s">
        <v>881</v>
      </c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</row>
    <row r="139" spans="1:35" ht="12.75" customHeight="1">
      <c r="A139" s="89">
        <v>44544</v>
      </c>
      <c r="B139" s="32" t="s">
        <v>1014</v>
      </c>
      <c r="C139" s="31" t="s">
        <v>1015</v>
      </c>
      <c r="D139" s="31" t="s">
        <v>1112</v>
      </c>
      <c r="E139" s="31" t="s">
        <v>576</v>
      </c>
      <c r="F139" s="90">
        <v>73000</v>
      </c>
      <c r="G139" s="32">
        <v>88.28</v>
      </c>
      <c r="H139" s="32" t="s">
        <v>881</v>
      </c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</row>
    <row r="140" spans="1:35" ht="12.75" customHeight="1">
      <c r="A140" s="89">
        <v>44544</v>
      </c>
      <c r="B140" s="32" t="s">
        <v>1014</v>
      </c>
      <c r="C140" s="31" t="s">
        <v>1015</v>
      </c>
      <c r="D140" s="31" t="s">
        <v>1136</v>
      </c>
      <c r="E140" s="31" t="s">
        <v>576</v>
      </c>
      <c r="F140" s="90">
        <v>96262</v>
      </c>
      <c r="G140" s="32">
        <v>87.01</v>
      </c>
      <c r="H140" s="32" t="s">
        <v>881</v>
      </c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</row>
    <row r="141" spans="1:35" ht="12.75" customHeight="1">
      <c r="A141" s="89">
        <v>44544</v>
      </c>
      <c r="B141" s="32" t="s">
        <v>1084</v>
      </c>
      <c r="C141" s="31" t="s">
        <v>1085</v>
      </c>
      <c r="D141" s="31" t="s">
        <v>1137</v>
      </c>
      <c r="E141" s="31" t="s">
        <v>577</v>
      </c>
      <c r="F141" s="90">
        <v>372477</v>
      </c>
      <c r="G141" s="32">
        <v>600</v>
      </c>
      <c r="H141" s="32" t="s">
        <v>881</v>
      </c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</row>
    <row r="142" spans="1:35" ht="12.75" customHeight="1">
      <c r="A142" s="89">
        <v>44544</v>
      </c>
      <c r="B142" s="32" t="s">
        <v>1084</v>
      </c>
      <c r="C142" s="31" t="s">
        <v>1085</v>
      </c>
      <c r="D142" s="31" t="s">
        <v>1091</v>
      </c>
      <c r="E142" s="31" t="s">
        <v>577</v>
      </c>
      <c r="F142" s="90">
        <v>314419</v>
      </c>
      <c r="G142" s="32">
        <v>585.14</v>
      </c>
      <c r="H142" s="32" t="s">
        <v>881</v>
      </c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</row>
    <row r="143" spans="1:35" ht="12.75" customHeight="1">
      <c r="A143" s="89">
        <v>44544</v>
      </c>
      <c r="B143" s="32" t="s">
        <v>1084</v>
      </c>
      <c r="C143" s="31" t="s">
        <v>1085</v>
      </c>
      <c r="D143" s="31" t="s">
        <v>1086</v>
      </c>
      <c r="E143" s="31" t="s">
        <v>577</v>
      </c>
      <c r="F143" s="90">
        <v>266291</v>
      </c>
      <c r="G143" s="32">
        <v>587.01</v>
      </c>
      <c r="H143" s="32" t="s">
        <v>881</v>
      </c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</row>
    <row r="144" spans="1:35" ht="12.75" customHeight="1">
      <c r="A144" s="89">
        <v>44544</v>
      </c>
      <c r="B144" s="32" t="s">
        <v>1084</v>
      </c>
      <c r="C144" s="31" t="s">
        <v>1085</v>
      </c>
      <c r="D144" s="31" t="s">
        <v>1087</v>
      </c>
      <c r="E144" s="31" t="s">
        <v>577</v>
      </c>
      <c r="F144" s="90">
        <v>259810</v>
      </c>
      <c r="G144" s="32">
        <v>586.91</v>
      </c>
      <c r="H144" s="32" t="s">
        <v>881</v>
      </c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</row>
    <row r="145" spans="1:35" ht="12.75" customHeight="1">
      <c r="A145" s="89">
        <v>44544</v>
      </c>
      <c r="B145" s="32" t="s">
        <v>1084</v>
      </c>
      <c r="C145" s="31" t="s">
        <v>1085</v>
      </c>
      <c r="D145" s="31" t="s">
        <v>1090</v>
      </c>
      <c r="E145" s="31" t="s">
        <v>577</v>
      </c>
      <c r="F145" s="90">
        <v>219902</v>
      </c>
      <c r="G145" s="32">
        <v>588.78</v>
      </c>
      <c r="H145" s="32" t="s">
        <v>881</v>
      </c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</row>
    <row r="146" spans="1:35" ht="12.75" customHeight="1">
      <c r="A146" s="89">
        <v>44544</v>
      </c>
      <c r="B146" s="32" t="s">
        <v>1084</v>
      </c>
      <c r="C146" s="31" t="s">
        <v>1085</v>
      </c>
      <c r="D146" s="31" t="s">
        <v>1013</v>
      </c>
      <c r="E146" s="31" t="s">
        <v>577</v>
      </c>
      <c r="F146" s="90">
        <v>227759</v>
      </c>
      <c r="G146" s="32">
        <v>590.49</v>
      </c>
      <c r="H146" s="32" t="s">
        <v>881</v>
      </c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</row>
    <row r="147" spans="1:35" ht="12.75" customHeight="1">
      <c r="A147" s="89">
        <v>44544</v>
      </c>
      <c r="B147" s="32" t="s">
        <v>1084</v>
      </c>
      <c r="C147" s="31" t="s">
        <v>1085</v>
      </c>
      <c r="D147" s="31" t="s">
        <v>946</v>
      </c>
      <c r="E147" s="31" t="s">
        <v>577</v>
      </c>
      <c r="F147" s="90">
        <v>317164</v>
      </c>
      <c r="G147" s="32">
        <v>595.75</v>
      </c>
      <c r="H147" s="32" t="s">
        <v>881</v>
      </c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</row>
    <row r="148" spans="1:35" ht="12.75" customHeight="1">
      <c r="A148" s="89">
        <v>44544</v>
      </c>
      <c r="B148" s="32" t="s">
        <v>1084</v>
      </c>
      <c r="C148" s="31" t="s">
        <v>1085</v>
      </c>
      <c r="D148" s="31" t="s">
        <v>1092</v>
      </c>
      <c r="E148" s="31" t="s">
        <v>577</v>
      </c>
      <c r="F148" s="90">
        <v>286392</v>
      </c>
      <c r="G148" s="32">
        <v>588.72</v>
      </c>
      <c r="H148" s="32" t="s">
        <v>881</v>
      </c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</row>
    <row r="149" spans="1:35" ht="12.75" customHeight="1">
      <c r="A149" s="89">
        <v>44544</v>
      </c>
      <c r="B149" s="32" t="s">
        <v>1006</v>
      </c>
      <c r="C149" s="31" t="s">
        <v>1007</v>
      </c>
      <c r="D149" s="31" t="s">
        <v>1138</v>
      </c>
      <c r="E149" s="31" t="s">
        <v>577</v>
      </c>
      <c r="F149" s="90">
        <v>92000</v>
      </c>
      <c r="G149" s="32">
        <v>33.1</v>
      </c>
      <c r="H149" s="32" t="s">
        <v>881</v>
      </c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</row>
    <row r="150" spans="1:35" ht="12.75" customHeight="1">
      <c r="A150" s="89">
        <v>44544</v>
      </c>
      <c r="B150" s="32" t="s">
        <v>1006</v>
      </c>
      <c r="C150" s="31" t="s">
        <v>1007</v>
      </c>
      <c r="D150" s="31" t="s">
        <v>1016</v>
      </c>
      <c r="E150" s="31" t="s">
        <v>577</v>
      </c>
      <c r="F150" s="90">
        <v>164000</v>
      </c>
      <c r="G150" s="32">
        <v>33.1</v>
      </c>
      <c r="H150" s="32" t="s">
        <v>881</v>
      </c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</row>
    <row r="151" spans="1:35" ht="12.75" customHeight="1">
      <c r="A151" s="89">
        <v>44544</v>
      </c>
      <c r="B151" s="32" t="s">
        <v>944</v>
      </c>
      <c r="C151" s="31" t="s">
        <v>945</v>
      </c>
      <c r="D151" s="31" t="s">
        <v>1139</v>
      </c>
      <c r="E151" s="31" t="s">
        <v>577</v>
      </c>
      <c r="F151" s="90">
        <v>2374959</v>
      </c>
      <c r="G151" s="32">
        <v>3.75</v>
      </c>
      <c r="H151" s="32" t="s">
        <v>881</v>
      </c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</row>
    <row r="152" spans="1:35" ht="12.75" customHeight="1">
      <c r="A152" s="89">
        <v>44544</v>
      </c>
      <c r="B152" s="32" t="s">
        <v>958</v>
      </c>
      <c r="C152" s="31" t="s">
        <v>959</v>
      </c>
      <c r="D152" s="31" t="s">
        <v>960</v>
      </c>
      <c r="E152" s="31" t="s">
        <v>577</v>
      </c>
      <c r="F152" s="90">
        <v>141093</v>
      </c>
      <c r="G152" s="32">
        <v>14.42</v>
      </c>
      <c r="H152" s="32" t="s">
        <v>881</v>
      </c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</row>
    <row r="153" spans="1:35" ht="12.75" customHeight="1">
      <c r="A153" s="89">
        <v>44544</v>
      </c>
      <c r="B153" s="32" t="s">
        <v>1097</v>
      </c>
      <c r="C153" s="31" t="s">
        <v>1098</v>
      </c>
      <c r="D153" s="31" t="s">
        <v>1099</v>
      </c>
      <c r="E153" s="31" t="s">
        <v>577</v>
      </c>
      <c r="F153" s="90">
        <v>1389178</v>
      </c>
      <c r="G153" s="32">
        <v>103.92</v>
      </c>
      <c r="H153" s="32" t="s">
        <v>881</v>
      </c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</row>
    <row r="154" spans="1:35" ht="12.75" customHeight="1">
      <c r="A154" s="89">
        <v>44544</v>
      </c>
      <c r="B154" s="32" t="s">
        <v>1097</v>
      </c>
      <c r="C154" s="31" t="s">
        <v>1098</v>
      </c>
      <c r="D154" s="31" t="s">
        <v>1100</v>
      </c>
      <c r="E154" s="31" t="s">
        <v>577</v>
      </c>
      <c r="F154" s="90">
        <v>1307449</v>
      </c>
      <c r="G154" s="32">
        <v>103.91</v>
      </c>
      <c r="H154" s="32" t="s">
        <v>881</v>
      </c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</row>
    <row r="155" spans="1:35" ht="12.75" customHeight="1">
      <c r="A155" s="89">
        <v>44544</v>
      </c>
      <c r="B155" s="32" t="s">
        <v>928</v>
      </c>
      <c r="C155" s="31" t="s">
        <v>929</v>
      </c>
      <c r="D155" s="31" t="s">
        <v>1140</v>
      </c>
      <c r="E155" s="31" t="s">
        <v>577</v>
      </c>
      <c r="F155" s="90">
        <v>156000</v>
      </c>
      <c r="G155" s="32">
        <v>4.95</v>
      </c>
      <c r="H155" s="32" t="s">
        <v>881</v>
      </c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</row>
    <row r="156" spans="1:35" ht="12.75" customHeight="1">
      <c r="A156" s="89">
        <v>44544</v>
      </c>
      <c r="B156" s="32" t="s">
        <v>312</v>
      </c>
      <c r="C156" s="31" t="s">
        <v>1101</v>
      </c>
      <c r="D156" s="31" t="s">
        <v>880</v>
      </c>
      <c r="E156" s="31" t="s">
        <v>577</v>
      </c>
      <c r="F156" s="90">
        <v>346312</v>
      </c>
      <c r="G156" s="32">
        <v>2212.84</v>
      </c>
      <c r="H156" s="32" t="s">
        <v>881</v>
      </c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</row>
    <row r="157" spans="1:35" ht="12.75" customHeight="1">
      <c r="A157" s="89">
        <v>44544</v>
      </c>
      <c r="B157" s="32" t="s">
        <v>1102</v>
      </c>
      <c r="C157" s="31" t="s">
        <v>1103</v>
      </c>
      <c r="D157" s="31" t="s">
        <v>865</v>
      </c>
      <c r="E157" s="31" t="s">
        <v>577</v>
      </c>
      <c r="F157" s="90">
        <v>103500</v>
      </c>
      <c r="G157" s="32">
        <v>41.42</v>
      </c>
      <c r="H157" s="32" t="s">
        <v>881</v>
      </c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</row>
    <row r="158" spans="1:35" ht="12.75" customHeight="1">
      <c r="A158" s="89">
        <v>44544</v>
      </c>
      <c r="B158" s="32" t="s">
        <v>1017</v>
      </c>
      <c r="C158" s="31" t="s">
        <v>1018</v>
      </c>
      <c r="D158" s="31" t="s">
        <v>1106</v>
      </c>
      <c r="E158" s="31" t="s">
        <v>577</v>
      </c>
      <c r="F158" s="90">
        <v>42000</v>
      </c>
      <c r="G158" s="32">
        <v>106.06</v>
      </c>
      <c r="H158" s="32" t="s">
        <v>881</v>
      </c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</row>
    <row r="159" spans="1:35" ht="12.75" customHeight="1">
      <c r="A159" s="89">
        <v>44544</v>
      </c>
      <c r="B159" s="32" t="s">
        <v>1017</v>
      </c>
      <c r="C159" s="31" t="s">
        <v>1018</v>
      </c>
      <c r="D159" s="31" t="s">
        <v>1141</v>
      </c>
      <c r="E159" s="31" t="s">
        <v>577</v>
      </c>
      <c r="F159" s="90">
        <v>60000</v>
      </c>
      <c r="G159" s="32">
        <v>102.37</v>
      </c>
      <c r="H159" s="32" t="s">
        <v>881</v>
      </c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</row>
    <row r="160" spans="1:35" ht="12.75" customHeight="1">
      <c r="A160" s="89">
        <v>44544</v>
      </c>
      <c r="B160" s="32" t="s">
        <v>1019</v>
      </c>
      <c r="C160" s="31" t="s">
        <v>1020</v>
      </c>
      <c r="D160" s="31" t="s">
        <v>1108</v>
      </c>
      <c r="E160" s="31" t="s">
        <v>577</v>
      </c>
      <c r="F160" s="90">
        <v>300000</v>
      </c>
      <c r="G160" s="32">
        <v>3.29</v>
      </c>
      <c r="H160" s="32" t="s">
        <v>881</v>
      </c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</row>
    <row r="161" spans="1:35" ht="12.75" customHeight="1">
      <c r="A161" s="89">
        <v>44544</v>
      </c>
      <c r="B161" s="32" t="s">
        <v>1008</v>
      </c>
      <c r="C161" s="31" t="s">
        <v>1009</v>
      </c>
      <c r="D161" s="31" t="s">
        <v>946</v>
      </c>
      <c r="E161" s="31" t="s">
        <v>577</v>
      </c>
      <c r="F161" s="90">
        <v>166976</v>
      </c>
      <c r="G161" s="32">
        <v>19.350000000000001</v>
      </c>
      <c r="H161" s="32" t="s">
        <v>881</v>
      </c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</row>
    <row r="162" spans="1:35" ht="12.75" customHeight="1">
      <c r="A162" s="89">
        <v>44544</v>
      </c>
      <c r="B162" s="32" t="s">
        <v>1008</v>
      </c>
      <c r="C162" s="31" t="s">
        <v>1009</v>
      </c>
      <c r="D162" s="31" t="s">
        <v>1114</v>
      </c>
      <c r="E162" s="31" t="s">
        <v>577</v>
      </c>
      <c r="F162" s="90">
        <v>13079</v>
      </c>
      <c r="G162" s="32">
        <v>18.7</v>
      </c>
      <c r="H162" s="32" t="s">
        <v>881</v>
      </c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</row>
    <row r="163" spans="1:35" ht="12.75" customHeight="1">
      <c r="A163" s="89">
        <v>44544</v>
      </c>
      <c r="B163" s="32" t="s">
        <v>1008</v>
      </c>
      <c r="C163" s="31" t="s">
        <v>1009</v>
      </c>
      <c r="D163" s="31" t="s">
        <v>1142</v>
      </c>
      <c r="E163" s="31" t="s">
        <v>577</v>
      </c>
      <c r="F163" s="90">
        <v>51000</v>
      </c>
      <c r="G163" s="32">
        <v>19.68</v>
      </c>
      <c r="H163" s="32" t="s">
        <v>881</v>
      </c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</row>
    <row r="164" spans="1:35" ht="12.75" customHeight="1">
      <c r="A164" s="89">
        <v>44544</v>
      </c>
      <c r="B164" s="32" t="s">
        <v>1008</v>
      </c>
      <c r="C164" s="31" t="s">
        <v>1009</v>
      </c>
      <c r="D164" s="31" t="s">
        <v>1111</v>
      </c>
      <c r="E164" s="31" t="s">
        <v>577</v>
      </c>
      <c r="F164" s="90">
        <v>59000</v>
      </c>
      <c r="G164" s="32">
        <v>19.8</v>
      </c>
      <c r="H164" s="32" t="s">
        <v>881</v>
      </c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</row>
    <row r="165" spans="1:35" ht="12.75" customHeight="1">
      <c r="A165" s="89">
        <v>44544</v>
      </c>
      <c r="B165" s="32" t="s">
        <v>1008</v>
      </c>
      <c r="C165" s="31" t="s">
        <v>1009</v>
      </c>
      <c r="D165" s="31" t="s">
        <v>1113</v>
      </c>
      <c r="E165" s="31" t="s">
        <v>577</v>
      </c>
      <c r="F165" s="90">
        <v>50012</v>
      </c>
      <c r="G165" s="32">
        <v>19.89</v>
      </c>
      <c r="H165" s="32" t="s">
        <v>881</v>
      </c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</row>
    <row r="166" spans="1:35" ht="12.75" customHeight="1">
      <c r="A166" s="89">
        <v>44544</v>
      </c>
      <c r="B166" s="32" t="s">
        <v>1008</v>
      </c>
      <c r="C166" s="31" t="s">
        <v>1009</v>
      </c>
      <c r="D166" s="31" t="s">
        <v>1012</v>
      </c>
      <c r="E166" s="31" t="s">
        <v>577</v>
      </c>
      <c r="F166" s="90">
        <v>140052</v>
      </c>
      <c r="G166" s="32">
        <v>19.52</v>
      </c>
      <c r="H166" s="32" t="s">
        <v>881</v>
      </c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</row>
    <row r="167" spans="1:35" ht="12.75" customHeight="1">
      <c r="A167" s="89">
        <v>44544</v>
      </c>
      <c r="B167" s="32" t="s">
        <v>1008</v>
      </c>
      <c r="C167" s="31" t="s">
        <v>1009</v>
      </c>
      <c r="D167" s="31" t="s">
        <v>1011</v>
      </c>
      <c r="E167" s="31" t="s">
        <v>577</v>
      </c>
      <c r="F167" s="90">
        <v>75000</v>
      </c>
      <c r="G167" s="32">
        <v>19.440000000000001</v>
      </c>
      <c r="H167" s="32" t="s">
        <v>881</v>
      </c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</row>
    <row r="168" spans="1:35" ht="12.75" customHeight="1">
      <c r="A168" s="89">
        <v>44544</v>
      </c>
      <c r="B168" s="32" t="s">
        <v>1008</v>
      </c>
      <c r="C168" s="31" t="s">
        <v>1009</v>
      </c>
      <c r="D168" s="31" t="s">
        <v>986</v>
      </c>
      <c r="E168" s="31" t="s">
        <v>577</v>
      </c>
      <c r="F168" s="90">
        <v>71810</v>
      </c>
      <c r="G168" s="32">
        <v>19.36</v>
      </c>
      <c r="H168" s="32" t="s">
        <v>881</v>
      </c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</row>
    <row r="169" spans="1:35" ht="12.75" customHeight="1">
      <c r="A169" s="89">
        <v>44544</v>
      </c>
      <c r="B169" s="32" t="s">
        <v>1008</v>
      </c>
      <c r="C169" s="31" t="s">
        <v>1009</v>
      </c>
      <c r="D169" s="31" t="s">
        <v>1010</v>
      </c>
      <c r="E169" s="31" t="s">
        <v>577</v>
      </c>
      <c r="F169" s="90">
        <v>65000</v>
      </c>
      <c r="G169" s="32">
        <v>18.55</v>
      </c>
      <c r="H169" s="32" t="s">
        <v>881</v>
      </c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</row>
    <row r="170" spans="1:35" ht="12.75" customHeight="1">
      <c r="A170" s="89">
        <v>44544</v>
      </c>
      <c r="B170" s="32" t="s">
        <v>1008</v>
      </c>
      <c r="C170" s="31" t="s">
        <v>1009</v>
      </c>
      <c r="D170" s="31" t="s">
        <v>1143</v>
      </c>
      <c r="E170" s="31" t="s">
        <v>577</v>
      </c>
      <c r="F170" s="90">
        <v>60000</v>
      </c>
      <c r="G170" s="32">
        <v>19.440000000000001</v>
      </c>
      <c r="H170" s="32" t="s">
        <v>881</v>
      </c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</row>
    <row r="171" spans="1:35" ht="12.75" customHeight="1">
      <c r="A171" s="89">
        <v>44544</v>
      </c>
      <c r="B171" s="32" t="s">
        <v>1008</v>
      </c>
      <c r="C171" s="31" t="s">
        <v>1009</v>
      </c>
      <c r="D171" s="31" t="s">
        <v>1115</v>
      </c>
      <c r="E171" s="31" t="s">
        <v>577</v>
      </c>
      <c r="F171" s="90">
        <v>63887</v>
      </c>
      <c r="G171" s="32">
        <v>19.48</v>
      </c>
      <c r="H171" s="32" t="s">
        <v>881</v>
      </c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</row>
    <row r="172" spans="1:35" ht="12.75" customHeight="1">
      <c r="A172" s="89">
        <v>44544</v>
      </c>
      <c r="B172" s="32" t="s">
        <v>1008</v>
      </c>
      <c r="C172" s="31" t="s">
        <v>1009</v>
      </c>
      <c r="D172" s="31" t="s">
        <v>1109</v>
      </c>
      <c r="E172" s="31" t="s">
        <v>577</v>
      </c>
      <c r="F172" s="90">
        <v>53790</v>
      </c>
      <c r="G172" s="32">
        <v>19.02</v>
      </c>
      <c r="H172" s="32" t="s">
        <v>881</v>
      </c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</row>
    <row r="173" spans="1:35" ht="12.75" customHeight="1">
      <c r="A173" s="89">
        <v>44544</v>
      </c>
      <c r="B173" s="32" t="s">
        <v>1008</v>
      </c>
      <c r="C173" s="31" t="s">
        <v>1009</v>
      </c>
      <c r="D173" s="31" t="s">
        <v>1112</v>
      </c>
      <c r="E173" s="31" t="s">
        <v>577</v>
      </c>
      <c r="F173" s="90">
        <v>27714</v>
      </c>
      <c r="G173" s="32">
        <v>19.600000000000001</v>
      </c>
      <c r="H173" s="32" t="s">
        <v>881</v>
      </c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</row>
    <row r="174" spans="1:35" ht="12.75" customHeight="1">
      <c r="A174" s="89">
        <v>44544</v>
      </c>
      <c r="B174" s="32" t="s">
        <v>1116</v>
      </c>
      <c r="C174" s="31" t="s">
        <v>1117</v>
      </c>
      <c r="D174" s="31" t="s">
        <v>999</v>
      </c>
      <c r="E174" s="31" t="s">
        <v>577</v>
      </c>
      <c r="F174" s="90">
        <v>38400</v>
      </c>
      <c r="G174" s="32">
        <v>143.25</v>
      </c>
      <c r="H174" s="32" t="s">
        <v>881</v>
      </c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</row>
    <row r="175" spans="1:35" ht="12.75" customHeight="1">
      <c r="A175" s="89">
        <v>44544</v>
      </c>
      <c r="B175" s="32" t="s">
        <v>1116</v>
      </c>
      <c r="C175" s="31" t="s">
        <v>1117</v>
      </c>
      <c r="D175" s="31" t="s">
        <v>1144</v>
      </c>
      <c r="E175" s="31" t="s">
        <v>577</v>
      </c>
      <c r="F175" s="90">
        <v>36000</v>
      </c>
      <c r="G175" s="32">
        <v>143.25</v>
      </c>
      <c r="H175" s="32" t="s">
        <v>881</v>
      </c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</row>
    <row r="176" spans="1:35" ht="12.75" customHeight="1">
      <c r="A176" s="89">
        <v>44544</v>
      </c>
      <c r="B176" s="32" t="s">
        <v>1119</v>
      </c>
      <c r="C176" s="31" t="s">
        <v>1120</v>
      </c>
      <c r="D176" s="31" t="s">
        <v>1145</v>
      </c>
      <c r="E176" s="31" t="s">
        <v>577</v>
      </c>
      <c r="F176" s="90">
        <v>46000</v>
      </c>
      <c r="G176" s="32">
        <v>100</v>
      </c>
      <c r="H176" s="32" t="s">
        <v>881</v>
      </c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</row>
    <row r="177" spans="1:35" ht="12.75" customHeight="1">
      <c r="A177" s="89">
        <v>44544</v>
      </c>
      <c r="B177" s="32" t="s">
        <v>969</v>
      </c>
      <c r="C177" s="31" t="s">
        <v>970</v>
      </c>
      <c r="D177" s="31" t="s">
        <v>1122</v>
      </c>
      <c r="E177" s="31" t="s">
        <v>577</v>
      </c>
      <c r="F177" s="90">
        <v>112877</v>
      </c>
      <c r="G177" s="32">
        <v>31.24</v>
      </c>
      <c r="H177" s="32" t="s">
        <v>881</v>
      </c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</row>
    <row r="178" spans="1:35" ht="12.75" customHeight="1">
      <c r="A178" s="89">
        <v>44544</v>
      </c>
      <c r="B178" s="32" t="s">
        <v>969</v>
      </c>
      <c r="C178" s="31" t="s">
        <v>970</v>
      </c>
      <c r="D178" s="31" t="s">
        <v>971</v>
      </c>
      <c r="E178" s="31" t="s">
        <v>577</v>
      </c>
      <c r="F178" s="90">
        <v>135897</v>
      </c>
      <c r="G178" s="32">
        <v>31.47</v>
      </c>
      <c r="H178" s="32" t="s">
        <v>881</v>
      </c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</row>
    <row r="179" spans="1:35" ht="12.75" customHeight="1">
      <c r="A179" s="89">
        <v>44544</v>
      </c>
      <c r="B179" s="32" t="s">
        <v>969</v>
      </c>
      <c r="C179" s="31" t="s">
        <v>970</v>
      </c>
      <c r="D179" s="31" t="s">
        <v>1146</v>
      </c>
      <c r="E179" s="31" t="s">
        <v>577</v>
      </c>
      <c r="F179" s="90">
        <v>228845</v>
      </c>
      <c r="G179" s="32">
        <v>31.16</v>
      </c>
      <c r="H179" s="32" t="s">
        <v>881</v>
      </c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</row>
    <row r="180" spans="1:35" ht="12.75" customHeight="1">
      <c r="A180" s="89">
        <v>44544</v>
      </c>
      <c r="B180" s="32" t="s">
        <v>969</v>
      </c>
      <c r="C180" s="31" t="s">
        <v>970</v>
      </c>
      <c r="D180" s="31" t="s">
        <v>1123</v>
      </c>
      <c r="E180" s="31" t="s">
        <v>577</v>
      </c>
      <c r="F180" s="90">
        <v>7000</v>
      </c>
      <c r="G180" s="32">
        <v>31.45</v>
      </c>
      <c r="H180" s="32" t="s">
        <v>881</v>
      </c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</row>
    <row r="181" spans="1:35" ht="12.75" customHeight="1">
      <c r="A181" s="89">
        <v>44544</v>
      </c>
      <c r="B181" s="32" t="s">
        <v>1124</v>
      </c>
      <c r="C181" s="31" t="s">
        <v>1125</v>
      </c>
      <c r="D181" s="31" t="s">
        <v>1126</v>
      </c>
      <c r="E181" s="31" t="s">
        <v>577</v>
      </c>
      <c r="F181" s="90">
        <v>175523</v>
      </c>
      <c r="G181" s="32">
        <v>10.19</v>
      </c>
      <c r="H181" s="32" t="s">
        <v>881</v>
      </c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</row>
    <row r="182" spans="1:35" ht="12.75" customHeight="1">
      <c r="A182" s="89">
        <v>44544</v>
      </c>
      <c r="B182" s="32" t="s">
        <v>1124</v>
      </c>
      <c r="C182" s="31" t="s">
        <v>1125</v>
      </c>
      <c r="D182" s="31" t="s">
        <v>1074</v>
      </c>
      <c r="E182" s="31" t="s">
        <v>577</v>
      </c>
      <c r="F182" s="90">
        <v>544642</v>
      </c>
      <c r="G182" s="32">
        <v>10.02</v>
      </c>
      <c r="H182" s="32" t="s">
        <v>881</v>
      </c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</row>
    <row r="183" spans="1:35" ht="12.75" customHeight="1">
      <c r="A183" s="89">
        <v>44544</v>
      </c>
      <c r="B183" s="32" t="s">
        <v>1127</v>
      </c>
      <c r="C183" s="31" t="s">
        <v>1128</v>
      </c>
      <c r="D183" s="31" t="s">
        <v>1129</v>
      </c>
      <c r="E183" s="31" t="s">
        <v>577</v>
      </c>
      <c r="F183" s="90">
        <v>43547</v>
      </c>
      <c r="G183" s="32">
        <v>35.69</v>
      </c>
      <c r="H183" s="32" t="s">
        <v>881</v>
      </c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</row>
    <row r="184" spans="1:35" ht="12.75" customHeight="1">
      <c r="A184" s="89">
        <v>44544</v>
      </c>
      <c r="B184" s="32" t="s">
        <v>1127</v>
      </c>
      <c r="C184" s="31" t="s">
        <v>1128</v>
      </c>
      <c r="D184" s="31" t="s">
        <v>986</v>
      </c>
      <c r="E184" s="31" t="s">
        <v>577</v>
      </c>
      <c r="F184" s="90">
        <v>19575</v>
      </c>
      <c r="G184" s="32">
        <v>34.39</v>
      </c>
      <c r="H184" s="32" t="s">
        <v>881</v>
      </c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</row>
    <row r="185" spans="1:35" ht="12.75" customHeight="1">
      <c r="A185" s="89">
        <v>44544</v>
      </c>
      <c r="B185" s="32" t="s">
        <v>1127</v>
      </c>
      <c r="C185" s="31" t="s">
        <v>1128</v>
      </c>
      <c r="D185" s="31" t="s">
        <v>1010</v>
      </c>
      <c r="E185" s="31" t="s">
        <v>577</v>
      </c>
      <c r="F185" s="90">
        <v>161061</v>
      </c>
      <c r="G185" s="32">
        <v>36.299999999999997</v>
      </c>
      <c r="H185" s="32" t="s">
        <v>881</v>
      </c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</row>
    <row r="186" spans="1:35" ht="12.75" customHeight="1">
      <c r="A186" s="89">
        <v>44544</v>
      </c>
      <c r="B186" s="32" t="s">
        <v>1127</v>
      </c>
      <c r="C186" s="31" t="s">
        <v>1128</v>
      </c>
      <c r="D186" s="31" t="s">
        <v>1109</v>
      </c>
      <c r="E186" s="31" t="s">
        <v>577</v>
      </c>
      <c r="F186" s="90">
        <v>110648</v>
      </c>
      <c r="G186" s="32">
        <v>35.51</v>
      </c>
      <c r="H186" s="32" t="s">
        <v>881</v>
      </c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</row>
    <row r="187" spans="1:35" ht="12.75" customHeight="1">
      <c r="A187" s="89">
        <v>44544</v>
      </c>
      <c r="B187" s="32" t="s">
        <v>1131</v>
      </c>
      <c r="C187" s="31" t="s">
        <v>1132</v>
      </c>
      <c r="D187" s="31" t="s">
        <v>1133</v>
      </c>
      <c r="E187" s="31" t="s">
        <v>577</v>
      </c>
      <c r="F187" s="90">
        <v>48000</v>
      </c>
      <c r="G187" s="32">
        <v>57.65</v>
      </c>
      <c r="H187" s="32" t="s">
        <v>881</v>
      </c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</row>
    <row r="188" spans="1:35" ht="12.75" customHeight="1">
      <c r="A188" s="89">
        <v>44544</v>
      </c>
      <c r="B188" s="32" t="s">
        <v>972</v>
      </c>
      <c r="C188" s="31" t="s">
        <v>973</v>
      </c>
      <c r="D188" s="31" t="s">
        <v>974</v>
      </c>
      <c r="E188" s="31" t="s">
        <v>577</v>
      </c>
      <c r="F188" s="90">
        <v>346000</v>
      </c>
      <c r="G188" s="32">
        <v>10.5</v>
      </c>
      <c r="H188" s="32" t="s">
        <v>881</v>
      </c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</row>
    <row r="189" spans="1:35" ht="12.75" customHeight="1">
      <c r="A189" s="89">
        <v>44544</v>
      </c>
      <c r="B189" s="32" t="s">
        <v>1134</v>
      </c>
      <c r="C189" s="31" t="s">
        <v>1135</v>
      </c>
      <c r="D189" s="31" t="s">
        <v>957</v>
      </c>
      <c r="E189" s="31" t="s">
        <v>577</v>
      </c>
      <c r="F189" s="90">
        <v>2914847</v>
      </c>
      <c r="G189" s="32">
        <v>2.23</v>
      </c>
      <c r="H189" s="32" t="s">
        <v>881</v>
      </c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</row>
    <row r="190" spans="1:35" ht="12.75" customHeight="1">
      <c r="A190" s="89">
        <v>44544</v>
      </c>
      <c r="B190" s="32" t="s">
        <v>1014</v>
      </c>
      <c r="C190" s="31" t="s">
        <v>1015</v>
      </c>
      <c r="D190" s="31" t="s">
        <v>1136</v>
      </c>
      <c r="E190" s="31" t="s">
        <v>577</v>
      </c>
      <c r="F190" s="90">
        <v>96262</v>
      </c>
      <c r="G190" s="32">
        <v>84.3</v>
      </c>
      <c r="H190" s="32" t="s">
        <v>881</v>
      </c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</row>
    <row r="191" spans="1:35" ht="12.75" customHeight="1">
      <c r="A191" s="89">
        <v>44544</v>
      </c>
      <c r="B191" s="32" t="s">
        <v>1014</v>
      </c>
      <c r="C191" s="31" t="s">
        <v>1015</v>
      </c>
      <c r="D191" s="31" t="s">
        <v>1112</v>
      </c>
      <c r="E191" s="31" t="s">
        <v>577</v>
      </c>
      <c r="F191" s="90">
        <v>51400</v>
      </c>
      <c r="G191" s="32">
        <v>88.5</v>
      </c>
      <c r="H191" s="32" t="s">
        <v>881</v>
      </c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</row>
    <row r="192" spans="1:35" ht="12.75" customHeight="1">
      <c r="A192" s="89">
        <v>44544</v>
      </c>
      <c r="B192" s="32" t="s">
        <v>1147</v>
      </c>
      <c r="C192" s="31" t="s">
        <v>1148</v>
      </c>
      <c r="D192" s="31" t="s">
        <v>1149</v>
      </c>
      <c r="E192" s="31" t="s">
        <v>577</v>
      </c>
      <c r="F192" s="90">
        <v>1582154</v>
      </c>
      <c r="G192" s="32">
        <v>0.35</v>
      </c>
      <c r="H192" s="32" t="s">
        <v>881</v>
      </c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</row>
    <row r="193" spans="1:35" ht="12.75" customHeight="1">
      <c r="A193" s="89">
        <v>44544</v>
      </c>
      <c r="B193" s="32" t="s">
        <v>1150</v>
      </c>
      <c r="C193" s="31" t="s">
        <v>1151</v>
      </c>
      <c r="D193" s="31" t="s">
        <v>1152</v>
      </c>
      <c r="E193" s="31" t="s">
        <v>577</v>
      </c>
      <c r="F193" s="90">
        <v>270580</v>
      </c>
      <c r="G193" s="32">
        <v>83.97</v>
      </c>
      <c r="H193" s="32" t="s">
        <v>881</v>
      </c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</row>
    <row r="194" spans="1:35" ht="12.75" customHeight="1">
      <c r="A194" s="89"/>
      <c r="B194" s="32"/>
      <c r="C194" s="31"/>
      <c r="D194" s="31"/>
      <c r="E194" s="31"/>
      <c r="F194" s="90"/>
      <c r="G194" s="32"/>
      <c r="H194" s="32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</row>
    <row r="195" spans="1:35" ht="12.75" customHeight="1">
      <c r="A195" s="89"/>
      <c r="B195" s="32"/>
      <c r="C195" s="31"/>
      <c r="D195" s="31"/>
      <c r="E195" s="31"/>
      <c r="F195" s="90"/>
      <c r="G195" s="32"/>
      <c r="H195" s="32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</row>
    <row r="196" spans="1:35" ht="12.75" customHeight="1">
      <c r="A196" s="89"/>
      <c r="B196" s="32"/>
      <c r="C196" s="31"/>
      <c r="D196" s="31"/>
      <c r="E196" s="31"/>
      <c r="F196" s="90"/>
      <c r="G196" s="32"/>
      <c r="H196" s="32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</row>
    <row r="197" spans="1:35" ht="12.75" customHeight="1">
      <c r="A197" s="89"/>
      <c r="B197" s="32"/>
      <c r="C197" s="31"/>
      <c r="D197" s="31"/>
      <c r="E197" s="31"/>
      <c r="F197" s="90"/>
      <c r="G197" s="32"/>
      <c r="H197" s="32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</row>
    <row r="198" spans="1:35" ht="12.75" customHeight="1">
      <c r="A198" s="89"/>
      <c r="B198" s="32"/>
      <c r="C198" s="31"/>
      <c r="D198" s="31"/>
      <c r="E198" s="31"/>
      <c r="F198" s="90"/>
      <c r="G198" s="32"/>
      <c r="H198" s="32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</row>
    <row r="199" spans="1:35" ht="12.75" customHeight="1">
      <c r="A199" s="89"/>
      <c r="B199" s="32"/>
      <c r="C199" s="31"/>
      <c r="D199" s="31"/>
      <c r="E199" s="31"/>
      <c r="F199" s="90"/>
      <c r="G199" s="32"/>
      <c r="H199" s="32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</row>
    <row r="200" spans="1:35" ht="12.75" customHeight="1">
      <c r="A200" s="89"/>
      <c r="B200" s="32"/>
      <c r="C200" s="31"/>
      <c r="D200" s="31"/>
      <c r="E200" s="31"/>
      <c r="F200" s="90"/>
      <c r="G200" s="32"/>
      <c r="H200" s="32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</row>
    <row r="201" spans="1:35" ht="12.75" customHeight="1">
      <c r="A201" s="89"/>
      <c r="B201" s="32"/>
      <c r="C201" s="31"/>
      <c r="D201" s="31"/>
      <c r="E201" s="31"/>
      <c r="F201" s="90"/>
      <c r="G201" s="32"/>
      <c r="H201" s="32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</row>
    <row r="202" spans="1:35" ht="12.75" customHeight="1">
      <c r="A202" s="89"/>
      <c r="B202" s="32"/>
      <c r="C202" s="31"/>
      <c r="D202" s="31"/>
      <c r="E202" s="31"/>
      <c r="F202" s="90"/>
      <c r="G202" s="32"/>
      <c r="H202" s="32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</row>
    <row r="203" spans="1:35" ht="12.75" customHeight="1">
      <c r="A203" s="89"/>
      <c r="B203" s="32"/>
      <c r="C203" s="31"/>
      <c r="D203" s="31"/>
      <c r="E203" s="31"/>
      <c r="F203" s="90"/>
      <c r="G203" s="32"/>
      <c r="H203" s="32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</row>
    <row r="204" spans="1:35" ht="12.75" customHeight="1">
      <c r="A204" s="89"/>
      <c r="B204" s="32"/>
      <c r="C204" s="31"/>
      <c r="D204" s="31"/>
      <c r="E204" s="31"/>
      <c r="F204" s="90"/>
      <c r="G204" s="32"/>
      <c r="H204" s="32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</row>
    <row r="205" spans="1:35" ht="12.75" customHeight="1">
      <c r="A205" s="89"/>
      <c r="B205" s="32"/>
      <c r="C205" s="31"/>
      <c r="D205" s="31"/>
      <c r="E205" s="31"/>
      <c r="F205" s="90"/>
      <c r="G205" s="32"/>
      <c r="H205" s="32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</row>
    <row r="206" spans="1:35" ht="12.75" customHeight="1">
      <c r="A206" s="89"/>
      <c r="B206" s="32"/>
      <c r="C206" s="31"/>
      <c r="D206" s="31"/>
      <c r="E206" s="31"/>
      <c r="F206" s="90"/>
      <c r="G206" s="32"/>
      <c r="H206" s="32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</row>
    <row r="207" spans="1:35" ht="12.75" customHeight="1">
      <c r="A207" s="89"/>
      <c r="B207" s="32"/>
      <c r="C207" s="31"/>
      <c r="D207" s="31"/>
      <c r="E207" s="31"/>
      <c r="F207" s="90"/>
      <c r="G207" s="32"/>
      <c r="H207" s="32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</row>
    <row r="208" spans="1:35" ht="12.75" customHeight="1">
      <c r="A208" s="89"/>
      <c r="B208" s="32"/>
      <c r="C208" s="31"/>
      <c r="D208" s="31"/>
      <c r="E208" s="31"/>
      <c r="F208" s="90"/>
      <c r="G208" s="32"/>
      <c r="H208" s="32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</row>
    <row r="209" spans="1:35" ht="12.75" customHeight="1">
      <c r="A209" s="89"/>
      <c r="B209" s="32"/>
      <c r="C209" s="31"/>
      <c r="D209" s="31"/>
      <c r="E209" s="31"/>
      <c r="F209" s="90"/>
      <c r="G209" s="32"/>
      <c r="H209" s="32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</row>
    <row r="210" spans="1:35" ht="12.75" customHeight="1">
      <c r="A210" s="89"/>
      <c r="B210" s="32"/>
      <c r="C210" s="31"/>
      <c r="D210" s="31"/>
      <c r="E210" s="31"/>
      <c r="F210" s="90"/>
      <c r="G210" s="32"/>
      <c r="H210" s="32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</row>
    <row r="211" spans="1:35" ht="12.75" customHeight="1">
      <c r="A211" s="89"/>
      <c r="B211" s="32"/>
      <c r="C211" s="31"/>
      <c r="D211" s="31"/>
      <c r="E211" s="31"/>
      <c r="F211" s="90"/>
      <c r="G211" s="32"/>
      <c r="H211" s="32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</row>
    <row r="212" spans="1:35" ht="12.75" customHeight="1">
      <c r="A212" s="89"/>
      <c r="B212" s="32"/>
      <c r="C212" s="31"/>
      <c r="D212" s="31"/>
      <c r="E212" s="31"/>
      <c r="F212" s="90"/>
      <c r="G212" s="32"/>
      <c r="H212" s="32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</row>
    <row r="213" spans="1:35" ht="12.75" customHeight="1">
      <c r="A213" s="89"/>
      <c r="B213" s="32"/>
      <c r="C213" s="31"/>
      <c r="D213" s="31"/>
      <c r="E213" s="31"/>
      <c r="F213" s="90"/>
      <c r="G213" s="32"/>
      <c r="H213" s="32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</row>
    <row r="214" spans="1:35" ht="12.75" customHeight="1">
      <c r="A214" s="89"/>
      <c r="B214" s="32"/>
      <c r="C214" s="31"/>
      <c r="D214" s="31"/>
      <c r="E214" s="31"/>
      <c r="F214" s="90"/>
      <c r="G214" s="32"/>
      <c r="H214" s="32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</row>
    <row r="215" spans="1:35" ht="12.75" customHeight="1">
      <c r="A215" s="89"/>
      <c r="B215" s="32"/>
      <c r="C215" s="31"/>
      <c r="D215" s="31"/>
      <c r="E215" s="31"/>
      <c r="F215" s="90"/>
      <c r="G215" s="32"/>
      <c r="H215" s="32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</row>
    <row r="216" spans="1:35" ht="12.75" customHeight="1">
      <c r="A216" s="89"/>
      <c r="B216" s="32"/>
      <c r="C216" s="31"/>
      <c r="D216" s="31"/>
      <c r="E216" s="31"/>
      <c r="F216" s="90"/>
      <c r="G216" s="32"/>
      <c r="H216" s="32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</row>
    <row r="217" spans="1:35" ht="12.75" customHeight="1">
      <c r="A217" s="89"/>
      <c r="B217" s="32"/>
      <c r="C217" s="31"/>
      <c r="D217" s="31"/>
      <c r="E217" s="31"/>
      <c r="F217" s="90"/>
      <c r="G217" s="32"/>
      <c r="H217" s="32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</row>
    <row r="218" spans="1:35" ht="12.75" customHeight="1">
      <c r="A218" s="89"/>
      <c r="B218" s="32"/>
      <c r="C218" s="31"/>
      <c r="D218" s="31"/>
      <c r="E218" s="31"/>
      <c r="F218" s="90"/>
      <c r="G218" s="32"/>
      <c r="H218" s="32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</row>
    <row r="219" spans="1:35" ht="12.75" customHeight="1">
      <c r="A219" s="89"/>
      <c r="B219" s="32"/>
      <c r="C219" s="31"/>
      <c r="D219" s="31"/>
      <c r="E219" s="31"/>
      <c r="F219" s="90"/>
      <c r="G219" s="32"/>
      <c r="H219" s="32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</row>
    <row r="220" spans="1:35" ht="12.75" customHeight="1">
      <c r="A220" s="89"/>
      <c r="B220" s="32"/>
      <c r="C220" s="31"/>
      <c r="D220" s="31"/>
      <c r="E220" s="31"/>
      <c r="F220" s="90"/>
      <c r="G220" s="32"/>
      <c r="H220" s="32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</row>
    <row r="221" spans="1:35" ht="12.75" customHeight="1">
      <c r="A221" s="89"/>
      <c r="B221" s="32"/>
      <c r="C221" s="31"/>
      <c r="D221" s="31"/>
      <c r="E221" s="31"/>
      <c r="F221" s="90"/>
      <c r="G221" s="32"/>
      <c r="H221" s="32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</row>
    <row r="222" spans="1:35" ht="12.75" customHeight="1">
      <c r="A222" s="89"/>
      <c r="B222" s="32"/>
      <c r="C222" s="31"/>
      <c r="D222" s="31"/>
      <c r="E222" s="31"/>
      <c r="F222" s="90"/>
      <c r="G222" s="32"/>
      <c r="H222" s="32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</row>
    <row r="223" spans="1:35" ht="12.75" customHeight="1">
      <c r="A223" s="89"/>
      <c r="B223" s="32"/>
      <c r="C223" s="31"/>
      <c r="D223" s="31"/>
      <c r="E223" s="31"/>
      <c r="F223" s="90"/>
      <c r="G223" s="32"/>
      <c r="H223" s="32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</row>
    <row r="224" spans="1:35" ht="12.75" customHeight="1">
      <c r="A224" s="89"/>
      <c r="B224" s="32"/>
      <c r="C224" s="31"/>
      <c r="D224" s="31"/>
      <c r="E224" s="31"/>
      <c r="F224" s="90"/>
      <c r="G224" s="32"/>
      <c r="H224" s="32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</row>
    <row r="225" spans="1:35" ht="12.75" customHeight="1">
      <c r="A225" s="89"/>
      <c r="B225" s="32"/>
      <c r="C225" s="31"/>
      <c r="D225" s="31"/>
      <c r="E225" s="31"/>
      <c r="F225" s="90"/>
      <c r="G225" s="32"/>
      <c r="H225" s="32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</row>
    <row r="226" spans="1:35" ht="12.75" customHeight="1">
      <c r="A226" s="89"/>
      <c r="B226" s="32"/>
      <c r="C226" s="31"/>
      <c r="D226" s="31"/>
      <c r="E226" s="31"/>
      <c r="F226" s="90"/>
      <c r="G226" s="32"/>
      <c r="H226" s="32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</row>
    <row r="227" spans="1:35" ht="12.75" customHeight="1">
      <c r="A227" s="89"/>
      <c r="B227" s="32"/>
      <c r="C227" s="31"/>
      <c r="D227" s="31"/>
      <c r="E227" s="31"/>
      <c r="F227" s="90"/>
      <c r="G227" s="32"/>
      <c r="H227" s="32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</row>
    <row r="228" spans="1:35" ht="12.75" customHeight="1">
      <c r="A228" s="89"/>
      <c r="B228" s="32"/>
      <c r="C228" s="31"/>
      <c r="D228" s="31"/>
      <c r="E228" s="31"/>
      <c r="F228" s="90"/>
      <c r="G228" s="32"/>
      <c r="H228" s="32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</row>
    <row r="229" spans="1:35" ht="12.75" customHeight="1">
      <c r="A229" s="89"/>
      <c r="B229" s="32"/>
      <c r="C229" s="31"/>
      <c r="D229" s="31"/>
      <c r="E229" s="31"/>
      <c r="F229" s="90"/>
      <c r="G229" s="32"/>
      <c r="H229" s="32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</row>
    <row r="230" spans="1:35" ht="12.75" customHeight="1">
      <c r="A230" s="89"/>
      <c r="B230" s="32"/>
      <c r="C230" s="31"/>
      <c r="D230" s="31"/>
      <c r="E230" s="31"/>
      <c r="F230" s="90"/>
      <c r="G230" s="32"/>
      <c r="H230" s="32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</row>
    <row r="231" spans="1:35" ht="12.75" customHeight="1">
      <c r="A231" s="89"/>
      <c r="B231" s="32"/>
      <c r="C231" s="31"/>
      <c r="D231" s="31"/>
      <c r="E231" s="31"/>
      <c r="F231" s="90"/>
      <c r="G231" s="32"/>
      <c r="H231" s="32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</row>
    <row r="232" spans="1:35" ht="12.75" customHeight="1">
      <c r="A232" s="89"/>
      <c r="B232" s="32"/>
      <c r="C232" s="31"/>
      <c r="D232" s="31"/>
      <c r="E232" s="31"/>
      <c r="F232" s="90"/>
      <c r="G232" s="32"/>
      <c r="H232" s="32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</row>
    <row r="233" spans="1:35" ht="12.75" customHeight="1">
      <c r="A233" s="89"/>
      <c r="B233" s="32"/>
      <c r="C233" s="31"/>
      <c r="D233" s="31"/>
      <c r="E233" s="31"/>
      <c r="F233" s="90"/>
      <c r="G233" s="32"/>
      <c r="H233" s="32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</row>
    <row r="234" spans="1:35" ht="12.75" customHeight="1">
      <c r="A234" s="89"/>
      <c r="B234" s="32"/>
      <c r="C234" s="31"/>
      <c r="D234" s="31"/>
      <c r="E234" s="31"/>
      <c r="F234" s="90"/>
      <c r="G234" s="32"/>
      <c r="H234" s="32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</row>
    <row r="235" spans="1:35" ht="12.75" customHeight="1">
      <c r="A235" s="89"/>
      <c r="B235" s="32"/>
      <c r="C235" s="31"/>
      <c r="D235" s="31"/>
      <c r="E235" s="31"/>
      <c r="F235" s="90"/>
      <c r="G235" s="32"/>
      <c r="H235" s="32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</row>
    <row r="236" spans="1:35" ht="12.75" customHeight="1">
      <c r="A236" s="89"/>
      <c r="B236" s="32"/>
      <c r="C236" s="31"/>
      <c r="D236" s="31"/>
      <c r="E236" s="31"/>
      <c r="F236" s="90"/>
      <c r="G236" s="32"/>
      <c r="H236" s="32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</row>
    <row r="237" spans="1:35" ht="12.75" customHeight="1">
      <c r="A237" s="89"/>
      <c r="B237" s="32"/>
      <c r="C237" s="31"/>
      <c r="D237" s="31"/>
      <c r="E237" s="31"/>
      <c r="F237" s="90"/>
      <c r="G237" s="32"/>
      <c r="H237" s="32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</row>
    <row r="238" spans="1:35" ht="12.75" customHeight="1">
      <c r="A238" s="89"/>
      <c r="B238" s="32"/>
      <c r="C238" s="31"/>
      <c r="D238" s="31"/>
      <c r="E238" s="31"/>
      <c r="F238" s="90"/>
      <c r="G238" s="32"/>
      <c r="H238" s="32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</row>
    <row r="239" spans="1:35" ht="12.75" customHeight="1">
      <c r="A239" s="89"/>
      <c r="B239" s="32"/>
      <c r="C239" s="31"/>
      <c r="D239" s="31"/>
      <c r="E239" s="31"/>
      <c r="F239" s="90"/>
      <c r="G239" s="32"/>
      <c r="H239" s="32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</row>
    <row r="240" spans="1:35" ht="12.75" customHeight="1">
      <c r="A240" s="89"/>
      <c r="B240" s="32"/>
      <c r="C240" s="31"/>
      <c r="D240" s="31"/>
      <c r="E240" s="31"/>
      <c r="F240" s="90"/>
      <c r="G240" s="32"/>
      <c r="H240" s="32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</row>
    <row r="241" spans="1:35" ht="12.75" customHeight="1">
      <c r="A241" s="89"/>
      <c r="B241" s="32"/>
      <c r="C241" s="31"/>
      <c r="D241" s="31"/>
      <c r="E241" s="31"/>
      <c r="F241" s="90"/>
      <c r="G241" s="32"/>
      <c r="H241" s="32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</row>
    <row r="242" spans="1:35" ht="12.75" customHeight="1">
      <c r="A242" s="89"/>
      <c r="B242" s="32"/>
      <c r="C242" s="31"/>
      <c r="D242" s="31"/>
      <c r="E242" s="31"/>
      <c r="F242" s="90"/>
      <c r="G242" s="32"/>
      <c r="H242" s="32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</row>
    <row r="243" spans="1:35" ht="12.75" customHeight="1">
      <c r="A243" s="89"/>
      <c r="B243" s="32"/>
      <c r="C243" s="31"/>
      <c r="D243" s="31"/>
      <c r="E243" s="31"/>
      <c r="F243" s="90"/>
      <c r="G243" s="32"/>
      <c r="H243" s="32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</row>
    <row r="244" spans="1:35" ht="12.75" customHeight="1">
      <c r="A244" s="89"/>
      <c r="B244" s="32"/>
      <c r="C244" s="31"/>
      <c r="D244" s="31"/>
      <c r="E244" s="31"/>
      <c r="F244" s="90"/>
      <c r="G244" s="32"/>
      <c r="H244" s="32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</row>
    <row r="245" spans="1:35" ht="12.75" customHeight="1">
      <c r="A245" s="89"/>
      <c r="B245" s="32"/>
      <c r="C245" s="31"/>
      <c r="D245" s="31"/>
      <c r="E245" s="31"/>
      <c r="F245" s="90"/>
      <c r="G245" s="32"/>
      <c r="H245" s="32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</row>
    <row r="246" spans="1:35" ht="12.75" customHeight="1">
      <c r="A246" s="89"/>
      <c r="B246" s="32"/>
      <c r="C246" s="31"/>
      <c r="D246" s="31"/>
      <c r="E246" s="31"/>
      <c r="F246" s="90"/>
      <c r="G246" s="32"/>
      <c r="H246" s="91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</row>
    <row r="247" spans="1:35" ht="12.75" customHeight="1">
      <c r="A247" s="89"/>
      <c r="B247" s="32"/>
      <c r="C247" s="31"/>
      <c r="D247" s="31"/>
      <c r="E247" s="31"/>
      <c r="F247" s="90"/>
      <c r="G247" s="32"/>
      <c r="H247" s="91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</row>
    <row r="248" spans="1:35" ht="12.75" customHeight="1">
      <c r="A248" s="89"/>
      <c r="B248" s="32"/>
      <c r="C248" s="31"/>
      <c r="D248" s="31"/>
      <c r="E248" s="31"/>
      <c r="F248" s="90"/>
      <c r="G248" s="32"/>
      <c r="H248" s="91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</row>
    <row r="249" spans="1:35" ht="12.75" customHeight="1">
      <c r="A249" s="89"/>
      <c r="B249" s="32"/>
      <c r="C249" s="31"/>
      <c r="D249" s="31"/>
      <c r="E249" s="31"/>
      <c r="F249" s="90"/>
      <c r="G249" s="32"/>
      <c r="H249" s="91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</row>
    <row r="250" spans="1:35" ht="12.75" customHeight="1">
      <c r="A250" s="89"/>
      <c r="B250" s="32"/>
      <c r="C250" s="31"/>
      <c r="D250" s="31"/>
      <c r="E250" s="31"/>
      <c r="F250" s="90"/>
      <c r="G250" s="32"/>
      <c r="H250" s="91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</row>
    <row r="251" spans="1:35" ht="12.75" customHeight="1">
      <c r="A251" s="89"/>
      <c r="B251" s="32"/>
      <c r="C251" s="31"/>
      <c r="D251" s="31"/>
      <c r="E251" s="31"/>
      <c r="F251" s="90"/>
      <c r="G251" s="32"/>
      <c r="H251" s="91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</row>
    <row r="252" spans="1:35" ht="12.75" customHeight="1">
      <c r="A252" s="89"/>
      <c r="B252" s="32"/>
      <c r="C252" s="31"/>
      <c r="D252" s="31"/>
      <c r="E252" s="31"/>
      <c r="F252" s="90"/>
      <c r="G252" s="32"/>
      <c r="H252" s="91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</row>
    <row r="253" spans="1:35" ht="12.75" customHeight="1">
      <c r="A253" s="89"/>
      <c r="B253" s="32"/>
      <c r="C253" s="31"/>
      <c r="D253" s="31"/>
      <c r="E253" s="31"/>
      <c r="F253" s="90"/>
      <c r="G253" s="32"/>
      <c r="H253" s="91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</row>
    <row r="254" spans="1:35" ht="12.75" customHeight="1">
      <c r="A254" s="89"/>
      <c r="B254" s="32"/>
      <c r="C254" s="31"/>
      <c r="D254" s="31"/>
      <c r="E254" s="31"/>
      <c r="F254" s="90"/>
      <c r="G254" s="32"/>
      <c r="H254" s="91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</row>
    <row r="255" spans="1:35" ht="12.75" customHeight="1">
      <c r="A255" s="89"/>
      <c r="B255" s="32"/>
      <c r="C255" s="31"/>
      <c r="D255" s="31"/>
      <c r="E255" s="31"/>
      <c r="F255" s="90"/>
      <c r="G255" s="32"/>
      <c r="H255" s="91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</row>
    <row r="256" spans="1:35" ht="12.75" customHeight="1">
      <c r="A256" s="89"/>
      <c r="B256" s="32"/>
      <c r="C256" s="31"/>
      <c r="D256" s="31"/>
      <c r="E256" s="31"/>
      <c r="F256" s="90"/>
      <c r="G256" s="32"/>
      <c r="H256" s="91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</row>
    <row r="257" spans="1:35" ht="12.75" customHeight="1">
      <c r="A257" s="89"/>
      <c r="B257" s="32"/>
      <c r="C257" s="31"/>
      <c r="D257" s="31"/>
      <c r="E257" s="31"/>
      <c r="F257" s="90"/>
      <c r="G257" s="32"/>
      <c r="H257" s="91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</row>
    <row r="258" spans="1:35" ht="12.75" customHeight="1">
      <c r="A258" s="89"/>
      <c r="B258" s="32"/>
      <c r="C258" s="31"/>
      <c r="D258" s="31"/>
      <c r="E258" s="31"/>
      <c r="F258" s="90"/>
      <c r="G258" s="32"/>
      <c r="H258" s="91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</row>
    <row r="259" spans="1:35" ht="12.75" customHeight="1">
      <c r="A259" s="89"/>
      <c r="B259" s="32"/>
      <c r="C259" s="31"/>
      <c r="D259" s="31"/>
      <c r="E259" s="31"/>
      <c r="F259" s="90"/>
      <c r="G259" s="32"/>
      <c r="H259" s="91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</row>
    <row r="260" spans="1:35" ht="12.75" customHeight="1">
      <c r="A260" s="89"/>
      <c r="B260" s="32"/>
      <c r="C260" s="31"/>
      <c r="D260" s="31"/>
      <c r="E260" s="31"/>
      <c r="F260" s="90"/>
      <c r="G260" s="32"/>
      <c r="H260" s="91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</row>
    <row r="261" spans="1:35" ht="12.75" customHeight="1">
      <c r="A261" s="89"/>
      <c r="B261" s="32"/>
      <c r="C261" s="31"/>
      <c r="D261" s="31"/>
      <c r="E261" s="31"/>
      <c r="F261" s="90"/>
      <c r="G261" s="32"/>
      <c r="H261" s="91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</row>
    <row r="262" spans="1:35" ht="12.75" customHeight="1">
      <c r="A262" s="89"/>
      <c r="B262" s="32"/>
      <c r="C262" s="31"/>
      <c r="D262" s="31"/>
      <c r="E262" s="31"/>
      <c r="F262" s="90"/>
      <c r="G262" s="32"/>
      <c r="H262" s="91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</row>
    <row r="263" spans="1:35" ht="12.75" customHeight="1">
      <c r="A263" s="89"/>
      <c r="B263" s="32"/>
      <c r="C263" s="31"/>
      <c r="D263" s="31"/>
      <c r="E263" s="31"/>
      <c r="F263" s="90"/>
      <c r="G263" s="32"/>
      <c r="H263" s="91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</row>
    <row r="264" spans="1:35" ht="12.75" customHeight="1">
      <c r="A264" s="89"/>
      <c r="B264" s="32"/>
      <c r="C264" s="31"/>
      <c r="D264" s="31"/>
      <c r="E264" s="31"/>
      <c r="F264" s="90"/>
      <c r="G264" s="32"/>
      <c r="H264" s="91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</row>
    <row r="265" spans="1:35" ht="12.75" customHeight="1">
      <c r="A265" s="89"/>
      <c r="B265" s="32"/>
      <c r="C265" s="31"/>
      <c r="D265" s="31"/>
      <c r="E265" s="31"/>
      <c r="F265" s="90"/>
      <c r="G265" s="32"/>
      <c r="H265" s="91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</row>
    <row r="266" spans="1:35" ht="12.75" customHeight="1">
      <c r="A266" s="89"/>
      <c r="B266" s="32"/>
      <c r="C266" s="31"/>
      <c r="D266" s="31"/>
      <c r="E266" s="31"/>
      <c r="F266" s="90"/>
      <c r="G266" s="32"/>
      <c r="H266" s="91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</row>
    <row r="267" spans="1:35" ht="12.75" customHeight="1">
      <c r="A267" s="89"/>
      <c r="B267" s="32"/>
      <c r="C267" s="31"/>
      <c r="D267" s="31"/>
      <c r="E267" s="31"/>
      <c r="F267" s="90"/>
      <c r="G267" s="32"/>
      <c r="H267" s="91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</row>
    <row r="268" spans="1:35" ht="12.75" customHeight="1">
      <c r="A268" s="89"/>
      <c r="B268" s="32"/>
      <c r="C268" s="31"/>
      <c r="D268" s="31"/>
      <c r="E268" s="31"/>
      <c r="F268" s="90"/>
      <c r="G268" s="32"/>
      <c r="H268" s="91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</row>
    <row r="269" spans="1:35" ht="12.75" customHeight="1">
      <c r="A269" s="89"/>
      <c r="B269" s="32"/>
      <c r="C269" s="31"/>
      <c r="D269" s="31"/>
      <c r="E269" s="31"/>
      <c r="F269" s="90"/>
      <c r="G269" s="32"/>
      <c r="H269" s="91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</row>
    <row r="270" spans="1:35" ht="12.75" customHeight="1">
      <c r="A270" s="89"/>
      <c r="B270" s="32"/>
      <c r="C270" s="31"/>
      <c r="D270" s="31"/>
      <c r="E270" s="31"/>
      <c r="F270" s="90"/>
      <c r="G270" s="32"/>
      <c r="H270" s="91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</row>
    <row r="271" spans="1:35" ht="12.75" customHeight="1">
      <c r="A271" s="89"/>
      <c r="B271" s="32"/>
      <c r="C271" s="31"/>
      <c r="D271" s="31"/>
      <c r="E271" s="31"/>
      <c r="F271" s="90"/>
      <c r="G271" s="32"/>
      <c r="H271" s="91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</row>
    <row r="272" spans="1:35" ht="12.75" customHeight="1">
      <c r="A272" s="89"/>
      <c r="B272" s="32"/>
      <c r="C272" s="31"/>
      <c r="D272" s="31"/>
      <c r="E272" s="31"/>
      <c r="F272" s="90"/>
      <c r="G272" s="32"/>
      <c r="H272" s="91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</row>
    <row r="273" spans="1:35" ht="12.75" customHeight="1">
      <c r="A273" s="89"/>
      <c r="B273" s="32"/>
      <c r="C273" s="31"/>
      <c r="D273" s="31"/>
      <c r="E273" s="31"/>
      <c r="F273" s="90"/>
      <c r="G273" s="32"/>
      <c r="H273" s="91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</row>
    <row r="274" spans="1:35" ht="12.75" customHeight="1">
      <c r="A274" s="89"/>
      <c r="B274" s="32"/>
      <c r="C274" s="31"/>
      <c r="D274" s="31"/>
      <c r="E274" s="31"/>
      <c r="F274" s="90"/>
      <c r="G274" s="32"/>
      <c r="H274" s="91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</row>
    <row r="275" spans="1:35" ht="12.75" customHeight="1">
      <c r="A275" s="89"/>
      <c r="B275" s="32"/>
      <c r="C275" s="31"/>
      <c r="D275" s="31"/>
      <c r="E275" s="31"/>
      <c r="F275" s="90"/>
      <c r="G275" s="32"/>
      <c r="H275" s="91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</row>
    <row r="276" spans="1:35" ht="12.75" customHeight="1">
      <c r="A276" s="89"/>
      <c r="B276" s="32"/>
      <c r="C276" s="31"/>
      <c r="D276" s="31"/>
      <c r="E276" s="31"/>
      <c r="F276" s="90"/>
      <c r="G276" s="32"/>
      <c r="H276" s="91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</row>
    <row r="277" spans="1:35" ht="12.75" customHeight="1">
      <c r="A277" s="89"/>
      <c r="B277" s="32"/>
      <c r="C277" s="31"/>
      <c r="D277" s="31"/>
      <c r="E277" s="31"/>
      <c r="F277" s="90"/>
      <c r="G277" s="32"/>
      <c r="H277" s="91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</row>
    <row r="278" spans="1:35" ht="12.75" customHeight="1">
      <c r="A278" s="89"/>
      <c r="B278" s="32"/>
      <c r="C278" s="31"/>
      <c r="D278" s="31"/>
      <c r="E278" s="31"/>
      <c r="F278" s="90"/>
      <c r="G278" s="32"/>
      <c r="H278" s="91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</row>
    <row r="279" spans="1:35" ht="12.75" customHeight="1">
      <c r="A279" s="89"/>
      <c r="B279" s="32"/>
      <c r="C279" s="31"/>
      <c r="D279" s="31"/>
      <c r="E279" s="31"/>
      <c r="F279" s="90"/>
      <c r="G279" s="32"/>
      <c r="H279" s="91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</row>
    <row r="280" spans="1:35" ht="12.75" customHeight="1">
      <c r="A280" s="89"/>
      <c r="B280" s="32"/>
      <c r="C280" s="31"/>
      <c r="D280" s="31"/>
      <c r="E280" s="31"/>
      <c r="F280" s="90"/>
      <c r="G280" s="32"/>
      <c r="H280" s="91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</row>
    <row r="281" spans="1:35" ht="12.75" customHeight="1">
      <c r="A281" s="89"/>
      <c r="B281" s="32"/>
      <c r="C281" s="31"/>
      <c r="D281" s="31"/>
      <c r="E281" s="31"/>
      <c r="F281" s="90"/>
      <c r="G281" s="32"/>
      <c r="H281" s="91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</row>
    <row r="282" spans="1:35" ht="12.75" customHeight="1">
      <c r="A282" s="89"/>
      <c r="B282" s="32"/>
      <c r="C282" s="31"/>
      <c r="D282" s="31"/>
      <c r="E282" s="31"/>
      <c r="F282" s="90"/>
      <c r="G282" s="32"/>
      <c r="H282" s="91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</row>
    <row r="283" spans="1:35" ht="12.75" customHeight="1">
      <c r="A283" s="89"/>
      <c r="B283" s="32"/>
      <c r="C283" s="31"/>
      <c r="D283" s="31"/>
      <c r="E283" s="31"/>
      <c r="F283" s="90"/>
      <c r="G283" s="32"/>
      <c r="H283" s="91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</row>
    <row r="284" spans="1:35" ht="12.75" customHeight="1">
      <c r="A284" s="89"/>
      <c r="B284" s="32"/>
      <c r="C284" s="31"/>
      <c r="D284" s="31"/>
      <c r="E284" s="31"/>
      <c r="F284" s="90"/>
      <c r="G284" s="32"/>
      <c r="H284" s="91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</row>
    <row r="285" spans="1:35" ht="12.75" customHeight="1">
      <c r="A285" s="89"/>
      <c r="B285" s="32"/>
      <c r="C285" s="31"/>
      <c r="D285" s="31"/>
      <c r="E285" s="31"/>
      <c r="F285" s="90"/>
      <c r="G285" s="32"/>
      <c r="H285" s="91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</row>
    <row r="286" spans="1:35" ht="12.75" customHeight="1">
      <c r="A286" s="89"/>
      <c r="B286" s="32"/>
      <c r="C286" s="31"/>
      <c r="D286" s="31"/>
      <c r="E286" s="31"/>
      <c r="F286" s="90"/>
      <c r="G286" s="32"/>
      <c r="H286" s="91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</row>
    <row r="287" spans="1:35" ht="12.75" customHeight="1">
      <c r="A287" s="89"/>
      <c r="B287" s="32"/>
      <c r="C287" s="31"/>
      <c r="D287" s="31"/>
      <c r="E287" s="31"/>
      <c r="F287" s="90"/>
      <c r="G287" s="32"/>
      <c r="H287" s="91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</row>
    <row r="288" spans="1:35" ht="12.75" customHeight="1">
      <c r="A288" s="89"/>
      <c r="B288" s="32"/>
      <c r="C288" s="31"/>
      <c r="D288" s="31"/>
      <c r="E288" s="31"/>
      <c r="F288" s="90"/>
      <c r="G288" s="32"/>
      <c r="H288" s="91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</row>
    <row r="289" spans="1:35" ht="12.75" customHeight="1">
      <c r="A289" s="89"/>
      <c r="B289" s="32"/>
      <c r="C289" s="31"/>
      <c r="D289" s="31"/>
      <c r="E289" s="31"/>
      <c r="F289" s="90"/>
      <c r="G289" s="32"/>
      <c r="H289" s="91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</row>
    <row r="290" spans="1:35" ht="12.75" customHeight="1">
      <c r="A290" s="89"/>
      <c r="B290" s="32"/>
      <c r="C290" s="31"/>
      <c r="D290" s="31"/>
      <c r="E290" s="31"/>
      <c r="F290" s="90"/>
      <c r="G290" s="32"/>
      <c r="H290" s="91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</row>
    <row r="291" spans="1:35" ht="12.75" customHeight="1">
      <c r="A291" s="89"/>
      <c r="B291" s="32"/>
      <c r="C291" s="31"/>
      <c r="D291" s="31"/>
      <c r="E291" s="31"/>
      <c r="F291" s="90"/>
      <c r="G291" s="32"/>
      <c r="H291" s="91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</row>
    <row r="292" spans="1:35" ht="12.75" customHeight="1">
      <c r="A292" s="89"/>
      <c r="B292" s="32"/>
      <c r="C292" s="31"/>
      <c r="D292" s="31"/>
      <c r="E292" s="31"/>
      <c r="F292" s="90"/>
      <c r="G292" s="32"/>
      <c r="H292" s="91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</row>
    <row r="293" spans="1:35" ht="12.75" customHeight="1">
      <c r="A293" s="89"/>
      <c r="B293" s="32"/>
      <c r="C293" s="31"/>
      <c r="D293" s="31"/>
      <c r="E293" s="31"/>
      <c r="F293" s="90"/>
      <c r="G293" s="32"/>
      <c r="H293" s="91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</row>
    <row r="294" spans="1:35" ht="12.75" customHeight="1">
      <c r="A294" s="89"/>
      <c r="B294" s="32"/>
      <c r="C294" s="31"/>
      <c r="D294" s="31"/>
      <c r="E294" s="31"/>
      <c r="F294" s="90"/>
      <c r="G294" s="32"/>
      <c r="H294" s="91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</row>
    <row r="295" spans="1:35" ht="12.75" customHeight="1">
      <c r="A295" s="89"/>
      <c r="B295" s="32"/>
      <c r="C295" s="31"/>
      <c r="D295" s="31"/>
      <c r="E295" s="31"/>
      <c r="F295" s="90"/>
      <c r="G295" s="32"/>
      <c r="H295" s="91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</row>
    <row r="296" spans="1:35" ht="12.75" customHeight="1">
      <c r="A296" s="89"/>
      <c r="B296" s="32"/>
      <c r="C296" s="31"/>
      <c r="D296" s="31"/>
      <c r="E296" s="31"/>
      <c r="F296" s="90"/>
      <c r="G296" s="32"/>
      <c r="H296" s="91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</row>
    <row r="297" spans="1:35" ht="12.75" customHeight="1">
      <c r="A297" s="89"/>
      <c r="B297" s="32"/>
      <c r="C297" s="31"/>
      <c r="D297" s="31"/>
      <c r="E297" s="31"/>
      <c r="F297" s="90"/>
      <c r="G297" s="32"/>
      <c r="H297" s="91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</row>
    <row r="298" spans="1:35" ht="12.75" customHeight="1">
      <c r="A298" s="89"/>
      <c r="B298" s="32"/>
      <c r="C298" s="31"/>
      <c r="D298" s="31"/>
      <c r="E298" s="31"/>
      <c r="F298" s="90"/>
      <c r="G298" s="32"/>
      <c r="H298" s="91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</row>
    <row r="299" spans="1:35" ht="12.75" customHeight="1">
      <c r="A299" s="89"/>
      <c r="B299" s="32"/>
      <c r="C299" s="31"/>
      <c r="D299" s="31"/>
      <c r="E299" s="31"/>
      <c r="F299" s="90"/>
      <c r="G299" s="32"/>
      <c r="H299" s="91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</row>
    <row r="300" spans="1:35" ht="12.75" customHeight="1">
      <c r="A300" s="89"/>
      <c r="B300" s="32"/>
      <c r="C300" s="31"/>
      <c r="D300" s="31"/>
      <c r="E300" s="31"/>
      <c r="F300" s="90"/>
      <c r="G300" s="32"/>
      <c r="H300" s="91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</row>
    <row r="301" spans="1:35" ht="12.75" customHeight="1">
      <c r="A301" s="89"/>
      <c r="B301" s="32"/>
      <c r="C301" s="31"/>
      <c r="D301" s="31"/>
      <c r="E301" s="31"/>
      <c r="F301" s="90"/>
      <c r="G301" s="32"/>
      <c r="H301" s="91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</row>
    <row r="302" spans="1:35" ht="12.75" customHeight="1">
      <c r="A302" s="89"/>
      <c r="B302" s="32"/>
      <c r="C302" s="31"/>
      <c r="D302" s="31"/>
      <c r="E302" s="31"/>
      <c r="F302" s="90"/>
      <c r="G302" s="32"/>
      <c r="H302" s="91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</row>
    <row r="303" spans="1:35" ht="12.75" customHeight="1">
      <c r="A303" s="89"/>
      <c r="B303" s="32"/>
      <c r="C303" s="31"/>
      <c r="D303" s="31"/>
      <c r="E303" s="31"/>
      <c r="F303" s="90"/>
      <c r="G303" s="32"/>
      <c r="H303" s="91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</row>
    <row r="304" spans="1:35" ht="12.75" customHeight="1">
      <c r="A304" s="89"/>
      <c r="B304" s="32"/>
      <c r="C304" s="31"/>
      <c r="D304" s="31"/>
      <c r="E304" s="31"/>
      <c r="F304" s="90"/>
      <c r="G304" s="32"/>
      <c r="H304" s="91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</row>
    <row r="305" spans="1:35" ht="12.75" customHeight="1">
      <c r="A305" s="89"/>
      <c r="B305" s="32"/>
      <c r="C305" s="31"/>
      <c r="D305" s="31"/>
      <c r="E305" s="31"/>
      <c r="F305" s="90"/>
      <c r="G305" s="32"/>
      <c r="H305" s="91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/>
      <c r="AI305" s="78"/>
    </row>
    <row r="306" spans="1:35" ht="12.75" customHeight="1">
      <c r="A306" s="89"/>
      <c r="B306" s="32"/>
      <c r="C306" s="31"/>
      <c r="D306" s="31"/>
      <c r="E306" s="31"/>
      <c r="F306" s="90"/>
      <c r="G306" s="32"/>
      <c r="H306" s="91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8"/>
      <c r="AI306" s="78"/>
    </row>
    <row r="307" spans="1:35" ht="12.75" customHeight="1">
      <c r="A307" s="89"/>
      <c r="B307" s="32"/>
      <c r="C307" s="31"/>
      <c r="D307" s="31"/>
      <c r="E307" s="31"/>
      <c r="F307" s="90"/>
      <c r="G307" s="32"/>
      <c r="H307" s="91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8"/>
      <c r="AI307" s="78"/>
    </row>
    <row r="308" spans="1:35" ht="12.75" customHeight="1">
      <c r="A308" s="89"/>
      <c r="B308" s="32"/>
      <c r="C308" s="31"/>
      <c r="D308" s="31"/>
      <c r="E308" s="31"/>
      <c r="F308" s="90"/>
      <c r="G308" s="32"/>
      <c r="H308" s="91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  <c r="AD308" s="78"/>
      <c r="AE308" s="78"/>
      <c r="AF308" s="78"/>
      <c r="AG308" s="78"/>
      <c r="AH308" s="78"/>
      <c r="AI308" s="78"/>
    </row>
    <row r="309" spans="1:35" ht="12.75" customHeight="1">
      <c r="A309" s="89"/>
      <c r="B309" s="32"/>
      <c r="C309" s="31"/>
      <c r="D309" s="31"/>
      <c r="E309" s="31"/>
      <c r="F309" s="90"/>
      <c r="G309" s="32"/>
      <c r="H309" s="91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  <c r="AD309" s="78"/>
      <c r="AE309" s="78"/>
      <c r="AF309" s="78"/>
      <c r="AG309" s="78"/>
      <c r="AH309" s="78"/>
      <c r="AI309" s="78"/>
    </row>
    <row r="310" spans="1:35" ht="12.75" customHeight="1">
      <c r="A310" s="89"/>
      <c r="B310" s="32"/>
      <c r="C310" s="31"/>
      <c r="D310" s="31"/>
      <c r="E310" s="31"/>
      <c r="F310" s="90"/>
      <c r="G310" s="32"/>
      <c r="H310" s="91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</row>
    <row r="311" spans="1:35" ht="12.75" customHeight="1">
      <c r="A311" s="89"/>
      <c r="B311" s="32"/>
      <c r="C311" s="31"/>
      <c r="D311" s="31"/>
      <c r="E311" s="31"/>
      <c r="F311" s="90"/>
      <c r="G311" s="32"/>
      <c r="H311" s="91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</row>
    <row r="312" spans="1:35" ht="12.75" customHeight="1">
      <c r="A312" s="89"/>
      <c r="B312" s="32"/>
      <c r="C312" s="31"/>
      <c r="D312" s="31"/>
      <c r="E312" s="31"/>
      <c r="F312" s="90"/>
      <c r="G312" s="32"/>
      <c r="H312" s="91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</row>
    <row r="313" spans="1:35" ht="12.75" customHeight="1">
      <c r="A313" s="89"/>
      <c r="B313" s="32"/>
      <c r="C313" s="31"/>
      <c r="D313" s="31"/>
      <c r="E313" s="31"/>
      <c r="F313" s="90"/>
      <c r="G313" s="32"/>
      <c r="H313" s="91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</row>
    <row r="314" spans="1:35" ht="12.75" customHeight="1">
      <c r="A314" s="89"/>
      <c r="B314" s="32"/>
      <c r="C314" s="31"/>
      <c r="D314" s="31"/>
      <c r="E314" s="31"/>
      <c r="F314" s="90"/>
      <c r="G314" s="32"/>
      <c r="H314" s="91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</row>
    <row r="315" spans="1:35" ht="12.75" customHeight="1">
      <c r="A315" s="89"/>
      <c r="B315" s="32"/>
      <c r="C315" s="31"/>
      <c r="D315" s="31"/>
      <c r="E315" s="31"/>
      <c r="F315" s="90"/>
      <c r="G315" s="32"/>
      <c r="H315" s="91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</row>
    <row r="316" spans="1:35" ht="12.75" customHeight="1">
      <c r="A316" s="89"/>
      <c r="B316" s="32"/>
      <c r="C316" s="31"/>
      <c r="D316" s="31"/>
      <c r="E316" s="31"/>
      <c r="F316" s="90"/>
      <c r="G316" s="32"/>
      <c r="H316" s="91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</row>
    <row r="317" spans="1:35" ht="12.75" customHeight="1">
      <c r="A317" s="89"/>
      <c r="B317" s="32"/>
      <c r="C317" s="31"/>
      <c r="D317" s="31"/>
      <c r="E317" s="31"/>
      <c r="F317" s="90"/>
      <c r="G317" s="32"/>
      <c r="H317" s="91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</row>
    <row r="318" spans="1:35" ht="12.75" customHeight="1">
      <c r="A318" s="89"/>
      <c r="B318" s="32"/>
      <c r="C318" s="31"/>
      <c r="D318" s="31"/>
      <c r="E318" s="31"/>
      <c r="F318" s="90"/>
      <c r="G318" s="32"/>
      <c r="H318" s="91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</row>
    <row r="319" spans="1:35" ht="12.75" customHeight="1">
      <c r="A319" s="89"/>
      <c r="B319" s="32"/>
      <c r="C319" s="31"/>
      <c r="D319" s="31"/>
      <c r="E319" s="31"/>
      <c r="F319" s="90"/>
      <c r="G319" s="32"/>
      <c r="H319" s="91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</row>
    <row r="320" spans="1:35" ht="12.75" customHeight="1">
      <c r="A320" s="89"/>
      <c r="B320" s="32"/>
      <c r="C320" s="31"/>
      <c r="D320" s="31"/>
      <c r="E320" s="31"/>
      <c r="F320" s="90"/>
      <c r="G320" s="32"/>
      <c r="H320" s="91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</row>
    <row r="321" spans="1:35" ht="12.75" customHeight="1">
      <c r="A321" s="89"/>
      <c r="B321" s="32"/>
      <c r="C321" s="31"/>
      <c r="D321" s="31"/>
      <c r="E321" s="31"/>
      <c r="F321" s="90"/>
      <c r="G321" s="32"/>
      <c r="H321" s="91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</row>
    <row r="322" spans="1:35" ht="12.75" customHeight="1">
      <c r="A322" s="89"/>
      <c r="B322" s="32"/>
      <c r="C322" s="31"/>
      <c r="D322" s="31"/>
      <c r="E322" s="31"/>
      <c r="F322" s="90"/>
      <c r="G322" s="32"/>
      <c r="H322" s="91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</row>
    <row r="323" spans="1:35" ht="12.75" customHeight="1">
      <c r="A323" s="89"/>
      <c r="B323" s="32"/>
      <c r="C323" s="31"/>
      <c r="D323" s="31"/>
      <c r="E323" s="31"/>
      <c r="F323" s="90"/>
      <c r="G323" s="32"/>
      <c r="H323" s="91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</row>
    <row r="324" spans="1:35" ht="12.75" customHeight="1">
      <c r="A324" s="89"/>
      <c r="B324" s="32"/>
      <c r="C324" s="31"/>
      <c r="D324" s="31"/>
      <c r="E324" s="31"/>
      <c r="F324" s="90"/>
      <c r="G324" s="32"/>
      <c r="H324" s="91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</row>
    <row r="325" spans="1:35" ht="12.75" customHeight="1">
      <c r="A325" s="89"/>
      <c r="B325" s="32"/>
      <c r="C325" s="31"/>
      <c r="D325" s="31"/>
      <c r="E325" s="31"/>
      <c r="F325" s="90"/>
      <c r="G325" s="32"/>
      <c r="H325" s="91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</row>
    <row r="326" spans="1:35" ht="12.75" customHeight="1">
      <c r="A326" s="89"/>
      <c r="B326" s="32"/>
      <c r="C326" s="31"/>
      <c r="D326" s="31"/>
      <c r="E326" s="31"/>
      <c r="F326" s="90"/>
      <c r="G326" s="32"/>
      <c r="H326" s="91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</row>
    <row r="327" spans="1:35" ht="12.75" customHeight="1">
      <c r="A327" s="89"/>
      <c r="B327" s="32"/>
      <c r="C327" s="31"/>
      <c r="D327" s="31"/>
      <c r="E327" s="31"/>
      <c r="F327" s="90"/>
      <c r="G327" s="32"/>
      <c r="H327" s="91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</row>
    <row r="328" spans="1:35" ht="12.75" customHeight="1">
      <c r="A328" s="89"/>
      <c r="B328" s="32"/>
      <c r="C328" s="31"/>
      <c r="D328" s="31"/>
      <c r="E328" s="31"/>
      <c r="F328" s="90"/>
      <c r="G328" s="32"/>
      <c r="H328" s="91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</row>
    <row r="329" spans="1:35" ht="12.75" customHeight="1">
      <c r="A329" s="89"/>
      <c r="B329" s="32"/>
      <c r="C329" s="31"/>
      <c r="D329" s="31"/>
      <c r="E329" s="31"/>
      <c r="F329" s="90"/>
      <c r="G329" s="32"/>
      <c r="H329" s="91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</row>
    <row r="330" spans="1:35" ht="12.75" customHeight="1">
      <c r="A330" s="89"/>
      <c r="B330" s="32"/>
      <c r="C330" s="31"/>
      <c r="D330" s="31"/>
      <c r="E330" s="31"/>
      <c r="F330" s="90"/>
      <c r="G330" s="32"/>
      <c r="H330" s="91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</row>
    <row r="331" spans="1:35" ht="12.75" customHeight="1">
      <c r="A331" s="89"/>
      <c r="B331" s="32"/>
      <c r="C331" s="31"/>
      <c r="D331" s="31"/>
      <c r="E331" s="31"/>
      <c r="F331" s="90"/>
      <c r="G331" s="32"/>
      <c r="H331" s="91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</row>
    <row r="332" spans="1:35" ht="12.75" customHeight="1">
      <c r="A332" s="89"/>
      <c r="B332" s="32"/>
      <c r="C332" s="31"/>
      <c r="D332" s="31"/>
      <c r="E332" s="31"/>
      <c r="F332" s="90"/>
      <c r="G332" s="32"/>
      <c r="H332" s="91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</row>
    <row r="333" spans="1:35" ht="12.75" customHeight="1">
      <c r="A333" s="89"/>
      <c r="B333" s="32"/>
      <c r="C333" s="31"/>
      <c r="D333" s="31"/>
      <c r="E333" s="31"/>
      <c r="F333" s="90"/>
      <c r="G333" s="32"/>
      <c r="H333" s="91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</row>
    <row r="334" spans="1:35" ht="12.75" customHeight="1">
      <c r="A334" s="89"/>
      <c r="B334" s="32"/>
      <c r="C334" s="31"/>
      <c r="D334" s="31"/>
      <c r="E334" s="31"/>
      <c r="F334" s="90"/>
      <c r="G334" s="32"/>
      <c r="H334" s="91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</row>
    <row r="335" spans="1:35" ht="12.75" customHeight="1">
      <c r="A335" s="89"/>
      <c r="B335" s="32"/>
      <c r="C335" s="31"/>
      <c r="D335" s="31"/>
      <c r="E335" s="31"/>
      <c r="F335" s="90"/>
      <c r="G335" s="32"/>
      <c r="H335" s="91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</row>
    <row r="336" spans="1:35" ht="12.75" customHeight="1">
      <c r="A336" s="89"/>
      <c r="B336" s="32"/>
      <c r="C336" s="31"/>
      <c r="D336" s="31"/>
      <c r="E336" s="31"/>
      <c r="F336" s="90"/>
      <c r="G336" s="32"/>
      <c r="H336" s="91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</row>
    <row r="337" spans="1:35" ht="12.75" customHeight="1">
      <c r="A337" s="89"/>
      <c r="B337" s="32"/>
      <c r="C337" s="31"/>
      <c r="D337" s="31"/>
      <c r="E337" s="31"/>
      <c r="F337" s="90"/>
      <c r="G337" s="32"/>
      <c r="H337" s="91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</row>
    <row r="338" spans="1:35" ht="12.75" customHeight="1">
      <c r="A338" s="89"/>
      <c r="B338" s="32"/>
      <c r="C338" s="31"/>
      <c r="D338" s="31"/>
      <c r="E338" s="31"/>
      <c r="F338" s="90"/>
      <c r="G338" s="32"/>
      <c r="H338" s="91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</row>
    <row r="339" spans="1:35" ht="12.75" customHeight="1">
      <c r="A339" s="89"/>
      <c r="B339" s="32"/>
      <c r="C339" s="31"/>
      <c r="D339" s="31"/>
      <c r="E339" s="31"/>
      <c r="F339" s="90"/>
      <c r="G339" s="32"/>
      <c r="H339" s="91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  <c r="AA339" s="78"/>
      <c r="AB339" s="78"/>
      <c r="AC339" s="78"/>
      <c r="AD339" s="78"/>
      <c r="AE339" s="78"/>
      <c r="AF339" s="78"/>
      <c r="AG339" s="78"/>
      <c r="AH339" s="78"/>
      <c r="AI339" s="78"/>
    </row>
    <row r="340" spans="1:35" ht="12.75" customHeight="1">
      <c r="A340" s="89"/>
      <c r="B340" s="32"/>
      <c r="C340" s="31"/>
      <c r="D340" s="31"/>
      <c r="E340" s="31"/>
      <c r="F340" s="90"/>
      <c r="G340" s="32"/>
      <c r="H340" s="91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  <c r="AA340" s="78"/>
      <c r="AB340" s="78"/>
      <c r="AC340" s="78"/>
      <c r="AD340" s="78"/>
      <c r="AE340" s="78"/>
      <c r="AF340" s="78"/>
      <c r="AG340" s="78"/>
      <c r="AH340" s="78"/>
      <c r="AI340" s="78"/>
    </row>
    <row r="341" spans="1:35" ht="12.75" customHeight="1">
      <c r="A341" s="89"/>
      <c r="B341" s="32"/>
      <c r="C341" s="31"/>
      <c r="D341" s="31"/>
      <c r="E341" s="31"/>
      <c r="F341" s="90"/>
      <c r="G341" s="32"/>
      <c r="H341" s="91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  <c r="AA341" s="78"/>
      <c r="AB341" s="78"/>
      <c r="AC341" s="78"/>
      <c r="AD341" s="78"/>
      <c r="AE341" s="78"/>
      <c r="AF341" s="78"/>
      <c r="AG341" s="78"/>
      <c r="AH341" s="78"/>
      <c r="AI341" s="78"/>
    </row>
    <row r="342" spans="1:35" ht="12.75" customHeight="1">
      <c r="A342" s="89"/>
      <c r="B342" s="32"/>
      <c r="C342" s="31"/>
      <c r="D342" s="31"/>
      <c r="E342" s="31"/>
      <c r="F342" s="90"/>
      <c r="G342" s="32"/>
      <c r="H342" s="91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  <c r="AA342" s="78"/>
      <c r="AB342" s="78"/>
      <c r="AC342" s="78"/>
      <c r="AD342" s="78"/>
      <c r="AE342" s="78"/>
      <c r="AF342" s="78"/>
      <c r="AG342" s="78"/>
      <c r="AH342" s="78"/>
      <c r="AI342" s="78"/>
    </row>
    <row r="343" spans="1:35" ht="12.75" customHeight="1">
      <c r="A343" s="89"/>
      <c r="B343" s="32"/>
      <c r="C343" s="31"/>
      <c r="D343" s="31"/>
      <c r="E343" s="31"/>
      <c r="F343" s="90"/>
      <c r="G343" s="32"/>
      <c r="H343" s="91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  <c r="AA343" s="78"/>
      <c r="AB343" s="78"/>
      <c r="AC343" s="78"/>
      <c r="AD343" s="78"/>
      <c r="AE343" s="78"/>
      <c r="AF343" s="78"/>
      <c r="AG343" s="78"/>
      <c r="AH343" s="78"/>
      <c r="AI343" s="78"/>
    </row>
    <row r="344" spans="1:35" ht="12.75" customHeight="1">
      <c r="A344" s="89"/>
      <c r="B344" s="32"/>
      <c r="C344" s="31"/>
      <c r="D344" s="31"/>
      <c r="E344" s="31"/>
      <c r="F344" s="90"/>
      <c r="G344" s="32"/>
      <c r="H344" s="91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</row>
    <row r="345" spans="1:35" ht="12.75" customHeight="1">
      <c r="A345" s="89"/>
      <c r="B345" s="32"/>
      <c r="C345" s="31"/>
      <c r="D345" s="31"/>
      <c r="E345" s="31"/>
      <c r="F345" s="90"/>
      <c r="G345" s="32"/>
      <c r="H345" s="91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</row>
    <row r="346" spans="1:35" ht="12.75" customHeight="1">
      <c r="A346" s="89"/>
      <c r="B346" s="32"/>
      <c r="C346" s="31"/>
      <c r="D346" s="31"/>
      <c r="E346" s="31"/>
      <c r="F346" s="90"/>
      <c r="G346" s="32"/>
      <c r="H346" s="91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</row>
    <row r="347" spans="1:35" ht="12.75" customHeight="1">
      <c r="A347" s="89"/>
      <c r="B347" s="32"/>
      <c r="C347" s="31"/>
      <c r="D347" s="31"/>
      <c r="E347" s="31"/>
      <c r="F347" s="90"/>
      <c r="G347" s="32"/>
      <c r="H347" s="91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</row>
    <row r="348" spans="1:35" ht="12.75" customHeight="1">
      <c r="A348" s="89"/>
      <c r="B348" s="32"/>
      <c r="C348" s="31"/>
      <c r="D348" s="31"/>
      <c r="E348" s="31"/>
      <c r="F348" s="90"/>
      <c r="G348" s="32"/>
      <c r="H348" s="91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</row>
    <row r="349" spans="1:35" ht="12.75" customHeight="1">
      <c r="A349" s="89"/>
      <c r="B349" s="32"/>
      <c r="C349" s="31"/>
      <c r="D349" s="31"/>
      <c r="E349" s="31"/>
      <c r="F349" s="90"/>
      <c r="G349" s="32"/>
      <c r="H349" s="91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  <c r="AA349" s="78"/>
      <c r="AB349" s="78"/>
      <c r="AC349" s="78"/>
      <c r="AD349" s="78"/>
      <c r="AE349" s="78"/>
      <c r="AF349" s="78"/>
      <c r="AG349" s="78"/>
      <c r="AH349" s="78"/>
      <c r="AI349" s="78"/>
    </row>
    <row r="350" spans="1:35" ht="12.75" customHeight="1">
      <c r="A350" s="89"/>
      <c r="B350" s="32"/>
      <c r="C350" s="31"/>
      <c r="D350" s="31"/>
      <c r="E350" s="31"/>
      <c r="F350" s="90"/>
      <c r="G350" s="32"/>
      <c r="H350" s="91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  <c r="AA350" s="78"/>
      <c r="AB350" s="78"/>
      <c r="AC350" s="78"/>
      <c r="AD350" s="78"/>
      <c r="AE350" s="78"/>
      <c r="AF350" s="78"/>
      <c r="AG350" s="78"/>
      <c r="AH350" s="78"/>
      <c r="AI350" s="78"/>
    </row>
    <row r="351" spans="1:35" ht="12.75" customHeight="1">
      <c r="A351" s="89"/>
      <c r="B351" s="32"/>
      <c r="C351" s="31"/>
      <c r="D351" s="31"/>
      <c r="E351" s="31"/>
      <c r="F351" s="90"/>
      <c r="G351" s="32"/>
      <c r="H351" s="91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  <c r="AA351" s="78"/>
      <c r="AB351" s="78"/>
      <c r="AC351" s="78"/>
      <c r="AD351" s="78"/>
      <c r="AE351" s="78"/>
      <c r="AF351" s="78"/>
      <c r="AG351" s="78"/>
      <c r="AH351" s="78"/>
      <c r="AI351" s="78"/>
    </row>
    <row r="352" spans="1:35" ht="12.75" customHeight="1">
      <c r="A352" s="89"/>
      <c r="B352" s="32"/>
      <c r="C352" s="31"/>
      <c r="D352" s="31"/>
      <c r="E352" s="31"/>
      <c r="F352" s="90"/>
      <c r="G352" s="32"/>
      <c r="H352" s="91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</row>
    <row r="353" spans="1:35" ht="12.75" customHeight="1">
      <c r="A353" s="89"/>
      <c r="B353" s="32"/>
      <c r="C353" s="31"/>
      <c r="D353" s="31"/>
      <c r="E353" s="31"/>
      <c r="F353" s="90"/>
      <c r="G353" s="32"/>
      <c r="H353" s="91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  <c r="AA353" s="78"/>
      <c r="AB353" s="78"/>
      <c r="AC353" s="78"/>
      <c r="AD353" s="78"/>
      <c r="AE353" s="78"/>
      <c r="AF353" s="78"/>
      <c r="AG353" s="78"/>
      <c r="AH353" s="78"/>
      <c r="AI353" s="78"/>
    </row>
    <row r="354" spans="1:35" ht="12.75" customHeight="1">
      <c r="A354" s="89"/>
      <c r="B354" s="32"/>
      <c r="C354" s="31"/>
      <c r="D354" s="31"/>
      <c r="E354" s="31"/>
      <c r="F354" s="90"/>
      <c r="G354" s="32"/>
      <c r="H354" s="91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  <c r="AA354" s="78"/>
      <c r="AB354" s="78"/>
      <c r="AC354" s="78"/>
      <c r="AD354" s="78"/>
      <c r="AE354" s="78"/>
      <c r="AF354" s="78"/>
      <c r="AG354" s="78"/>
      <c r="AH354" s="78"/>
      <c r="AI354" s="78"/>
    </row>
    <row r="355" spans="1:35" ht="12.75" customHeight="1">
      <c r="A355" s="89"/>
      <c r="B355" s="32"/>
      <c r="C355" s="31"/>
      <c r="D355" s="31"/>
      <c r="E355" s="31"/>
      <c r="F355" s="90"/>
      <c r="G355" s="32"/>
      <c r="H355" s="91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</row>
    <row r="356" spans="1:35" ht="12.75" customHeight="1">
      <c r="A356" s="89"/>
      <c r="B356" s="32"/>
      <c r="C356" s="31"/>
      <c r="D356" s="31"/>
      <c r="E356" s="31"/>
      <c r="F356" s="90"/>
      <c r="G356" s="32"/>
      <c r="H356" s="91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</row>
    <row r="357" spans="1:35" ht="12.75" customHeight="1">
      <c r="A357" s="89"/>
      <c r="B357" s="32"/>
      <c r="C357" s="31"/>
      <c r="D357" s="31"/>
      <c r="E357" s="31"/>
      <c r="F357" s="90"/>
      <c r="G357" s="32"/>
      <c r="H357" s="91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  <c r="AA357" s="78"/>
      <c r="AB357" s="78"/>
      <c r="AC357" s="78"/>
      <c r="AD357" s="78"/>
      <c r="AE357" s="78"/>
      <c r="AF357" s="78"/>
      <c r="AG357" s="78"/>
      <c r="AH357" s="78"/>
      <c r="AI357" s="78"/>
    </row>
    <row r="358" spans="1:35" ht="12.75" customHeight="1">
      <c r="A358" s="89"/>
      <c r="B358" s="32"/>
      <c r="C358" s="31"/>
      <c r="D358" s="31"/>
      <c r="E358" s="31"/>
      <c r="F358" s="90"/>
      <c r="G358" s="32"/>
      <c r="H358" s="91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  <c r="AA358" s="78"/>
      <c r="AB358" s="78"/>
      <c r="AC358" s="78"/>
      <c r="AD358" s="78"/>
      <c r="AE358" s="78"/>
      <c r="AF358" s="78"/>
      <c r="AG358" s="78"/>
      <c r="AH358" s="78"/>
      <c r="AI358" s="78"/>
    </row>
    <row r="359" spans="1:35" ht="12.75" customHeight="1">
      <c r="A359" s="89"/>
      <c r="B359" s="32"/>
      <c r="C359" s="31"/>
      <c r="D359" s="31"/>
      <c r="E359" s="31"/>
      <c r="F359" s="90"/>
      <c r="G359" s="32"/>
      <c r="H359" s="91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  <c r="AA359" s="78"/>
      <c r="AB359" s="78"/>
      <c r="AC359" s="78"/>
      <c r="AD359" s="78"/>
      <c r="AE359" s="78"/>
      <c r="AF359" s="78"/>
      <c r="AG359" s="78"/>
      <c r="AH359" s="78"/>
      <c r="AI359" s="78"/>
    </row>
    <row r="360" spans="1:35" ht="12.75" customHeight="1">
      <c r="A360" s="89"/>
      <c r="B360" s="32"/>
      <c r="C360" s="31"/>
      <c r="D360" s="31"/>
      <c r="E360" s="31"/>
      <c r="F360" s="90"/>
      <c r="G360" s="32"/>
      <c r="H360" s="91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</row>
    <row r="361" spans="1:35" ht="12.75" customHeight="1">
      <c r="A361" s="89"/>
      <c r="B361" s="32"/>
      <c r="C361" s="31"/>
      <c r="D361" s="31"/>
      <c r="E361" s="31"/>
      <c r="F361" s="90"/>
      <c r="G361" s="32"/>
      <c r="H361" s="91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</row>
    <row r="362" spans="1:35" ht="12.75" customHeight="1">
      <c r="A362" s="89"/>
      <c r="B362" s="32"/>
      <c r="C362" s="31"/>
      <c r="D362" s="31"/>
      <c r="E362" s="31"/>
      <c r="F362" s="90"/>
      <c r="G362" s="32"/>
      <c r="H362" s="91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</row>
    <row r="363" spans="1:35" ht="12.75" customHeight="1">
      <c r="A363" s="89"/>
      <c r="B363" s="32"/>
      <c r="C363" s="31"/>
      <c r="D363" s="31"/>
      <c r="E363" s="31"/>
      <c r="F363" s="90"/>
      <c r="G363" s="32"/>
      <c r="H363" s="91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</row>
    <row r="364" spans="1:35" ht="12.75" customHeight="1">
      <c r="A364" s="89"/>
      <c r="B364" s="18"/>
      <c r="C364" s="20"/>
      <c r="D364" s="20"/>
      <c r="E364" s="18"/>
      <c r="F364" s="18"/>
      <c r="G364" s="18"/>
      <c r="H364" s="91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</row>
    <row r="365" spans="1:35" ht="12.75" customHeight="1">
      <c r="A365" s="89"/>
      <c r="B365" s="18"/>
      <c r="C365" s="20"/>
      <c r="D365" s="20"/>
      <c r="E365" s="18"/>
      <c r="F365" s="18"/>
      <c r="G365" s="18"/>
      <c r="H365" s="91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</row>
    <row r="366" spans="1:35" ht="12.75" customHeight="1">
      <c r="A366" s="89"/>
      <c r="B366" s="18"/>
      <c r="C366" s="20"/>
      <c r="D366" s="20"/>
      <c r="E366" s="18"/>
      <c r="F366" s="18"/>
      <c r="G366" s="18"/>
      <c r="H366" s="91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</row>
    <row r="367" spans="1:35" ht="12.75" customHeight="1">
      <c r="A367" s="89"/>
      <c r="B367" s="18"/>
      <c r="C367" s="20"/>
      <c r="D367" s="20"/>
      <c r="E367" s="18"/>
      <c r="F367" s="18"/>
      <c r="G367" s="18"/>
      <c r="H367" s="91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</row>
    <row r="368" spans="1:35" ht="12.75" customHeight="1">
      <c r="A368" s="89"/>
      <c r="B368" s="18"/>
      <c r="C368" s="20"/>
      <c r="D368" s="20"/>
      <c r="E368" s="18"/>
      <c r="F368" s="18"/>
      <c r="G368" s="18"/>
      <c r="H368" s="91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</row>
    <row r="369" spans="1:35" ht="12.75" customHeight="1">
      <c r="A369" s="89"/>
      <c r="B369" s="18"/>
      <c r="C369" s="20"/>
      <c r="D369" s="20"/>
      <c r="E369" s="18"/>
      <c r="F369" s="18"/>
      <c r="G369" s="18"/>
      <c r="H369" s="91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  <c r="AA369" s="78"/>
      <c r="AB369" s="78"/>
      <c r="AC369" s="78"/>
      <c r="AD369" s="78"/>
      <c r="AE369" s="78"/>
      <c r="AF369" s="78"/>
      <c r="AG369" s="78"/>
      <c r="AH369" s="78"/>
      <c r="AI369" s="78"/>
    </row>
    <row r="370" spans="1:35" ht="12.75" customHeight="1">
      <c r="A370" s="89"/>
      <c r="B370" s="18"/>
      <c r="C370" s="20"/>
      <c r="D370" s="20"/>
      <c r="E370" s="18"/>
      <c r="F370" s="18"/>
      <c r="G370" s="18"/>
      <c r="H370" s="91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  <c r="AA370" s="78"/>
      <c r="AB370" s="78"/>
      <c r="AC370" s="78"/>
      <c r="AD370" s="78"/>
      <c r="AE370" s="78"/>
      <c r="AF370" s="78"/>
      <c r="AG370" s="78"/>
      <c r="AH370" s="78"/>
      <c r="AI370" s="78"/>
    </row>
    <row r="371" spans="1:35" ht="12.75" customHeight="1">
      <c r="A371" s="89"/>
      <c r="B371" s="18"/>
      <c r="C371" s="20"/>
      <c r="D371" s="20"/>
      <c r="E371" s="18"/>
      <c r="F371" s="18"/>
      <c r="G371" s="18"/>
      <c r="H371" s="91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  <c r="AA371" s="78"/>
      <c r="AB371" s="78"/>
      <c r="AC371" s="78"/>
      <c r="AD371" s="78"/>
      <c r="AE371" s="78"/>
      <c r="AF371" s="78"/>
      <c r="AG371" s="78"/>
      <c r="AH371" s="78"/>
      <c r="AI371" s="78"/>
    </row>
    <row r="372" spans="1:35" ht="12.75" customHeight="1">
      <c r="A372" s="89"/>
      <c r="B372" s="18"/>
      <c r="C372" s="20"/>
      <c r="D372" s="20"/>
      <c r="E372" s="18"/>
      <c r="F372" s="18"/>
      <c r="G372" s="18"/>
      <c r="H372" s="91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  <c r="AA372" s="78"/>
      <c r="AB372" s="78"/>
      <c r="AC372" s="78"/>
      <c r="AD372" s="78"/>
      <c r="AE372" s="78"/>
      <c r="AF372" s="78"/>
      <c r="AG372" s="78"/>
      <c r="AH372" s="78"/>
      <c r="AI372" s="78"/>
    </row>
    <row r="373" spans="1:35" ht="12.75" customHeight="1">
      <c r="A373" s="89"/>
      <c r="B373" s="18"/>
      <c r="C373" s="20"/>
      <c r="D373" s="20"/>
      <c r="E373" s="18"/>
      <c r="F373" s="18"/>
      <c r="G373" s="18"/>
      <c r="H373" s="91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  <c r="AA373" s="78"/>
      <c r="AB373" s="78"/>
      <c r="AC373" s="78"/>
      <c r="AD373" s="78"/>
      <c r="AE373" s="78"/>
      <c r="AF373" s="78"/>
      <c r="AG373" s="78"/>
      <c r="AH373" s="78"/>
      <c r="AI373" s="78"/>
    </row>
    <row r="374" spans="1:35" ht="12.75" customHeight="1">
      <c r="A374" s="89"/>
      <c r="B374" s="18"/>
      <c r="C374" s="20"/>
      <c r="D374" s="20"/>
      <c r="E374" s="18"/>
      <c r="F374" s="18"/>
      <c r="G374" s="18"/>
      <c r="H374" s="91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  <c r="AA374" s="78"/>
      <c r="AB374" s="78"/>
      <c r="AC374" s="78"/>
      <c r="AD374" s="78"/>
      <c r="AE374" s="78"/>
      <c r="AF374" s="78"/>
      <c r="AG374" s="78"/>
      <c r="AH374" s="78"/>
      <c r="AI374" s="78"/>
    </row>
    <row r="375" spans="1:35" ht="12.75" customHeight="1">
      <c r="A375" s="89"/>
      <c r="B375" s="18"/>
      <c r="C375" s="20"/>
      <c r="D375" s="20"/>
      <c r="E375" s="18"/>
      <c r="F375" s="18"/>
      <c r="G375" s="18"/>
      <c r="H375" s="91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  <c r="AA375" s="78"/>
      <c r="AB375" s="78"/>
      <c r="AC375" s="78"/>
      <c r="AD375" s="78"/>
      <c r="AE375" s="78"/>
      <c r="AF375" s="78"/>
      <c r="AG375" s="78"/>
      <c r="AH375" s="78"/>
      <c r="AI375" s="78"/>
    </row>
    <row r="376" spans="1:35" ht="12.75" customHeight="1">
      <c r="A376" s="89"/>
      <c r="B376" s="18"/>
      <c r="C376" s="20"/>
      <c r="D376" s="20"/>
      <c r="E376" s="18"/>
      <c r="F376" s="18"/>
      <c r="G376" s="18"/>
      <c r="H376" s="91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  <c r="AA376" s="78"/>
      <c r="AB376" s="78"/>
      <c r="AC376" s="78"/>
      <c r="AD376" s="78"/>
      <c r="AE376" s="78"/>
      <c r="AF376" s="78"/>
      <c r="AG376" s="78"/>
      <c r="AH376" s="78"/>
      <c r="AI376" s="78"/>
    </row>
    <row r="377" spans="1:35" ht="12.75" customHeight="1">
      <c r="A377" s="89"/>
      <c r="B377" s="18"/>
      <c r="C377" s="20"/>
      <c r="D377" s="20"/>
      <c r="E377" s="18"/>
      <c r="F377" s="18"/>
      <c r="G377" s="18"/>
      <c r="H377" s="91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  <c r="AA377" s="78"/>
      <c r="AB377" s="78"/>
      <c r="AC377" s="78"/>
      <c r="AD377" s="78"/>
      <c r="AE377" s="78"/>
      <c r="AF377" s="78"/>
      <c r="AG377" s="78"/>
      <c r="AH377" s="78"/>
      <c r="AI377" s="78"/>
    </row>
    <row r="378" spans="1:35" ht="12.75" customHeight="1">
      <c r="A378" s="89"/>
      <c r="B378" s="18"/>
      <c r="C378" s="20"/>
      <c r="D378" s="20"/>
      <c r="E378" s="18"/>
      <c r="F378" s="18"/>
      <c r="G378" s="18"/>
      <c r="H378" s="91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  <c r="AA378" s="78"/>
      <c r="AB378" s="78"/>
      <c r="AC378" s="78"/>
      <c r="AD378" s="78"/>
      <c r="AE378" s="78"/>
      <c r="AF378" s="78"/>
      <c r="AG378" s="78"/>
      <c r="AH378" s="78"/>
      <c r="AI378" s="78"/>
    </row>
    <row r="379" spans="1:35" ht="12.75" customHeight="1">
      <c r="A379" s="89"/>
      <c r="B379" s="18"/>
      <c r="C379" s="20"/>
      <c r="D379" s="20"/>
      <c r="E379" s="18"/>
      <c r="F379" s="18"/>
      <c r="G379" s="18"/>
      <c r="H379" s="91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  <c r="AA379" s="78"/>
      <c r="AB379" s="78"/>
      <c r="AC379" s="78"/>
      <c r="AD379" s="78"/>
      <c r="AE379" s="78"/>
      <c r="AF379" s="78"/>
      <c r="AG379" s="78"/>
      <c r="AH379" s="78"/>
      <c r="AI379" s="78"/>
    </row>
    <row r="380" spans="1:35" ht="12.75" customHeight="1">
      <c r="A380" s="89"/>
      <c r="B380" s="18"/>
      <c r="C380" s="20"/>
      <c r="D380" s="20"/>
      <c r="E380" s="18"/>
      <c r="F380" s="18"/>
      <c r="G380" s="18"/>
      <c r="H380" s="91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  <c r="AA380" s="78"/>
      <c r="AB380" s="78"/>
      <c r="AC380" s="78"/>
      <c r="AD380" s="78"/>
      <c r="AE380" s="78"/>
      <c r="AF380" s="78"/>
      <c r="AG380" s="78"/>
      <c r="AH380" s="78"/>
      <c r="AI380" s="78"/>
    </row>
    <row r="381" spans="1:35" ht="12.75" customHeight="1">
      <c r="A381" s="89"/>
      <c r="B381" s="18"/>
      <c r="C381" s="20"/>
      <c r="D381" s="20"/>
      <c r="E381" s="18"/>
      <c r="F381" s="18"/>
      <c r="G381" s="18"/>
      <c r="H381" s="91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8"/>
      <c r="AB381" s="78"/>
      <c r="AC381" s="78"/>
      <c r="AD381" s="78"/>
      <c r="AE381" s="78"/>
      <c r="AF381" s="78"/>
      <c r="AG381" s="78"/>
      <c r="AH381" s="78"/>
      <c r="AI381" s="78"/>
    </row>
    <row r="382" spans="1:35" ht="12.75" customHeight="1">
      <c r="A382" s="89"/>
      <c r="B382" s="18"/>
      <c r="C382" s="20"/>
      <c r="D382" s="20"/>
      <c r="E382" s="18"/>
      <c r="F382" s="18"/>
      <c r="G382" s="18"/>
      <c r="H382" s="91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  <c r="AC382" s="78"/>
      <c r="AD382" s="78"/>
      <c r="AE382" s="78"/>
      <c r="AF382" s="78"/>
      <c r="AG382" s="78"/>
      <c r="AH382" s="78"/>
      <c r="AI382" s="78"/>
    </row>
    <row r="383" spans="1:35" ht="12.75" customHeight="1">
      <c r="A383" s="89"/>
      <c r="B383" s="18"/>
      <c r="C383" s="20"/>
      <c r="D383" s="20"/>
      <c r="E383" s="18"/>
      <c r="F383" s="18"/>
      <c r="G383" s="18"/>
      <c r="H383" s="91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8"/>
      <c r="AB383" s="78"/>
      <c r="AC383" s="78"/>
      <c r="AD383" s="78"/>
      <c r="AE383" s="78"/>
      <c r="AF383" s="78"/>
      <c r="AG383" s="78"/>
      <c r="AH383" s="78"/>
      <c r="AI383" s="78"/>
    </row>
    <row r="384" spans="1:35" ht="12.75" customHeight="1">
      <c r="A384" s="89"/>
      <c r="B384" s="18"/>
      <c r="C384" s="20"/>
      <c r="D384" s="20"/>
      <c r="E384" s="18"/>
      <c r="F384" s="18"/>
      <c r="G384" s="18"/>
      <c r="H384" s="91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8"/>
      <c r="AB384" s="78"/>
      <c r="AC384" s="78"/>
      <c r="AD384" s="78"/>
      <c r="AE384" s="78"/>
      <c r="AF384" s="78"/>
      <c r="AG384" s="78"/>
      <c r="AH384" s="78"/>
      <c r="AI384" s="78"/>
    </row>
    <row r="385" spans="1:35" ht="12.75" customHeight="1">
      <c r="A385" s="89"/>
      <c r="B385" s="18"/>
      <c r="C385" s="20"/>
      <c r="D385" s="20"/>
      <c r="E385" s="18"/>
      <c r="F385" s="18"/>
      <c r="G385" s="18"/>
      <c r="H385" s="91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  <c r="AD385" s="78"/>
      <c r="AE385" s="78"/>
      <c r="AF385" s="78"/>
      <c r="AG385" s="78"/>
      <c r="AH385" s="78"/>
      <c r="AI385" s="78"/>
    </row>
    <row r="386" spans="1:35" ht="12.75" customHeight="1">
      <c r="A386" s="89"/>
      <c r="B386" s="18"/>
      <c r="C386" s="20"/>
      <c r="D386" s="20"/>
      <c r="E386" s="18"/>
      <c r="F386" s="18"/>
      <c r="G386" s="18"/>
      <c r="H386" s="91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  <c r="AA386" s="78"/>
      <c r="AB386" s="78"/>
      <c r="AC386" s="78"/>
      <c r="AD386" s="78"/>
      <c r="AE386" s="78"/>
      <c r="AF386" s="78"/>
      <c r="AG386" s="78"/>
      <c r="AH386" s="78"/>
      <c r="AI386" s="78"/>
    </row>
    <row r="387" spans="1:35" ht="12.75" customHeight="1">
      <c r="A387" s="89"/>
      <c r="B387" s="18"/>
      <c r="C387" s="20"/>
      <c r="D387" s="20"/>
      <c r="E387" s="18"/>
      <c r="F387" s="18"/>
      <c r="G387" s="18"/>
      <c r="H387" s="91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  <c r="AA387" s="78"/>
      <c r="AB387" s="78"/>
      <c r="AC387" s="78"/>
      <c r="AD387" s="78"/>
      <c r="AE387" s="78"/>
      <c r="AF387" s="78"/>
      <c r="AG387" s="78"/>
      <c r="AH387" s="78"/>
      <c r="AI387" s="78"/>
    </row>
    <row r="388" spans="1:35" ht="12.75" customHeight="1">
      <c r="A388" s="89"/>
      <c r="B388" s="18"/>
      <c r="C388" s="20"/>
      <c r="D388" s="20"/>
      <c r="E388" s="18"/>
      <c r="F388" s="18"/>
      <c r="G388" s="18"/>
      <c r="H388" s="91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  <c r="AA388" s="78"/>
      <c r="AB388" s="78"/>
      <c r="AC388" s="78"/>
      <c r="AD388" s="78"/>
      <c r="AE388" s="78"/>
      <c r="AF388" s="78"/>
      <c r="AG388" s="78"/>
      <c r="AH388" s="78"/>
      <c r="AI388" s="78"/>
    </row>
    <row r="389" spans="1:35" ht="12.75" customHeight="1">
      <c r="A389" s="89"/>
      <c r="B389" s="18"/>
      <c r="C389" s="20"/>
      <c r="D389" s="20"/>
      <c r="E389" s="18"/>
      <c r="F389" s="18"/>
      <c r="G389" s="18"/>
      <c r="H389" s="91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  <c r="AA389" s="78"/>
      <c r="AB389" s="78"/>
      <c r="AC389" s="78"/>
      <c r="AD389" s="78"/>
      <c r="AE389" s="78"/>
      <c r="AF389" s="78"/>
      <c r="AG389" s="78"/>
      <c r="AH389" s="78"/>
      <c r="AI389" s="78"/>
    </row>
    <row r="390" spans="1:35" ht="12.75" customHeight="1">
      <c r="A390" s="89"/>
      <c r="B390" s="18"/>
      <c r="C390" s="20"/>
      <c r="D390" s="20"/>
      <c r="E390" s="18"/>
      <c r="F390" s="18"/>
      <c r="G390" s="18"/>
      <c r="H390" s="91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  <c r="AA390" s="78"/>
      <c r="AB390" s="78"/>
      <c r="AC390" s="78"/>
      <c r="AD390" s="78"/>
      <c r="AE390" s="78"/>
      <c r="AF390" s="78"/>
      <c r="AG390" s="78"/>
      <c r="AH390" s="78"/>
      <c r="AI390" s="78"/>
    </row>
    <row r="391" spans="1:35" ht="12.75" customHeight="1">
      <c r="A391" s="89"/>
      <c r="B391" s="18"/>
      <c r="C391" s="20"/>
      <c r="D391" s="20"/>
      <c r="E391" s="18"/>
      <c r="F391" s="18"/>
      <c r="G391" s="18"/>
      <c r="H391" s="91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  <c r="AA391" s="78"/>
      <c r="AB391" s="78"/>
      <c r="AC391" s="78"/>
      <c r="AD391" s="78"/>
      <c r="AE391" s="78"/>
      <c r="AF391" s="78"/>
      <c r="AG391" s="78"/>
      <c r="AH391" s="78"/>
      <c r="AI391" s="78"/>
    </row>
    <row r="392" spans="1:35" ht="12.75" customHeight="1">
      <c r="A392" s="89"/>
      <c r="B392" s="18"/>
      <c r="C392" s="20"/>
      <c r="D392" s="20"/>
      <c r="E392" s="18"/>
      <c r="F392" s="18"/>
      <c r="G392" s="18"/>
      <c r="H392" s="91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  <c r="AA392" s="78"/>
      <c r="AB392" s="78"/>
      <c r="AC392" s="78"/>
      <c r="AD392" s="78"/>
      <c r="AE392" s="78"/>
      <c r="AF392" s="78"/>
      <c r="AG392" s="78"/>
      <c r="AH392" s="78"/>
      <c r="AI392" s="78"/>
    </row>
    <row r="393" spans="1:35" ht="12.75" customHeight="1">
      <c r="A393" s="89"/>
      <c r="B393" s="18"/>
      <c r="C393" s="20"/>
      <c r="D393" s="20"/>
      <c r="E393" s="18"/>
      <c r="F393" s="18"/>
      <c r="G393" s="18"/>
      <c r="H393" s="91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  <c r="AA393" s="78"/>
      <c r="AB393" s="78"/>
      <c r="AC393" s="78"/>
      <c r="AD393" s="78"/>
      <c r="AE393" s="78"/>
      <c r="AF393" s="78"/>
      <c r="AG393" s="78"/>
      <c r="AH393" s="78"/>
      <c r="AI393" s="78"/>
    </row>
    <row r="394" spans="1:35" ht="12.75" customHeight="1">
      <c r="A394" s="89"/>
      <c r="B394" s="18"/>
      <c r="C394" s="20"/>
      <c r="D394" s="20"/>
      <c r="E394" s="18"/>
      <c r="F394" s="18"/>
      <c r="G394" s="18"/>
      <c r="H394" s="91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  <c r="AA394" s="78"/>
      <c r="AB394" s="78"/>
      <c r="AC394" s="78"/>
      <c r="AD394" s="78"/>
      <c r="AE394" s="78"/>
      <c r="AF394" s="78"/>
      <c r="AG394" s="78"/>
      <c r="AH394" s="78"/>
      <c r="AI394" s="78"/>
    </row>
    <row r="395" spans="1:35" ht="12.75" customHeight="1">
      <c r="A395" s="89"/>
      <c r="B395" s="18"/>
      <c r="C395" s="20"/>
      <c r="D395" s="20"/>
      <c r="E395" s="18"/>
      <c r="F395" s="18"/>
      <c r="G395" s="18"/>
      <c r="H395" s="91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  <c r="AA395" s="78"/>
      <c r="AB395" s="78"/>
      <c r="AC395" s="78"/>
      <c r="AD395" s="78"/>
      <c r="AE395" s="78"/>
      <c r="AF395" s="78"/>
      <c r="AG395" s="78"/>
      <c r="AH395" s="78"/>
      <c r="AI395" s="78"/>
    </row>
    <row r="396" spans="1:35" ht="12.75" customHeight="1">
      <c r="A396" s="89"/>
      <c r="B396" s="18"/>
      <c r="C396" s="20"/>
      <c r="D396" s="20"/>
      <c r="E396" s="18"/>
      <c r="F396" s="18"/>
      <c r="G396" s="18"/>
      <c r="H396" s="91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  <c r="AA396" s="78"/>
      <c r="AB396" s="78"/>
      <c r="AC396" s="78"/>
      <c r="AD396" s="78"/>
      <c r="AE396" s="78"/>
      <c r="AF396" s="78"/>
      <c r="AG396" s="78"/>
      <c r="AH396" s="78"/>
      <c r="AI396" s="78"/>
    </row>
    <row r="397" spans="1:35" ht="12.75" customHeight="1">
      <c r="A397" s="89"/>
      <c r="B397" s="18"/>
      <c r="C397" s="20"/>
      <c r="D397" s="20"/>
      <c r="E397" s="18"/>
      <c r="F397" s="18"/>
      <c r="G397" s="18"/>
      <c r="H397" s="91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  <c r="AA397" s="78"/>
      <c r="AB397" s="78"/>
      <c r="AC397" s="78"/>
      <c r="AD397" s="78"/>
      <c r="AE397" s="78"/>
      <c r="AF397" s="78"/>
      <c r="AG397" s="78"/>
      <c r="AH397" s="78"/>
      <c r="AI397" s="78"/>
    </row>
    <row r="398" spans="1:35" ht="12.75" customHeight="1">
      <c r="A398" s="89"/>
      <c r="B398" s="18"/>
      <c r="C398" s="20"/>
      <c r="D398" s="20"/>
      <c r="E398" s="18"/>
      <c r="F398" s="18"/>
      <c r="G398" s="18"/>
      <c r="H398" s="91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  <c r="AA398" s="78"/>
      <c r="AB398" s="78"/>
      <c r="AC398" s="78"/>
      <c r="AD398" s="78"/>
      <c r="AE398" s="78"/>
      <c r="AF398" s="78"/>
      <c r="AG398" s="78"/>
      <c r="AH398" s="78"/>
      <c r="AI398" s="78"/>
    </row>
    <row r="399" spans="1:35" ht="12.75" customHeight="1">
      <c r="A399" s="89"/>
      <c r="B399" s="18"/>
      <c r="C399" s="20"/>
      <c r="D399" s="20"/>
      <c r="E399" s="18"/>
      <c r="F399" s="18"/>
      <c r="G399" s="18"/>
      <c r="H399" s="91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  <c r="AA399" s="78"/>
      <c r="AB399" s="78"/>
      <c r="AC399" s="78"/>
      <c r="AD399" s="78"/>
      <c r="AE399" s="78"/>
      <c r="AF399" s="78"/>
      <c r="AG399" s="78"/>
      <c r="AH399" s="78"/>
      <c r="AI399" s="78"/>
    </row>
    <row r="400" spans="1:35" ht="12.75" customHeight="1">
      <c r="A400" s="89"/>
      <c r="B400" s="18"/>
      <c r="C400" s="20"/>
      <c r="D400" s="20"/>
      <c r="E400" s="18"/>
      <c r="F400" s="18"/>
      <c r="G400" s="18"/>
      <c r="H400" s="91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  <c r="AA400" s="78"/>
      <c r="AB400" s="78"/>
      <c r="AC400" s="78"/>
      <c r="AD400" s="78"/>
      <c r="AE400" s="78"/>
      <c r="AF400" s="78"/>
      <c r="AG400" s="78"/>
      <c r="AH400" s="78"/>
      <c r="AI400" s="78"/>
    </row>
    <row r="401" spans="1:35" ht="12.75" customHeight="1">
      <c r="A401" s="89"/>
      <c r="B401" s="18"/>
      <c r="C401" s="20"/>
      <c r="D401" s="20"/>
      <c r="E401" s="18"/>
      <c r="F401" s="18"/>
      <c r="G401" s="18"/>
      <c r="H401" s="91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  <c r="AA401" s="78"/>
      <c r="AB401" s="78"/>
      <c r="AC401" s="78"/>
      <c r="AD401" s="78"/>
      <c r="AE401" s="78"/>
      <c r="AF401" s="78"/>
      <c r="AG401" s="78"/>
      <c r="AH401" s="78"/>
      <c r="AI401" s="78"/>
    </row>
    <row r="402" spans="1:35" ht="12.75" customHeight="1">
      <c r="A402" s="89"/>
      <c r="B402" s="18"/>
      <c r="C402" s="20"/>
      <c r="D402" s="20"/>
      <c r="E402" s="18"/>
      <c r="F402" s="18"/>
      <c r="G402" s="18"/>
      <c r="H402" s="91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  <c r="AA402" s="78"/>
      <c r="AB402" s="78"/>
      <c r="AC402" s="78"/>
      <c r="AD402" s="78"/>
      <c r="AE402" s="78"/>
      <c r="AF402" s="78"/>
      <c r="AG402" s="78"/>
      <c r="AH402" s="78"/>
      <c r="AI402" s="78"/>
    </row>
    <row r="403" spans="1:35" ht="12.75" customHeight="1">
      <c r="A403" s="89"/>
      <c r="B403" s="18"/>
      <c r="C403" s="20"/>
      <c r="D403" s="20"/>
      <c r="E403" s="18"/>
      <c r="F403" s="18"/>
      <c r="G403" s="18"/>
      <c r="H403" s="91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  <c r="AA403" s="78"/>
      <c r="AB403" s="78"/>
      <c r="AC403" s="78"/>
      <c r="AD403" s="78"/>
      <c r="AE403" s="78"/>
      <c r="AF403" s="78"/>
      <c r="AG403" s="78"/>
      <c r="AH403" s="78"/>
      <c r="AI403" s="78"/>
    </row>
    <row r="404" spans="1:35" ht="12.75" customHeight="1">
      <c r="A404" s="89"/>
      <c r="B404" s="18"/>
      <c r="C404" s="20"/>
      <c r="D404" s="20"/>
      <c r="E404" s="18"/>
      <c r="F404" s="18"/>
      <c r="G404" s="18"/>
      <c r="H404" s="91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89"/>
      <c r="B405" s="18"/>
      <c r="C405" s="20"/>
      <c r="D405" s="20"/>
      <c r="E405" s="18"/>
      <c r="F405" s="18"/>
      <c r="G405" s="18"/>
      <c r="H405" s="91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89"/>
      <c r="B406" s="18"/>
      <c r="C406" s="20"/>
      <c r="D406" s="20"/>
      <c r="E406" s="18"/>
      <c r="F406" s="18"/>
      <c r="G406" s="18"/>
      <c r="H406" s="91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89"/>
      <c r="B407" s="18"/>
      <c r="C407" s="20"/>
      <c r="D407" s="20"/>
      <c r="E407" s="18"/>
      <c r="F407" s="18"/>
      <c r="G407" s="18"/>
      <c r="H407" s="91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89"/>
      <c r="B408" s="18"/>
      <c r="C408" s="20"/>
      <c r="D408" s="20"/>
      <c r="E408" s="18"/>
      <c r="F408" s="18"/>
      <c r="G408" s="18"/>
      <c r="H408" s="91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89"/>
      <c r="B409" s="18"/>
      <c r="C409" s="20"/>
      <c r="D409" s="20"/>
      <c r="E409" s="18"/>
      <c r="F409" s="18"/>
      <c r="G409" s="18"/>
      <c r="H409" s="91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89"/>
      <c r="B410" s="18"/>
      <c r="C410" s="20"/>
      <c r="D410" s="20"/>
      <c r="E410" s="18"/>
      <c r="F410" s="18"/>
      <c r="G410" s="18"/>
      <c r="H410" s="91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89"/>
      <c r="B411" s="18"/>
      <c r="C411" s="20"/>
      <c r="D411" s="20"/>
      <c r="E411" s="18"/>
      <c r="F411" s="18"/>
      <c r="G411" s="18"/>
      <c r="H411" s="91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89"/>
      <c r="B412" s="18"/>
      <c r="C412" s="20"/>
      <c r="D412" s="20"/>
      <c r="E412" s="18"/>
      <c r="F412" s="18"/>
      <c r="G412" s="18"/>
      <c r="H412" s="91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89"/>
      <c r="B413" s="18"/>
      <c r="C413" s="20"/>
      <c r="D413" s="20"/>
      <c r="E413" s="18"/>
      <c r="F413" s="18"/>
      <c r="G413" s="18"/>
      <c r="H413" s="91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89"/>
      <c r="B414" s="18"/>
      <c r="C414" s="20"/>
      <c r="D414" s="20"/>
      <c r="E414" s="18"/>
      <c r="F414" s="18"/>
      <c r="G414" s="18"/>
      <c r="H414" s="91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89"/>
      <c r="B415" s="18"/>
      <c r="C415" s="20"/>
      <c r="D415" s="20"/>
      <c r="E415" s="18"/>
      <c r="F415" s="18"/>
      <c r="G415" s="18"/>
      <c r="H415" s="91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89"/>
      <c r="B416" s="18"/>
      <c r="C416" s="20"/>
      <c r="D416" s="20"/>
      <c r="E416" s="18"/>
      <c r="F416" s="18"/>
      <c r="G416" s="18"/>
      <c r="H416" s="91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89"/>
      <c r="B417" s="18"/>
      <c r="C417" s="20"/>
      <c r="D417" s="20"/>
      <c r="E417" s="18"/>
      <c r="F417" s="18"/>
      <c r="G417" s="18"/>
      <c r="H417" s="91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89"/>
      <c r="B418" s="18"/>
      <c r="C418" s="20"/>
      <c r="D418" s="20"/>
      <c r="E418" s="18"/>
      <c r="F418" s="18"/>
      <c r="G418" s="18"/>
      <c r="H418" s="91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89"/>
      <c r="B419" s="18"/>
      <c r="C419" s="20"/>
      <c r="D419" s="20"/>
      <c r="E419" s="18"/>
      <c r="F419" s="18"/>
      <c r="G419" s="18"/>
      <c r="H419" s="91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89"/>
      <c r="B420" s="18"/>
      <c r="C420" s="20"/>
      <c r="D420" s="20"/>
      <c r="E420" s="18"/>
      <c r="F420" s="18"/>
      <c r="G420" s="18"/>
      <c r="H420" s="91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89"/>
      <c r="B421" s="18"/>
      <c r="C421" s="20"/>
      <c r="D421" s="20"/>
      <c r="E421" s="18"/>
      <c r="F421" s="18"/>
      <c r="G421" s="18"/>
      <c r="H421" s="91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89"/>
      <c r="B422" s="18"/>
      <c r="C422" s="20"/>
      <c r="D422" s="20"/>
      <c r="E422" s="18"/>
      <c r="F422" s="18"/>
      <c r="G422" s="18"/>
      <c r="H422" s="91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89"/>
      <c r="B423" s="18"/>
      <c r="C423" s="20"/>
      <c r="D423" s="20"/>
      <c r="E423" s="18"/>
      <c r="F423" s="18"/>
      <c r="G423" s="18"/>
      <c r="H423" s="91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89"/>
      <c r="B424" s="18"/>
      <c r="C424" s="20"/>
      <c r="D424" s="20"/>
      <c r="E424" s="18"/>
      <c r="F424" s="18"/>
      <c r="G424" s="18"/>
      <c r="H424" s="91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89"/>
      <c r="B425" s="18"/>
      <c r="C425" s="20"/>
      <c r="D425" s="20"/>
      <c r="E425" s="18"/>
      <c r="F425" s="18"/>
      <c r="G425" s="18"/>
      <c r="H425" s="91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89"/>
      <c r="B426" s="18"/>
      <c r="C426" s="20"/>
      <c r="D426" s="20"/>
      <c r="E426" s="18"/>
      <c r="F426" s="18"/>
      <c r="G426" s="18"/>
      <c r="H426" s="91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89"/>
      <c r="B427" s="18"/>
      <c r="C427" s="20"/>
      <c r="D427" s="20"/>
      <c r="E427" s="18"/>
      <c r="F427" s="18"/>
      <c r="G427" s="18"/>
      <c r="H427" s="91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89"/>
      <c r="B428" s="18"/>
      <c r="C428" s="20"/>
      <c r="D428" s="20"/>
      <c r="E428" s="18"/>
      <c r="F428" s="18"/>
      <c r="G428" s="18"/>
      <c r="H428" s="91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89"/>
      <c r="B429" s="18"/>
      <c r="C429" s="20"/>
      <c r="D429" s="20"/>
      <c r="E429" s="18"/>
      <c r="F429" s="18"/>
      <c r="G429" s="18"/>
      <c r="H429" s="91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89"/>
      <c r="B430" s="18"/>
      <c r="C430" s="20"/>
      <c r="D430" s="20"/>
      <c r="E430" s="18"/>
      <c r="F430" s="18"/>
      <c r="G430" s="18"/>
      <c r="H430" s="91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89"/>
      <c r="B431" s="18"/>
      <c r="C431" s="20"/>
      <c r="D431" s="20"/>
      <c r="E431" s="18"/>
      <c r="F431" s="18"/>
      <c r="G431" s="18"/>
      <c r="H431" s="91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89"/>
      <c r="B432" s="18"/>
      <c r="C432" s="20"/>
      <c r="D432" s="20"/>
      <c r="E432" s="18"/>
      <c r="F432" s="18"/>
      <c r="G432" s="18"/>
      <c r="H432" s="91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89"/>
      <c r="B433" s="18"/>
      <c r="C433" s="20"/>
      <c r="D433" s="20"/>
      <c r="E433" s="18"/>
      <c r="F433" s="18"/>
      <c r="G433" s="18"/>
      <c r="H433" s="91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89"/>
      <c r="B434" s="18"/>
      <c r="C434" s="20"/>
      <c r="D434" s="20"/>
      <c r="E434" s="18"/>
      <c r="F434" s="18"/>
      <c r="G434" s="18"/>
      <c r="H434" s="91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89"/>
      <c r="B435" s="18"/>
      <c r="C435" s="20"/>
      <c r="D435" s="20"/>
      <c r="E435" s="18"/>
      <c r="F435" s="18"/>
      <c r="G435" s="18"/>
      <c r="H435" s="91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89"/>
      <c r="B436" s="18"/>
      <c r="C436" s="20"/>
      <c r="D436" s="20"/>
      <c r="E436" s="18"/>
      <c r="F436" s="18"/>
      <c r="G436" s="18"/>
      <c r="H436" s="91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89"/>
      <c r="B437" s="18"/>
      <c r="C437" s="20"/>
      <c r="D437" s="20"/>
      <c r="E437" s="18"/>
      <c r="F437" s="18"/>
      <c r="G437" s="18"/>
      <c r="H437" s="91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89"/>
      <c r="B438" s="18"/>
      <c r="C438" s="20"/>
      <c r="D438" s="20"/>
      <c r="E438" s="18"/>
      <c r="F438" s="18"/>
      <c r="G438" s="18"/>
      <c r="H438" s="91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89"/>
      <c r="B439" s="18"/>
      <c r="C439" s="20"/>
      <c r="D439" s="20"/>
      <c r="E439" s="18"/>
      <c r="F439" s="18"/>
      <c r="G439" s="18"/>
      <c r="H439" s="91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89"/>
      <c r="B440" s="18"/>
      <c r="C440" s="20"/>
      <c r="D440" s="20"/>
      <c r="E440" s="18"/>
      <c r="F440" s="18"/>
      <c r="G440" s="18"/>
      <c r="H440" s="91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89"/>
      <c r="B441" s="18"/>
      <c r="C441" s="20"/>
      <c r="D441" s="20"/>
      <c r="E441" s="18"/>
      <c r="F441" s="18"/>
      <c r="G441" s="18"/>
      <c r="H441" s="91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89"/>
      <c r="B442" s="18"/>
      <c r="C442" s="20"/>
      <c r="D442" s="20"/>
      <c r="E442" s="18"/>
      <c r="F442" s="18"/>
      <c r="G442" s="18"/>
      <c r="H442" s="91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89"/>
      <c r="B443" s="18"/>
      <c r="C443" s="20"/>
      <c r="D443" s="20"/>
      <c r="E443" s="18"/>
      <c r="F443" s="18"/>
      <c r="G443" s="18"/>
      <c r="H443" s="91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89"/>
      <c r="B444" s="18"/>
      <c r="C444" s="20"/>
      <c r="D444" s="20"/>
      <c r="E444" s="18"/>
      <c r="F444" s="18"/>
      <c r="G444" s="18"/>
      <c r="H444" s="91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89"/>
      <c r="B445" s="18"/>
      <c r="C445" s="20"/>
      <c r="D445" s="20"/>
      <c r="E445" s="18"/>
      <c r="F445" s="18"/>
      <c r="G445" s="18"/>
      <c r="H445" s="91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89"/>
      <c r="B446" s="18"/>
      <c r="C446" s="20"/>
      <c r="D446" s="20"/>
      <c r="E446" s="18"/>
      <c r="F446" s="18"/>
      <c r="G446" s="18"/>
      <c r="H446" s="91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89"/>
      <c r="B447" s="18"/>
      <c r="C447" s="20"/>
      <c r="D447" s="20"/>
      <c r="E447" s="18"/>
      <c r="F447" s="18"/>
      <c r="G447" s="18"/>
      <c r="H447" s="91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89"/>
      <c r="B448" s="18"/>
      <c r="C448" s="20"/>
      <c r="D448" s="20"/>
      <c r="E448" s="18"/>
      <c r="F448" s="18"/>
      <c r="G448" s="18"/>
      <c r="H448" s="91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89"/>
      <c r="B449" s="18"/>
      <c r="C449" s="20"/>
      <c r="D449" s="20"/>
      <c r="E449" s="18"/>
      <c r="F449" s="18"/>
      <c r="G449" s="18"/>
      <c r="H449" s="91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89"/>
      <c r="B450" s="18"/>
      <c r="C450" s="20"/>
      <c r="D450" s="20"/>
      <c r="E450" s="18"/>
      <c r="F450" s="18"/>
      <c r="G450" s="18"/>
      <c r="H450" s="91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89"/>
      <c r="B451" s="18"/>
      <c r="C451" s="20"/>
      <c r="D451" s="20"/>
      <c r="E451" s="18"/>
      <c r="F451" s="18"/>
      <c r="G451" s="18"/>
      <c r="H451" s="91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89"/>
      <c r="B452" s="18"/>
      <c r="C452" s="20"/>
      <c r="D452" s="20"/>
      <c r="E452" s="18"/>
      <c r="F452" s="18"/>
      <c r="G452" s="18"/>
      <c r="H452" s="91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89"/>
      <c r="B453" s="18"/>
      <c r="C453" s="20"/>
      <c r="D453" s="20"/>
      <c r="E453" s="18"/>
      <c r="F453" s="18"/>
      <c r="G453" s="18"/>
      <c r="H453" s="91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89"/>
      <c r="B454" s="18"/>
      <c r="C454" s="20"/>
      <c r="D454" s="20"/>
      <c r="E454" s="18"/>
      <c r="F454" s="18"/>
      <c r="G454" s="18"/>
      <c r="H454" s="91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89"/>
      <c r="B455" s="18"/>
      <c r="C455" s="20"/>
      <c r="D455" s="20"/>
      <c r="E455" s="18"/>
      <c r="F455" s="18"/>
      <c r="G455" s="18"/>
      <c r="H455" s="91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89"/>
      <c r="B456" s="18"/>
      <c r="C456" s="20"/>
      <c r="D456" s="20"/>
      <c r="E456" s="18"/>
      <c r="F456" s="18"/>
      <c r="G456" s="18"/>
      <c r="H456" s="91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89"/>
      <c r="B457" s="18"/>
      <c r="C457" s="20"/>
      <c r="D457" s="20"/>
      <c r="E457" s="18"/>
      <c r="F457" s="18"/>
      <c r="G457" s="18"/>
      <c r="H457" s="91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89"/>
      <c r="B458" s="18"/>
      <c r="C458" s="20"/>
      <c r="D458" s="20"/>
      <c r="E458" s="18"/>
      <c r="F458" s="18"/>
      <c r="G458" s="18"/>
      <c r="H458" s="91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89"/>
      <c r="B459" s="18"/>
      <c r="C459" s="20"/>
      <c r="D459" s="20"/>
      <c r="E459" s="18"/>
      <c r="F459" s="18"/>
      <c r="G459" s="18"/>
      <c r="H459" s="91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89"/>
      <c r="B460" s="18"/>
      <c r="C460" s="20"/>
      <c r="D460" s="20"/>
      <c r="E460" s="18"/>
      <c r="F460" s="18"/>
      <c r="G460" s="18"/>
      <c r="H460" s="91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89"/>
      <c r="B461" s="18"/>
      <c r="C461" s="20"/>
      <c r="D461" s="20"/>
      <c r="E461" s="18"/>
      <c r="F461" s="18"/>
      <c r="G461" s="18"/>
      <c r="H461" s="91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89"/>
      <c r="B462" s="18"/>
      <c r="C462" s="20"/>
      <c r="D462" s="20"/>
      <c r="E462" s="18"/>
      <c r="F462" s="18"/>
      <c r="G462" s="18"/>
      <c r="H462" s="91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89"/>
      <c r="B463" s="18"/>
      <c r="C463" s="20"/>
      <c r="D463" s="20"/>
      <c r="E463" s="18"/>
      <c r="F463" s="18"/>
      <c r="G463" s="18"/>
      <c r="H463" s="91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89"/>
      <c r="B464" s="18"/>
      <c r="C464" s="20"/>
      <c r="D464" s="20"/>
      <c r="E464" s="18"/>
      <c r="F464" s="18"/>
      <c r="G464" s="18"/>
      <c r="H464" s="91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89"/>
      <c r="B465" s="18"/>
      <c r="C465" s="20"/>
      <c r="D465" s="20"/>
      <c r="E465" s="18"/>
      <c r="F465" s="18"/>
      <c r="G465" s="18"/>
      <c r="H465" s="91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89"/>
      <c r="B466" s="18"/>
      <c r="C466" s="20"/>
      <c r="D466" s="20"/>
      <c r="E466" s="18"/>
      <c r="F466" s="18"/>
      <c r="G466" s="18"/>
      <c r="H466" s="91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89"/>
      <c r="B467" s="18"/>
      <c r="C467" s="20"/>
      <c r="D467" s="20"/>
      <c r="E467" s="18"/>
      <c r="F467" s="18"/>
      <c r="G467" s="18"/>
      <c r="H467" s="91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89"/>
      <c r="B468" s="18"/>
      <c r="C468" s="20"/>
      <c r="D468" s="20"/>
      <c r="E468" s="18"/>
      <c r="F468" s="18"/>
      <c r="G468" s="18"/>
      <c r="H468" s="91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89"/>
      <c r="B469" s="18"/>
      <c r="C469" s="20"/>
      <c r="D469" s="20"/>
      <c r="E469" s="18"/>
      <c r="F469" s="18"/>
      <c r="G469" s="18"/>
      <c r="H469" s="91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89"/>
      <c r="B470" s="18"/>
      <c r="C470" s="20"/>
      <c r="D470" s="20"/>
      <c r="E470" s="18"/>
      <c r="F470" s="18"/>
      <c r="G470" s="18"/>
      <c r="H470" s="91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89"/>
      <c r="B471" s="18"/>
      <c r="C471" s="20"/>
      <c r="D471" s="20"/>
      <c r="E471" s="18"/>
      <c r="F471" s="18"/>
      <c r="G471" s="18"/>
      <c r="H471" s="91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89"/>
      <c r="B472" s="18"/>
      <c r="C472" s="20"/>
      <c r="D472" s="20"/>
      <c r="E472" s="18"/>
      <c r="F472" s="18"/>
      <c r="G472" s="18"/>
      <c r="H472" s="91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89"/>
      <c r="B473" s="18"/>
      <c r="C473" s="20"/>
      <c r="D473" s="20"/>
      <c r="E473" s="18"/>
      <c r="F473" s="18"/>
      <c r="G473" s="18"/>
      <c r="H473" s="91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89"/>
      <c r="B474" s="18"/>
      <c r="C474" s="20"/>
      <c r="D474" s="20"/>
      <c r="E474" s="18"/>
      <c r="F474" s="18"/>
      <c r="G474" s="18"/>
      <c r="H474" s="91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89"/>
      <c r="B475" s="18"/>
      <c r="C475" s="20"/>
      <c r="D475" s="20"/>
      <c r="E475" s="18"/>
      <c r="F475" s="18"/>
      <c r="G475" s="18"/>
      <c r="H475" s="91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89"/>
      <c r="B476" s="18"/>
      <c r="C476" s="20"/>
      <c r="D476" s="20"/>
      <c r="E476" s="18"/>
      <c r="F476" s="18"/>
      <c r="G476" s="18"/>
      <c r="H476" s="91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89"/>
      <c r="B477" s="18"/>
      <c r="C477" s="20"/>
      <c r="D477" s="20"/>
      <c r="E477" s="18"/>
      <c r="F477" s="18"/>
      <c r="G477" s="18"/>
      <c r="H477" s="91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89"/>
      <c r="B478" s="18"/>
      <c r="C478" s="20"/>
      <c r="D478" s="20"/>
      <c r="E478" s="18"/>
      <c r="F478" s="18"/>
      <c r="G478" s="18"/>
      <c r="H478" s="91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89"/>
      <c r="B479" s="18"/>
      <c r="C479" s="20"/>
      <c r="D479" s="20"/>
      <c r="E479" s="18"/>
      <c r="F479" s="18"/>
      <c r="G479" s="18"/>
      <c r="H479" s="91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89"/>
      <c r="B480" s="18"/>
      <c r="C480" s="20"/>
      <c r="D480" s="20"/>
      <c r="E480" s="18"/>
      <c r="F480" s="18"/>
      <c r="G480" s="18"/>
      <c r="H480" s="91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89"/>
      <c r="B481" s="18"/>
      <c r="C481" s="20"/>
      <c r="D481" s="20"/>
      <c r="E481" s="18"/>
      <c r="F481" s="18"/>
      <c r="G481" s="18"/>
      <c r="H481" s="91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89"/>
      <c r="B482" s="18"/>
      <c r="C482" s="20"/>
      <c r="D482" s="20"/>
      <c r="E482" s="18"/>
      <c r="F482" s="18"/>
      <c r="G482" s="18"/>
      <c r="H482" s="91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89"/>
      <c r="B483" s="18"/>
      <c r="C483" s="20"/>
      <c r="D483" s="20"/>
      <c r="E483" s="18"/>
      <c r="F483" s="18"/>
      <c r="G483" s="18"/>
      <c r="H483" s="91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89"/>
      <c r="B484" s="18"/>
      <c r="C484" s="20"/>
      <c r="D484" s="20"/>
      <c r="E484" s="18"/>
      <c r="F484" s="18"/>
      <c r="G484" s="18"/>
      <c r="H484" s="91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89"/>
      <c r="B485" s="18"/>
      <c r="C485" s="20"/>
      <c r="D485" s="20"/>
      <c r="E485" s="18"/>
      <c r="F485" s="18"/>
      <c r="G485" s="18"/>
      <c r="H485" s="91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89"/>
      <c r="B486" s="18"/>
      <c r="C486" s="20"/>
      <c r="D486" s="20"/>
      <c r="E486" s="18"/>
      <c r="F486" s="18"/>
      <c r="G486" s="18"/>
      <c r="H486" s="91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89"/>
      <c r="B487" s="18"/>
      <c r="C487" s="20"/>
      <c r="D487" s="20"/>
      <c r="E487" s="18"/>
      <c r="F487" s="18"/>
      <c r="G487" s="18"/>
      <c r="H487" s="91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89"/>
      <c r="B488" s="18"/>
      <c r="C488" s="20"/>
      <c r="D488" s="20"/>
      <c r="E488" s="18"/>
      <c r="F488" s="18"/>
      <c r="G488" s="18"/>
      <c r="H488" s="91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89"/>
      <c r="B489" s="18"/>
      <c r="C489" s="20"/>
      <c r="D489" s="20"/>
      <c r="E489" s="18"/>
      <c r="F489" s="18"/>
      <c r="G489" s="18"/>
      <c r="H489" s="91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89"/>
      <c r="B490" s="18"/>
      <c r="C490" s="20"/>
      <c r="D490" s="20"/>
      <c r="E490" s="18"/>
      <c r="F490" s="18"/>
      <c r="G490" s="18"/>
      <c r="H490" s="91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89"/>
      <c r="B491" s="18"/>
      <c r="C491" s="20"/>
      <c r="D491" s="20"/>
      <c r="E491" s="18"/>
      <c r="F491" s="18"/>
      <c r="G491" s="18"/>
      <c r="H491" s="91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89"/>
      <c r="B492" s="18"/>
      <c r="C492" s="20"/>
      <c r="D492" s="20"/>
      <c r="E492" s="18"/>
      <c r="F492" s="18"/>
      <c r="G492" s="18"/>
      <c r="H492" s="91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89"/>
      <c r="B493" s="18"/>
      <c r="C493" s="20"/>
      <c r="D493" s="20"/>
      <c r="E493" s="18"/>
      <c r="F493" s="18"/>
      <c r="G493" s="18"/>
      <c r="H493" s="91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89"/>
      <c r="B494" s="18"/>
      <c r="C494" s="20"/>
      <c r="D494" s="20"/>
      <c r="E494" s="18"/>
      <c r="F494" s="18"/>
      <c r="G494" s="18"/>
      <c r="H494" s="91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89"/>
      <c r="B495" s="18"/>
      <c r="C495" s="20"/>
      <c r="D495" s="20"/>
      <c r="E495" s="18"/>
      <c r="F495" s="18"/>
      <c r="G495" s="18"/>
      <c r="H495" s="91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89"/>
      <c r="B496" s="18"/>
      <c r="C496" s="20"/>
      <c r="D496" s="20"/>
      <c r="E496" s="18"/>
      <c r="F496" s="18"/>
      <c r="G496" s="18"/>
      <c r="H496" s="91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89"/>
      <c r="B497" s="18"/>
      <c r="C497" s="20"/>
      <c r="D497" s="20"/>
      <c r="E497" s="18"/>
      <c r="F497" s="18"/>
      <c r="G497" s="18"/>
      <c r="H497" s="91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89"/>
      <c r="B498" s="18"/>
      <c r="C498" s="20"/>
      <c r="D498" s="20"/>
      <c r="E498" s="18"/>
      <c r="F498" s="18"/>
      <c r="G498" s="18"/>
      <c r="H498" s="91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89"/>
      <c r="B499" s="18"/>
      <c r="C499" s="20"/>
      <c r="D499" s="20"/>
      <c r="E499" s="18"/>
      <c r="F499" s="18"/>
      <c r="G499" s="18"/>
      <c r="H499" s="91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89"/>
      <c r="B500" s="18"/>
      <c r="C500" s="20"/>
      <c r="D500" s="20"/>
      <c r="E500" s="18"/>
      <c r="F500" s="18"/>
      <c r="G500" s="18"/>
      <c r="H500" s="91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78"/>
  <sheetViews>
    <sheetView zoomScale="85" zoomScaleNormal="85" workbookViewId="0">
      <selection activeCell="K85" sqref="K85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" customWidth="1"/>
    <col min="14" max="14" width="12.7109375" customWidth="1"/>
    <col min="15" max="15" width="1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2"/>
      <c r="G2" s="92"/>
      <c r="H2" s="92"/>
      <c r="I2" s="92"/>
      <c r="J2" s="22"/>
      <c r="K2" s="92"/>
      <c r="L2" s="92"/>
      <c r="M2" s="92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3"/>
      <c r="L3" s="92"/>
      <c r="M3" s="92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4"/>
      <c r="J4" s="3"/>
      <c r="K4" s="93"/>
      <c r="L4" s="92"/>
      <c r="M4" s="92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9"/>
      <c r="M5" s="95" t="s">
        <v>287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6" t="s">
        <v>890</v>
      </c>
      <c r="D6" s="1"/>
      <c r="E6" s="1"/>
      <c r="F6" s="6"/>
      <c r="G6" s="6"/>
      <c r="H6" s="6"/>
      <c r="I6" s="6"/>
      <c r="J6" s="1"/>
      <c r="K6" s="6"/>
      <c r="L6" s="6"/>
      <c r="M6" s="97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7">
        <f>Main!B10</f>
        <v>44545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8" t="s">
        <v>578</v>
      </c>
      <c r="C8" s="98"/>
      <c r="D8" s="98"/>
      <c r="E8" s="98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9" t="s">
        <v>16</v>
      </c>
      <c r="B9" s="100" t="s">
        <v>568</v>
      </c>
      <c r="C9" s="100"/>
      <c r="D9" s="101" t="s">
        <v>579</v>
      </c>
      <c r="E9" s="100" t="s">
        <v>580</v>
      </c>
      <c r="F9" s="100" t="s">
        <v>581</v>
      </c>
      <c r="G9" s="100" t="s">
        <v>582</v>
      </c>
      <c r="H9" s="100" t="s">
        <v>583</v>
      </c>
      <c r="I9" s="100" t="s">
        <v>584</v>
      </c>
      <c r="J9" s="99" t="s">
        <v>585</v>
      </c>
      <c r="K9" s="100" t="s">
        <v>586</v>
      </c>
      <c r="L9" s="102" t="s">
        <v>587</v>
      </c>
      <c r="M9" s="102" t="s">
        <v>588</v>
      </c>
      <c r="N9" s="100" t="s">
        <v>589</v>
      </c>
      <c r="O9" s="101" t="s">
        <v>590</v>
      </c>
      <c r="P9" s="100" t="s">
        <v>829</v>
      </c>
      <c r="Q9" s="1"/>
      <c r="R9" s="6"/>
      <c r="S9" s="1"/>
      <c r="T9" s="1"/>
      <c r="U9" s="1"/>
      <c r="V9" s="1"/>
      <c r="W9" s="1"/>
      <c r="X9" s="1"/>
    </row>
    <row r="10" spans="1:38" ht="12.75" customHeight="1">
      <c r="A10" s="487">
        <v>1</v>
      </c>
      <c r="B10" s="437">
        <v>44474</v>
      </c>
      <c r="C10" s="488"/>
      <c r="D10" s="489" t="s">
        <v>118</v>
      </c>
      <c r="E10" s="490" t="s">
        <v>593</v>
      </c>
      <c r="F10" s="348">
        <v>720</v>
      </c>
      <c r="G10" s="348">
        <v>660</v>
      </c>
      <c r="H10" s="490">
        <v>675</v>
      </c>
      <c r="I10" s="491" t="s">
        <v>830</v>
      </c>
      <c r="J10" s="344" t="s">
        <v>883</v>
      </c>
      <c r="K10" s="344">
        <f t="shared" ref="K10" si="0">H10-F10</f>
        <v>-45</v>
      </c>
      <c r="L10" s="345">
        <f>(F10*-0.7)/100</f>
        <v>-5.0399999999999991</v>
      </c>
      <c r="M10" s="346">
        <f t="shared" ref="M10" si="1">(K10+L10)/F10</f>
        <v>-6.9499999999999992E-2</v>
      </c>
      <c r="N10" s="344" t="s">
        <v>604</v>
      </c>
      <c r="O10" s="347">
        <v>44543</v>
      </c>
      <c r="P10" s="348"/>
      <c r="Q10" s="1"/>
      <c r="R10" s="1" t="s">
        <v>592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s="327" customFormat="1" ht="12.75" customHeight="1">
      <c r="A11" s="315">
        <v>2</v>
      </c>
      <c r="B11" s="316">
        <v>44495</v>
      </c>
      <c r="C11" s="317"/>
      <c r="D11" s="318" t="s">
        <v>126</v>
      </c>
      <c r="E11" s="319" t="s">
        <v>593</v>
      </c>
      <c r="F11" s="320" t="s">
        <v>841</v>
      </c>
      <c r="G11" s="320">
        <v>1395</v>
      </c>
      <c r="H11" s="319"/>
      <c r="I11" s="321" t="s">
        <v>842</v>
      </c>
      <c r="J11" s="322" t="s">
        <v>594</v>
      </c>
      <c r="K11" s="322"/>
      <c r="L11" s="323"/>
      <c r="M11" s="324"/>
      <c r="N11" s="322"/>
      <c r="O11" s="325"/>
      <c r="P11" s="107">
        <f>VLOOKUP(D11,'MidCap Intra'!B29:C522,2,0)</f>
        <v>1434.95</v>
      </c>
      <c r="Q11" s="326"/>
      <c r="R11" s="326" t="s">
        <v>592</v>
      </c>
      <c r="S11" s="326"/>
      <c r="T11" s="326"/>
      <c r="U11" s="326"/>
      <c r="V11" s="326"/>
      <c r="W11" s="326"/>
      <c r="X11" s="326"/>
      <c r="Y11" s="326"/>
      <c r="Z11" s="326"/>
      <c r="AA11" s="326"/>
      <c r="AB11" s="326"/>
      <c r="AC11" s="326"/>
      <c r="AD11" s="326"/>
      <c r="AE11" s="326"/>
      <c r="AF11" s="326"/>
      <c r="AG11" s="326"/>
      <c r="AH11" s="326"/>
      <c r="AI11" s="326"/>
      <c r="AJ11" s="326"/>
      <c r="AK11" s="326"/>
      <c r="AL11" s="326"/>
    </row>
    <row r="12" spans="1:38" s="262" customFormat="1" ht="12.75" customHeight="1">
      <c r="A12" s="337">
        <v>3</v>
      </c>
      <c r="B12" s="338">
        <v>44525</v>
      </c>
      <c r="C12" s="339"/>
      <c r="D12" s="340" t="s">
        <v>407</v>
      </c>
      <c r="E12" s="341" t="s">
        <v>593</v>
      </c>
      <c r="F12" s="342">
        <v>772.5</v>
      </c>
      <c r="G12" s="342">
        <v>730</v>
      </c>
      <c r="H12" s="341">
        <v>730</v>
      </c>
      <c r="I12" s="343" t="s">
        <v>871</v>
      </c>
      <c r="J12" s="344" t="s">
        <v>883</v>
      </c>
      <c r="K12" s="344">
        <f t="shared" ref="K12" si="2">H12-F12</f>
        <v>-42.5</v>
      </c>
      <c r="L12" s="345">
        <f>(F12*-0.7)/100</f>
        <v>-5.4074999999999998</v>
      </c>
      <c r="M12" s="346">
        <f t="shared" ref="M12" si="3">(K12+L12)/F12</f>
        <v>-6.2016181229773461E-2</v>
      </c>
      <c r="N12" s="344" t="s">
        <v>604</v>
      </c>
      <c r="O12" s="347">
        <v>44531</v>
      </c>
      <c r="P12" s="348"/>
      <c r="Q12" s="261"/>
      <c r="R12" s="261" t="s">
        <v>592</v>
      </c>
      <c r="S12" s="261"/>
      <c r="T12" s="261"/>
      <c r="U12" s="261"/>
      <c r="V12" s="261"/>
      <c r="W12" s="261"/>
      <c r="X12" s="261"/>
      <c r="Y12" s="261"/>
      <c r="Z12" s="261"/>
      <c r="AA12" s="261"/>
      <c r="AB12" s="261"/>
      <c r="AC12" s="261"/>
      <c r="AD12" s="261"/>
      <c r="AE12" s="261"/>
      <c r="AF12" s="261"/>
      <c r="AG12" s="261"/>
      <c r="AH12" s="261"/>
      <c r="AI12" s="261"/>
      <c r="AJ12" s="261"/>
      <c r="AK12" s="261"/>
      <c r="AL12" s="261"/>
    </row>
    <row r="13" spans="1:38" s="262" customFormat="1" ht="12.75" customHeight="1">
      <c r="A13" s="389">
        <v>4</v>
      </c>
      <c r="B13" s="390">
        <v>44525</v>
      </c>
      <c r="C13" s="391"/>
      <c r="D13" s="392" t="s">
        <v>266</v>
      </c>
      <c r="E13" s="393" t="s">
        <v>593</v>
      </c>
      <c r="F13" s="394">
        <v>2065</v>
      </c>
      <c r="G13" s="394">
        <v>1950</v>
      </c>
      <c r="H13" s="393">
        <v>2155</v>
      </c>
      <c r="I13" s="395" t="s">
        <v>872</v>
      </c>
      <c r="J13" s="271" t="s">
        <v>912</v>
      </c>
      <c r="K13" s="271">
        <f t="shared" ref="K13" si="4">H13-F13</f>
        <v>90</v>
      </c>
      <c r="L13" s="272">
        <f>(F13*-0.7)/100</f>
        <v>-14.455</v>
      </c>
      <c r="M13" s="273">
        <f t="shared" ref="M13" si="5">(K13+L13)/F13</f>
        <v>3.6583535108958835E-2</v>
      </c>
      <c r="N13" s="271" t="s">
        <v>591</v>
      </c>
      <c r="O13" s="274">
        <v>44530</v>
      </c>
      <c r="P13" s="270"/>
      <c r="Q13" s="261"/>
      <c r="R13" s="261" t="s">
        <v>592</v>
      </c>
      <c r="S13" s="261"/>
      <c r="T13" s="261"/>
      <c r="U13" s="261"/>
      <c r="V13" s="261"/>
      <c r="W13" s="261"/>
      <c r="X13" s="261"/>
      <c r="Y13" s="261"/>
      <c r="Z13" s="261"/>
      <c r="AA13" s="261"/>
      <c r="AB13" s="261"/>
      <c r="AC13" s="261"/>
      <c r="AD13" s="261"/>
      <c r="AE13" s="261"/>
      <c r="AF13" s="261"/>
      <c r="AG13" s="261"/>
      <c r="AH13" s="261"/>
      <c r="AI13" s="261"/>
      <c r="AJ13" s="261"/>
      <c r="AK13" s="261"/>
      <c r="AL13" s="261"/>
    </row>
    <row r="14" spans="1:38" s="262" customFormat="1" ht="12.75" customHeight="1">
      <c r="A14" s="359">
        <v>5</v>
      </c>
      <c r="B14" s="375">
        <v>44526</v>
      </c>
      <c r="C14" s="360"/>
      <c r="D14" s="361" t="s">
        <v>522</v>
      </c>
      <c r="E14" s="362" t="s">
        <v>593</v>
      </c>
      <c r="F14" s="363">
        <v>2160</v>
      </c>
      <c r="G14" s="363">
        <v>2030</v>
      </c>
      <c r="H14" s="362">
        <v>2290</v>
      </c>
      <c r="I14" s="364" t="s">
        <v>826</v>
      </c>
      <c r="J14" s="103" t="s">
        <v>882</v>
      </c>
      <c r="K14" s="103">
        <f t="shared" ref="K14:K15" si="6">H14-F14</f>
        <v>130</v>
      </c>
      <c r="L14" s="104">
        <f>(F14*-0.7)/100</f>
        <v>-15.12</v>
      </c>
      <c r="M14" s="105">
        <f t="shared" ref="M14:M15" si="7">(K14+L14)/F14</f>
        <v>5.3185185185185183E-2</v>
      </c>
      <c r="N14" s="103" t="s">
        <v>591</v>
      </c>
      <c r="O14" s="106">
        <v>44531</v>
      </c>
      <c r="P14" s="269"/>
      <c r="Q14" s="261"/>
      <c r="R14" s="261" t="s">
        <v>592</v>
      </c>
      <c r="S14" s="261"/>
      <c r="T14" s="261"/>
      <c r="U14" s="261"/>
      <c r="V14" s="261"/>
      <c r="W14" s="261"/>
      <c r="X14" s="261"/>
      <c r="Y14" s="261"/>
      <c r="Z14" s="261"/>
      <c r="AA14" s="261"/>
      <c r="AB14" s="261"/>
      <c r="AC14" s="261"/>
      <c r="AD14" s="261"/>
      <c r="AE14" s="261"/>
      <c r="AF14" s="261"/>
      <c r="AG14" s="261"/>
      <c r="AH14" s="261"/>
      <c r="AI14" s="261"/>
      <c r="AJ14" s="261"/>
      <c r="AK14" s="261"/>
      <c r="AL14" s="261"/>
    </row>
    <row r="15" spans="1:38" s="262" customFormat="1" ht="12.75" customHeight="1">
      <c r="A15" s="359">
        <v>6</v>
      </c>
      <c r="B15" s="375">
        <v>44526</v>
      </c>
      <c r="C15" s="360"/>
      <c r="D15" s="361" t="s">
        <v>71</v>
      </c>
      <c r="E15" s="362" t="s">
        <v>593</v>
      </c>
      <c r="F15" s="363">
        <v>201</v>
      </c>
      <c r="G15" s="363">
        <v>189</v>
      </c>
      <c r="H15" s="362">
        <v>213.5</v>
      </c>
      <c r="I15" s="364" t="s">
        <v>875</v>
      </c>
      <c r="J15" s="103" t="s">
        <v>930</v>
      </c>
      <c r="K15" s="103">
        <f t="shared" si="6"/>
        <v>12.5</v>
      </c>
      <c r="L15" s="104">
        <f>(F15*-0.7)/100</f>
        <v>-1.4069999999999998</v>
      </c>
      <c r="M15" s="105">
        <f t="shared" si="7"/>
        <v>5.5189054726368161E-2</v>
      </c>
      <c r="N15" s="103" t="s">
        <v>591</v>
      </c>
      <c r="O15" s="106">
        <v>44537</v>
      </c>
      <c r="P15" s="269"/>
      <c r="Q15" s="261"/>
      <c r="R15" s="261" t="s">
        <v>592</v>
      </c>
      <c r="S15" s="261"/>
      <c r="T15" s="261"/>
      <c r="U15" s="261"/>
      <c r="V15" s="261"/>
      <c r="W15" s="261"/>
      <c r="X15" s="261"/>
      <c r="Y15" s="261"/>
      <c r="Z15" s="261"/>
      <c r="AA15" s="261"/>
      <c r="AB15" s="261"/>
      <c r="AC15" s="261"/>
      <c r="AD15" s="261"/>
      <c r="AE15" s="261"/>
      <c r="AF15" s="261"/>
      <c r="AG15" s="261"/>
      <c r="AH15" s="261"/>
      <c r="AI15" s="261"/>
      <c r="AJ15" s="261"/>
      <c r="AK15" s="261"/>
      <c r="AL15" s="261"/>
    </row>
    <row r="16" spans="1:38" s="262" customFormat="1" ht="12.75" customHeight="1">
      <c r="A16" s="359">
        <v>7</v>
      </c>
      <c r="B16" s="375">
        <v>44531</v>
      </c>
      <c r="C16" s="360"/>
      <c r="D16" s="361" t="s">
        <v>554</v>
      </c>
      <c r="E16" s="362" t="s">
        <v>593</v>
      </c>
      <c r="F16" s="363">
        <v>1970</v>
      </c>
      <c r="G16" s="363">
        <v>1845</v>
      </c>
      <c r="H16" s="362">
        <v>2115</v>
      </c>
      <c r="I16" s="364" t="s">
        <v>888</v>
      </c>
      <c r="J16" s="103" t="s">
        <v>930</v>
      </c>
      <c r="K16" s="103">
        <f t="shared" ref="K16" si="8">H16-F16</f>
        <v>145</v>
      </c>
      <c r="L16" s="104">
        <f>(F16*-0.7)/100</f>
        <v>-13.79</v>
      </c>
      <c r="M16" s="105">
        <f t="shared" ref="M16" si="9">(K16+L16)/F16</f>
        <v>6.660406091370559E-2</v>
      </c>
      <c r="N16" s="103" t="s">
        <v>591</v>
      </c>
      <c r="O16" s="106">
        <v>44544</v>
      </c>
      <c r="P16" s="269"/>
      <c r="Q16" s="261"/>
      <c r="R16" s="261" t="s">
        <v>592</v>
      </c>
      <c r="S16" s="261"/>
      <c r="T16" s="261"/>
      <c r="U16" s="261"/>
      <c r="V16" s="261"/>
      <c r="W16" s="261"/>
      <c r="X16" s="261"/>
      <c r="Y16" s="261"/>
      <c r="Z16" s="261"/>
      <c r="AA16" s="261"/>
      <c r="AB16" s="261"/>
      <c r="AC16" s="261"/>
      <c r="AD16" s="261"/>
      <c r="AE16" s="261"/>
      <c r="AF16" s="261"/>
      <c r="AG16" s="261"/>
      <c r="AH16" s="261"/>
      <c r="AI16" s="261"/>
      <c r="AJ16" s="261"/>
      <c r="AK16" s="261"/>
      <c r="AL16" s="261"/>
    </row>
    <row r="17" spans="1:38" s="262" customFormat="1" ht="12.75" customHeight="1">
      <c r="A17" s="368">
        <v>8</v>
      </c>
      <c r="B17" s="263">
        <v>44532</v>
      </c>
      <c r="C17" s="370"/>
      <c r="D17" s="371" t="s">
        <v>251</v>
      </c>
      <c r="E17" s="372" t="s">
        <v>593</v>
      </c>
      <c r="F17" s="373" t="s">
        <v>904</v>
      </c>
      <c r="G17" s="373">
        <v>414</v>
      </c>
      <c r="H17" s="372"/>
      <c r="I17" s="374" t="s">
        <v>905</v>
      </c>
      <c r="J17" s="307" t="s">
        <v>594</v>
      </c>
      <c r="K17" s="307"/>
      <c r="L17" s="308"/>
      <c r="M17" s="309"/>
      <c r="N17" s="307"/>
      <c r="O17" s="310"/>
      <c r="P17" s="107">
        <f>VLOOKUP(D17,'MidCap Intra'!B42:C535,2,0)</f>
        <v>415.85</v>
      </c>
      <c r="Q17" s="261"/>
      <c r="R17" s="261" t="s">
        <v>592</v>
      </c>
      <c r="S17" s="261"/>
      <c r="T17" s="261"/>
      <c r="U17" s="261"/>
      <c r="V17" s="261"/>
      <c r="W17" s="261"/>
      <c r="X17" s="261"/>
      <c r="Y17" s="261"/>
      <c r="Z17" s="261"/>
      <c r="AA17" s="261"/>
      <c r="AB17" s="261"/>
      <c r="AC17" s="261"/>
      <c r="AD17" s="261"/>
      <c r="AE17" s="261"/>
      <c r="AF17" s="261"/>
      <c r="AG17" s="261"/>
      <c r="AH17" s="261"/>
      <c r="AI17" s="261"/>
      <c r="AJ17" s="261"/>
      <c r="AK17" s="261"/>
      <c r="AL17" s="261"/>
    </row>
    <row r="18" spans="1:38" s="262" customFormat="1" ht="12.75" customHeight="1">
      <c r="A18" s="368">
        <v>9</v>
      </c>
      <c r="B18" s="263">
        <v>44532</v>
      </c>
      <c r="C18" s="370"/>
      <c r="D18" s="371" t="s">
        <v>136</v>
      </c>
      <c r="E18" s="372" t="s">
        <v>593</v>
      </c>
      <c r="F18" s="373" t="s">
        <v>906</v>
      </c>
      <c r="G18" s="373">
        <v>109</v>
      </c>
      <c r="H18" s="372"/>
      <c r="I18" s="374" t="s">
        <v>907</v>
      </c>
      <c r="J18" s="307" t="s">
        <v>594</v>
      </c>
      <c r="K18" s="307"/>
      <c r="L18" s="308"/>
      <c r="M18" s="309"/>
      <c r="N18" s="307"/>
      <c r="O18" s="310"/>
      <c r="P18" s="107">
        <f>VLOOKUP(D18,'MidCap Intra'!B43:C536,2,0)</f>
        <v>117.9</v>
      </c>
      <c r="Q18" s="261"/>
      <c r="R18" s="261" t="s">
        <v>592</v>
      </c>
      <c r="S18" s="261"/>
      <c r="T18" s="261"/>
      <c r="U18" s="261"/>
      <c r="V18" s="261"/>
      <c r="W18" s="261"/>
      <c r="X18" s="261"/>
      <c r="Y18" s="261"/>
      <c r="Z18" s="261"/>
      <c r="AA18" s="261"/>
      <c r="AB18" s="261"/>
      <c r="AC18" s="261"/>
      <c r="AD18" s="261"/>
      <c r="AE18" s="261"/>
      <c r="AF18" s="261"/>
      <c r="AG18" s="261"/>
      <c r="AH18" s="261"/>
      <c r="AI18" s="261"/>
      <c r="AJ18" s="261"/>
      <c r="AK18" s="261"/>
      <c r="AL18" s="261"/>
    </row>
    <row r="19" spans="1:38" s="262" customFormat="1" ht="12.75" customHeight="1">
      <c r="A19" s="368">
        <v>10</v>
      </c>
      <c r="B19" s="468">
        <v>44543</v>
      </c>
      <c r="C19" s="370"/>
      <c r="D19" s="371" t="s">
        <v>134</v>
      </c>
      <c r="E19" s="372" t="s">
        <v>593</v>
      </c>
      <c r="F19" s="373" t="s">
        <v>975</v>
      </c>
      <c r="G19" s="373">
        <v>255</v>
      </c>
      <c r="H19" s="372"/>
      <c r="I19" s="374" t="s">
        <v>976</v>
      </c>
      <c r="J19" s="307" t="s">
        <v>594</v>
      </c>
      <c r="K19" s="307"/>
      <c r="L19" s="308"/>
      <c r="M19" s="309"/>
      <c r="N19" s="307"/>
      <c r="O19" s="310"/>
      <c r="P19" s="107">
        <f>VLOOKUP(D19,'MidCap Intra'!B44:C537,2,0)</f>
        <v>266.14999999999998</v>
      </c>
      <c r="Q19" s="261"/>
      <c r="R19" s="261"/>
      <c r="S19" s="261"/>
      <c r="T19" s="261"/>
      <c r="U19" s="261"/>
      <c r="V19" s="261"/>
      <c r="W19" s="261"/>
      <c r="X19" s="261"/>
      <c r="Y19" s="261"/>
      <c r="Z19" s="261"/>
      <c r="AA19" s="261"/>
      <c r="AB19" s="261"/>
      <c r="AC19" s="261"/>
      <c r="AD19" s="261"/>
      <c r="AE19" s="261"/>
      <c r="AF19" s="261"/>
      <c r="AG19" s="261"/>
      <c r="AH19" s="261"/>
      <c r="AI19" s="261"/>
      <c r="AJ19" s="261"/>
      <c r="AK19" s="261"/>
      <c r="AL19" s="261"/>
    </row>
    <row r="20" spans="1:38" s="262" customFormat="1" ht="12.75" customHeight="1">
      <c r="A20" s="368">
        <v>11</v>
      </c>
      <c r="B20" s="369">
        <v>44544</v>
      </c>
      <c r="C20" s="370"/>
      <c r="D20" s="371" t="s">
        <v>118</v>
      </c>
      <c r="E20" s="372" t="s">
        <v>593</v>
      </c>
      <c r="F20" s="373" t="s">
        <v>1024</v>
      </c>
      <c r="G20" s="373">
        <v>635</v>
      </c>
      <c r="H20" s="372"/>
      <c r="I20" s="374" t="s">
        <v>1025</v>
      </c>
      <c r="J20" s="307" t="s">
        <v>594</v>
      </c>
      <c r="K20" s="307"/>
      <c r="L20" s="308"/>
      <c r="M20" s="309"/>
      <c r="N20" s="307"/>
      <c r="O20" s="310"/>
      <c r="P20" s="107">
        <f>VLOOKUP(D20,'MidCap Intra'!B45:C538,2,0)</f>
        <v>669.5</v>
      </c>
      <c r="Q20" s="261"/>
      <c r="R20" s="261"/>
      <c r="S20" s="261"/>
      <c r="T20" s="261"/>
      <c r="U20" s="261"/>
      <c r="V20" s="261"/>
      <c r="W20" s="261"/>
      <c r="X20" s="261"/>
      <c r="Y20" s="261"/>
      <c r="Z20" s="261"/>
      <c r="AA20" s="261"/>
      <c r="AB20" s="261"/>
      <c r="AC20" s="261"/>
      <c r="AD20" s="261"/>
      <c r="AE20" s="261"/>
      <c r="AF20" s="261"/>
      <c r="AG20" s="261"/>
      <c r="AH20" s="261"/>
      <c r="AI20" s="261"/>
      <c r="AJ20" s="261"/>
      <c r="AK20" s="261"/>
      <c r="AL20" s="261"/>
    </row>
    <row r="21" spans="1:38" ht="13.9" customHeight="1">
      <c r="A21" s="113"/>
      <c r="B21" s="108"/>
      <c r="C21" s="114"/>
      <c r="D21" s="109"/>
      <c r="E21" s="110"/>
      <c r="F21" s="107"/>
      <c r="G21" s="107"/>
      <c r="H21" s="110"/>
      <c r="I21" s="111"/>
      <c r="J21" s="112"/>
      <c r="K21" s="113"/>
      <c r="L21" s="108"/>
      <c r="M21" s="114"/>
      <c r="N21" s="109"/>
      <c r="O21" s="110"/>
      <c r="P21" s="110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ht="14.25" customHeight="1">
      <c r="A22" s="120"/>
      <c r="B22" s="121"/>
      <c r="C22" s="122"/>
      <c r="D22" s="123"/>
      <c r="E22" s="124"/>
      <c r="F22" s="124"/>
      <c r="H22" s="124"/>
      <c r="I22" s="125"/>
      <c r="J22" s="126"/>
      <c r="K22" s="126"/>
      <c r="L22" s="127"/>
      <c r="M22" s="128"/>
      <c r="N22" s="129"/>
      <c r="O22" s="130"/>
      <c r="P22" s="131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</row>
    <row r="23" spans="1:38" ht="14.25" customHeight="1">
      <c r="A23" s="120"/>
      <c r="B23" s="121"/>
      <c r="C23" s="122"/>
      <c r="D23" s="123"/>
      <c r="E23" s="124"/>
      <c r="F23" s="124"/>
      <c r="G23" s="120"/>
      <c r="H23" s="124"/>
      <c r="I23" s="125"/>
      <c r="J23" s="126"/>
      <c r="K23" s="126"/>
      <c r="L23" s="127"/>
      <c r="M23" s="128"/>
      <c r="N23" s="129"/>
      <c r="O23" s="130"/>
      <c r="P23" s="131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</row>
    <row r="24" spans="1:38" ht="12" customHeight="1">
      <c r="A24" s="132" t="s">
        <v>596</v>
      </c>
      <c r="B24" s="133"/>
      <c r="C24" s="134"/>
      <c r="D24" s="135"/>
      <c r="E24" s="136"/>
      <c r="F24" s="136"/>
      <c r="G24" s="136"/>
      <c r="H24" s="136"/>
      <c r="I24" s="136"/>
      <c r="J24" s="137"/>
      <c r="K24" s="136"/>
      <c r="L24" s="138"/>
      <c r="M24" s="59"/>
      <c r="N24" s="137"/>
      <c r="O24" s="13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</row>
    <row r="25" spans="1:38" ht="12" customHeight="1">
      <c r="A25" s="139" t="s">
        <v>597</v>
      </c>
      <c r="B25" s="132"/>
      <c r="C25" s="132"/>
      <c r="D25" s="132"/>
      <c r="E25" s="44"/>
      <c r="F25" s="140" t="s">
        <v>598</v>
      </c>
      <c r="G25" s="6"/>
      <c r="H25" s="6"/>
      <c r="I25" s="6"/>
      <c r="J25" s="141"/>
      <c r="K25" s="142"/>
      <c r="L25" s="142"/>
      <c r="M25" s="143"/>
      <c r="N25" s="1"/>
      <c r="O25" s="1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</row>
    <row r="26" spans="1:38" ht="12" customHeight="1">
      <c r="A26" s="132" t="s">
        <v>599</v>
      </c>
      <c r="B26" s="132"/>
      <c r="C26" s="132"/>
      <c r="D26" s="132"/>
      <c r="E26" s="6"/>
      <c r="F26" s="140" t="s">
        <v>600</v>
      </c>
      <c r="G26" s="6"/>
      <c r="H26" s="6"/>
      <c r="I26" s="6"/>
      <c r="J26" s="141"/>
      <c r="K26" s="142"/>
      <c r="L26" s="142"/>
      <c r="M26" s="143"/>
      <c r="N26" s="1"/>
      <c r="O26" s="1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</row>
    <row r="27" spans="1:38" ht="12" customHeight="1">
      <c r="A27" s="132"/>
      <c r="B27" s="132"/>
      <c r="C27" s="132"/>
      <c r="D27" s="132"/>
      <c r="E27" s="6"/>
      <c r="F27" s="6"/>
      <c r="G27" s="6"/>
      <c r="H27" s="6"/>
      <c r="I27" s="6"/>
      <c r="J27" s="145"/>
      <c r="K27" s="142"/>
      <c r="L27" s="142"/>
      <c r="M27" s="6"/>
      <c r="N27" s="146"/>
      <c r="O27" s="1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</row>
    <row r="28" spans="1:38" ht="12.75" customHeight="1">
      <c r="A28" s="1"/>
      <c r="B28" s="147" t="s">
        <v>601</v>
      </c>
      <c r="C28" s="147"/>
      <c r="D28" s="147"/>
      <c r="E28" s="147"/>
      <c r="F28" s="148"/>
      <c r="G28" s="6"/>
      <c r="H28" s="6"/>
      <c r="I28" s="149"/>
      <c r="J28" s="150"/>
      <c r="K28" s="151"/>
      <c r="L28" s="150"/>
      <c r="M28" s="6"/>
      <c r="N28" s="1"/>
      <c r="O28" s="1"/>
      <c r="P28" s="1"/>
      <c r="R28" s="59"/>
      <c r="S28" s="1"/>
      <c r="T28" s="1"/>
      <c r="U28" s="1"/>
      <c r="V28" s="1"/>
      <c r="W28" s="1"/>
      <c r="X28" s="1"/>
      <c r="Y28" s="1"/>
      <c r="Z28" s="1"/>
    </row>
    <row r="29" spans="1:38" ht="38.25" customHeight="1">
      <c r="A29" s="99" t="s">
        <v>16</v>
      </c>
      <c r="B29" s="100" t="s">
        <v>568</v>
      </c>
      <c r="C29" s="102"/>
      <c r="D29" s="101" t="s">
        <v>579</v>
      </c>
      <c r="E29" s="100" t="s">
        <v>580</v>
      </c>
      <c r="F29" s="100" t="s">
        <v>581</v>
      </c>
      <c r="G29" s="100" t="s">
        <v>602</v>
      </c>
      <c r="H29" s="100" t="s">
        <v>583</v>
      </c>
      <c r="I29" s="100" t="s">
        <v>584</v>
      </c>
      <c r="J29" s="100" t="s">
        <v>585</v>
      </c>
      <c r="K29" s="100" t="s">
        <v>603</v>
      </c>
      <c r="L29" s="153" t="s">
        <v>587</v>
      </c>
      <c r="M29" s="102" t="s">
        <v>588</v>
      </c>
      <c r="N29" s="99" t="s">
        <v>589</v>
      </c>
      <c r="O29" s="415" t="s">
        <v>590</v>
      </c>
      <c r="P29" s="326"/>
      <c r="Q29" s="1"/>
      <c r="R29" s="409"/>
      <c r="S29" s="409"/>
      <c r="T29" s="409"/>
      <c r="U29" s="365"/>
      <c r="V29" s="365"/>
      <c r="W29" s="365"/>
      <c r="X29" s="365"/>
      <c r="Y29" s="365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</row>
    <row r="30" spans="1:38" s="262" customFormat="1" ht="15" customHeight="1">
      <c r="A30" s="337">
        <v>1</v>
      </c>
      <c r="B30" s="338">
        <v>44524</v>
      </c>
      <c r="C30" s="339"/>
      <c r="D30" s="340" t="s">
        <v>868</v>
      </c>
      <c r="E30" s="341" t="s">
        <v>593</v>
      </c>
      <c r="F30" s="342">
        <v>3165</v>
      </c>
      <c r="G30" s="342">
        <v>3080</v>
      </c>
      <c r="H30" s="341">
        <v>3080</v>
      </c>
      <c r="I30" s="343" t="s">
        <v>869</v>
      </c>
      <c r="J30" s="344" t="s">
        <v>919</v>
      </c>
      <c r="K30" s="344">
        <f t="shared" ref="K30" si="10">H30-F30</f>
        <v>-85</v>
      </c>
      <c r="L30" s="345">
        <f t="shared" ref="L30:L35" si="11">(F30*-0.7)/100</f>
        <v>-22.155000000000001</v>
      </c>
      <c r="M30" s="346">
        <f t="shared" ref="M30" si="12">(K30+L30)/F30</f>
        <v>-3.385624012638231E-2</v>
      </c>
      <c r="N30" s="344" t="s">
        <v>604</v>
      </c>
      <c r="O30" s="347">
        <v>44536</v>
      </c>
      <c r="P30" s="417"/>
      <c r="Q30" s="410"/>
      <c r="R30" s="411" t="s">
        <v>595</v>
      </c>
      <c r="S30" s="261"/>
      <c r="T30" s="261"/>
      <c r="U30" s="261"/>
      <c r="V30" s="261"/>
      <c r="W30" s="261"/>
      <c r="X30" s="261"/>
      <c r="Y30" s="261"/>
      <c r="Z30" s="261"/>
      <c r="AA30" s="261"/>
      <c r="AB30" s="261"/>
      <c r="AC30" s="261"/>
      <c r="AD30" s="261"/>
      <c r="AE30" s="261"/>
      <c r="AF30" s="261"/>
      <c r="AG30" s="261"/>
      <c r="AH30" s="261"/>
      <c r="AI30" s="261"/>
      <c r="AJ30" s="261"/>
      <c r="AK30" s="261"/>
      <c r="AL30" s="261"/>
    </row>
    <row r="31" spans="1:38" s="262" customFormat="1" ht="15" customHeight="1">
      <c r="A31" s="419">
        <v>2</v>
      </c>
      <c r="B31" s="420">
        <v>44529</v>
      </c>
      <c r="C31" s="421"/>
      <c r="D31" s="422" t="s">
        <v>114</v>
      </c>
      <c r="E31" s="423" t="s">
        <v>593</v>
      </c>
      <c r="F31" s="423">
        <v>1134</v>
      </c>
      <c r="G31" s="423">
        <v>1095</v>
      </c>
      <c r="H31" s="423">
        <v>1167.5</v>
      </c>
      <c r="I31" s="423" t="s">
        <v>876</v>
      </c>
      <c r="J31" s="103" t="s">
        <v>891</v>
      </c>
      <c r="K31" s="103">
        <f t="shared" ref="K31" si="13">H31-F31</f>
        <v>33.5</v>
      </c>
      <c r="L31" s="104">
        <f t="shared" si="11"/>
        <v>-7.9379999999999997</v>
      </c>
      <c r="M31" s="105">
        <f t="shared" ref="M31" si="14">(K31+L31)/F31</f>
        <v>2.2541446208112877E-2</v>
      </c>
      <c r="N31" s="412" t="s">
        <v>591</v>
      </c>
      <c r="O31" s="416">
        <v>44532</v>
      </c>
      <c r="P31" s="418"/>
      <c r="Q31" s="410"/>
      <c r="R31" s="411" t="s">
        <v>592</v>
      </c>
      <c r="S31" s="261"/>
      <c r="T31" s="261"/>
      <c r="U31" s="261"/>
      <c r="V31" s="261"/>
      <c r="W31" s="261"/>
      <c r="X31" s="261"/>
      <c r="Y31" s="261"/>
      <c r="Z31" s="261"/>
      <c r="AA31" s="261"/>
      <c r="AB31" s="261"/>
      <c r="AC31" s="261"/>
      <c r="AD31" s="261"/>
      <c r="AE31" s="261"/>
      <c r="AF31" s="261"/>
      <c r="AG31" s="261"/>
      <c r="AH31" s="261"/>
      <c r="AI31" s="261"/>
      <c r="AJ31" s="261"/>
      <c r="AK31" s="261"/>
      <c r="AL31" s="261"/>
    </row>
    <row r="32" spans="1:38" s="262" customFormat="1" ht="15" customHeight="1">
      <c r="A32" s="454">
        <v>3</v>
      </c>
      <c r="B32" s="455">
        <v>44530</v>
      </c>
      <c r="C32" s="456"/>
      <c r="D32" s="457" t="s">
        <v>350</v>
      </c>
      <c r="E32" s="458" t="s">
        <v>593</v>
      </c>
      <c r="F32" s="458">
        <v>742.5</v>
      </c>
      <c r="G32" s="458">
        <v>720</v>
      </c>
      <c r="H32" s="458">
        <v>749</v>
      </c>
      <c r="I32" s="458" t="s">
        <v>877</v>
      </c>
      <c r="J32" s="459" t="s">
        <v>920</v>
      </c>
      <c r="K32" s="459">
        <f t="shared" ref="K32" si="15">H32-F32</f>
        <v>6.5</v>
      </c>
      <c r="L32" s="460">
        <f t="shared" si="11"/>
        <v>-5.1974999999999998</v>
      </c>
      <c r="M32" s="461">
        <f t="shared" ref="M32" si="16">(K32+L32)/F32</f>
        <v>1.7542087542087544E-3</v>
      </c>
      <c r="N32" s="462" t="s">
        <v>714</v>
      </c>
      <c r="O32" s="463">
        <v>44536</v>
      </c>
      <c r="P32" s="417"/>
      <c r="Q32" s="410"/>
      <c r="R32" s="411" t="s">
        <v>595</v>
      </c>
      <c r="S32" s="261"/>
      <c r="T32" s="261"/>
      <c r="U32" s="261"/>
      <c r="V32" s="261"/>
      <c r="W32" s="261"/>
      <c r="X32" s="261"/>
      <c r="Y32" s="261"/>
      <c r="Z32" s="261"/>
      <c r="AA32" s="261"/>
      <c r="AB32" s="261"/>
      <c r="AC32" s="261"/>
      <c r="AD32" s="261"/>
      <c r="AE32" s="261"/>
      <c r="AF32" s="261"/>
      <c r="AG32" s="261"/>
      <c r="AH32" s="261"/>
      <c r="AI32" s="261"/>
      <c r="AJ32" s="261"/>
      <c r="AK32" s="261"/>
      <c r="AL32" s="261"/>
    </row>
    <row r="33" spans="1:38" s="262" customFormat="1" ht="15" customHeight="1">
      <c r="A33" s="454">
        <v>4</v>
      </c>
      <c r="B33" s="455">
        <v>44530</v>
      </c>
      <c r="C33" s="456"/>
      <c r="D33" s="457" t="s">
        <v>415</v>
      </c>
      <c r="E33" s="458" t="s">
        <v>593</v>
      </c>
      <c r="F33" s="458">
        <v>1615</v>
      </c>
      <c r="G33" s="458">
        <v>1570</v>
      </c>
      <c r="H33" s="458">
        <v>1630</v>
      </c>
      <c r="I33" s="458" t="s">
        <v>878</v>
      </c>
      <c r="J33" s="459" t="s">
        <v>1021</v>
      </c>
      <c r="K33" s="459">
        <f t="shared" ref="K33" si="17">H33-F33</f>
        <v>15</v>
      </c>
      <c r="L33" s="460">
        <f t="shared" si="11"/>
        <v>-11.305</v>
      </c>
      <c r="M33" s="461">
        <f t="shared" ref="M33" si="18">(K33+L33)/F33</f>
        <v>2.2879256965944272E-3</v>
      </c>
      <c r="N33" s="462" t="s">
        <v>714</v>
      </c>
      <c r="O33" s="463">
        <v>44544</v>
      </c>
      <c r="P33" s="410"/>
      <c r="Q33" s="410"/>
      <c r="R33" s="411" t="s">
        <v>592</v>
      </c>
      <c r="S33" s="261"/>
      <c r="T33" s="261"/>
      <c r="U33" s="261"/>
      <c r="V33" s="261"/>
      <c r="W33" s="261"/>
      <c r="X33" s="261"/>
      <c r="Y33" s="261"/>
      <c r="Z33" s="261"/>
      <c r="AA33" s="261"/>
      <c r="AB33" s="261"/>
      <c r="AC33" s="261"/>
      <c r="AD33" s="261"/>
      <c r="AE33" s="261"/>
      <c r="AF33" s="261"/>
      <c r="AG33" s="261"/>
      <c r="AH33" s="261"/>
      <c r="AI33" s="261"/>
      <c r="AJ33" s="261"/>
      <c r="AK33" s="261"/>
      <c r="AL33" s="261"/>
    </row>
    <row r="34" spans="1:38" s="262" customFormat="1" ht="15" customHeight="1">
      <c r="A34" s="337">
        <v>5</v>
      </c>
      <c r="B34" s="338">
        <v>44532</v>
      </c>
      <c r="C34" s="339"/>
      <c r="D34" s="340" t="s">
        <v>85</v>
      </c>
      <c r="E34" s="341" t="s">
        <v>593</v>
      </c>
      <c r="F34" s="342">
        <v>929</v>
      </c>
      <c r="G34" s="342">
        <v>896</v>
      </c>
      <c r="H34" s="341">
        <v>896</v>
      </c>
      <c r="I34" s="343" t="s">
        <v>892</v>
      </c>
      <c r="J34" s="344" t="s">
        <v>939</v>
      </c>
      <c r="K34" s="344">
        <f t="shared" ref="K34:K35" si="19">H34-F34</f>
        <v>-33</v>
      </c>
      <c r="L34" s="345">
        <f t="shared" si="11"/>
        <v>-6.5029999999999992</v>
      </c>
      <c r="M34" s="346">
        <f t="shared" ref="M34:M35" si="20">(K34+L34)/F34</f>
        <v>-4.252206673842842E-2</v>
      </c>
      <c r="N34" s="344" t="s">
        <v>604</v>
      </c>
      <c r="O34" s="347">
        <v>44537</v>
      </c>
      <c r="P34" s="417"/>
      <c r="Q34" s="410"/>
      <c r="R34" s="411" t="s">
        <v>592</v>
      </c>
      <c r="S34" s="261"/>
      <c r="T34" s="261"/>
      <c r="U34" s="261"/>
      <c r="V34" s="261"/>
      <c r="W34" s="261"/>
      <c r="X34" s="261"/>
      <c r="Y34" s="261"/>
      <c r="Z34" s="261"/>
      <c r="AA34" s="261"/>
      <c r="AB34" s="261"/>
      <c r="AC34" s="261"/>
      <c r="AD34" s="261"/>
      <c r="AE34" s="261"/>
      <c r="AF34" s="261"/>
      <c r="AG34" s="261"/>
      <c r="AH34" s="261"/>
      <c r="AI34" s="261"/>
      <c r="AJ34" s="261"/>
      <c r="AK34" s="261"/>
      <c r="AL34" s="261"/>
    </row>
    <row r="35" spans="1:38" s="262" customFormat="1" ht="15" customHeight="1">
      <c r="A35" s="419">
        <v>6</v>
      </c>
      <c r="B35" s="420">
        <v>44532</v>
      </c>
      <c r="C35" s="421"/>
      <c r="D35" s="422" t="s">
        <v>77</v>
      </c>
      <c r="E35" s="423" t="s">
        <v>593</v>
      </c>
      <c r="F35" s="423">
        <v>364.5</v>
      </c>
      <c r="G35" s="423">
        <v>355</v>
      </c>
      <c r="H35" s="423">
        <v>375</v>
      </c>
      <c r="I35" s="423" t="s">
        <v>893</v>
      </c>
      <c r="J35" s="103" t="s">
        <v>940</v>
      </c>
      <c r="K35" s="103">
        <f t="shared" si="19"/>
        <v>10.5</v>
      </c>
      <c r="L35" s="104">
        <f t="shared" si="11"/>
        <v>-2.5514999999999999</v>
      </c>
      <c r="M35" s="105">
        <f t="shared" si="20"/>
        <v>2.1806584362139919E-2</v>
      </c>
      <c r="N35" s="412" t="s">
        <v>591</v>
      </c>
      <c r="O35" s="416">
        <v>44538</v>
      </c>
      <c r="P35" s="418"/>
      <c r="Q35" s="410"/>
      <c r="R35" s="411" t="s">
        <v>595</v>
      </c>
      <c r="S35" s="261"/>
      <c r="T35" s="261"/>
      <c r="U35" s="261"/>
      <c r="V35" s="261"/>
      <c r="W35" s="261"/>
      <c r="X35" s="261"/>
      <c r="Y35" s="261"/>
      <c r="Z35" s="261"/>
      <c r="AA35" s="261"/>
      <c r="AB35" s="261"/>
      <c r="AC35" s="261"/>
      <c r="AD35" s="261"/>
      <c r="AE35" s="261"/>
      <c r="AF35" s="261"/>
      <c r="AG35" s="261"/>
      <c r="AH35" s="261"/>
      <c r="AI35" s="261"/>
      <c r="AJ35" s="261"/>
      <c r="AK35" s="261"/>
      <c r="AL35" s="261"/>
    </row>
    <row r="36" spans="1:38" s="285" customFormat="1" ht="15" customHeight="1">
      <c r="A36" s="433">
        <v>7</v>
      </c>
      <c r="B36" s="260">
        <v>44532</v>
      </c>
      <c r="C36" s="331"/>
      <c r="D36" s="434" t="s">
        <v>407</v>
      </c>
      <c r="E36" s="330" t="s">
        <v>593</v>
      </c>
      <c r="F36" s="330">
        <v>722.5</v>
      </c>
      <c r="G36" s="330">
        <v>698</v>
      </c>
      <c r="H36" s="330">
        <v>732.5</v>
      </c>
      <c r="I36" s="330" t="s">
        <v>894</v>
      </c>
      <c r="J36" s="103" t="s">
        <v>895</v>
      </c>
      <c r="K36" s="103">
        <f t="shared" ref="K36:K37" si="21">H36-F36</f>
        <v>10</v>
      </c>
      <c r="L36" s="104">
        <f>(F36*-0.07)/100</f>
        <v>-0.50575000000000003</v>
      </c>
      <c r="M36" s="105">
        <f t="shared" ref="M36:M37" si="22">(K36+L36)/F36</f>
        <v>1.3140830449826989E-2</v>
      </c>
      <c r="N36" s="412" t="s">
        <v>591</v>
      </c>
      <c r="O36" s="435">
        <v>44532</v>
      </c>
      <c r="P36" s="410"/>
      <c r="Q36" s="410"/>
      <c r="R36" s="411" t="s">
        <v>592</v>
      </c>
      <c r="S36" s="261"/>
      <c r="T36" s="261"/>
      <c r="U36" s="261"/>
      <c r="V36" s="261"/>
      <c r="W36" s="261"/>
      <c r="X36" s="261"/>
      <c r="Y36" s="261"/>
      <c r="Z36" s="408"/>
      <c r="AA36" s="358"/>
      <c r="AB36" s="358"/>
      <c r="AC36" s="358"/>
      <c r="AD36" s="358"/>
      <c r="AE36" s="358"/>
      <c r="AF36" s="358"/>
      <c r="AG36" s="358"/>
      <c r="AH36" s="358"/>
      <c r="AI36" s="358"/>
      <c r="AJ36" s="358"/>
      <c r="AK36" s="358"/>
      <c r="AL36" s="358"/>
    </row>
    <row r="37" spans="1:38" s="285" customFormat="1" ht="15" customHeight="1">
      <c r="A37" s="337">
        <v>8</v>
      </c>
      <c r="B37" s="338">
        <v>44533</v>
      </c>
      <c r="C37" s="339"/>
      <c r="D37" s="340" t="s">
        <v>910</v>
      </c>
      <c r="E37" s="341" t="s">
        <v>593</v>
      </c>
      <c r="F37" s="342">
        <v>5450</v>
      </c>
      <c r="G37" s="342">
        <v>5290</v>
      </c>
      <c r="H37" s="341">
        <v>5290</v>
      </c>
      <c r="I37" s="343" t="s">
        <v>911</v>
      </c>
      <c r="J37" s="344" t="s">
        <v>918</v>
      </c>
      <c r="K37" s="344">
        <f t="shared" si="21"/>
        <v>-160</v>
      </c>
      <c r="L37" s="345">
        <f>(F37*-0.7)/100</f>
        <v>-38.15</v>
      </c>
      <c r="M37" s="346">
        <f t="shared" si="22"/>
        <v>-3.6357798165137616E-2</v>
      </c>
      <c r="N37" s="344" t="s">
        <v>604</v>
      </c>
      <c r="O37" s="347">
        <v>44536</v>
      </c>
      <c r="P37" s="410"/>
      <c r="Q37" s="410"/>
      <c r="R37" s="411" t="s">
        <v>592</v>
      </c>
      <c r="S37" s="261"/>
      <c r="T37" s="261"/>
      <c r="U37" s="261"/>
      <c r="V37" s="261"/>
      <c r="W37" s="261"/>
      <c r="X37" s="261"/>
      <c r="Y37" s="261"/>
      <c r="Z37" s="408"/>
      <c r="AA37" s="358"/>
      <c r="AB37" s="358"/>
      <c r="AC37" s="358"/>
      <c r="AD37" s="358"/>
      <c r="AE37" s="358"/>
      <c r="AF37" s="358"/>
      <c r="AG37" s="358"/>
      <c r="AH37" s="358"/>
      <c r="AI37" s="358"/>
      <c r="AJ37" s="358"/>
      <c r="AK37" s="358"/>
      <c r="AL37" s="358"/>
    </row>
    <row r="38" spans="1:38" ht="15" customHeight="1">
      <c r="A38" s="403">
        <v>9</v>
      </c>
      <c r="B38" s="266">
        <v>44536</v>
      </c>
      <c r="C38" s="404"/>
      <c r="D38" s="405" t="s">
        <v>915</v>
      </c>
      <c r="E38" s="282" t="s">
        <v>593</v>
      </c>
      <c r="F38" s="282" t="s">
        <v>916</v>
      </c>
      <c r="G38" s="282">
        <v>1135</v>
      </c>
      <c r="H38" s="282"/>
      <c r="I38" s="282" t="s">
        <v>917</v>
      </c>
      <c r="J38" s="283" t="s">
        <v>594</v>
      </c>
      <c r="K38" s="283"/>
      <c r="L38" s="406"/>
      <c r="M38" s="407"/>
      <c r="N38" s="414"/>
      <c r="O38" s="356"/>
      <c r="P38" s="1"/>
      <c r="Q38" s="1"/>
      <c r="R38" s="486" t="s">
        <v>595</v>
      </c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s="285" customFormat="1" ht="15" customHeight="1">
      <c r="A39" s="433">
        <v>10</v>
      </c>
      <c r="B39" s="260">
        <v>44537</v>
      </c>
      <c r="C39" s="331"/>
      <c r="D39" s="434" t="s">
        <v>350</v>
      </c>
      <c r="E39" s="330" t="s">
        <v>593</v>
      </c>
      <c r="F39" s="330">
        <v>740</v>
      </c>
      <c r="G39" s="330">
        <v>718</v>
      </c>
      <c r="H39" s="330">
        <v>760</v>
      </c>
      <c r="I39" s="330" t="s">
        <v>877</v>
      </c>
      <c r="J39" s="103" t="s">
        <v>900</v>
      </c>
      <c r="K39" s="103">
        <f t="shared" ref="K39:K40" si="23">H39-F39</f>
        <v>20</v>
      </c>
      <c r="L39" s="104">
        <f>(F39*-0.7)/100</f>
        <v>-5.18</v>
      </c>
      <c r="M39" s="105">
        <f t="shared" ref="M39:M40" si="24">(K39+L39)/F39</f>
        <v>2.0027027027027026E-2</v>
      </c>
      <c r="N39" s="412" t="s">
        <v>591</v>
      </c>
      <c r="O39" s="416">
        <v>44540</v>
      </c>
      <c r="P39" s="410"/>
      <c r="Q39" s="410"/>
      <c r="R39" s="411" t="s">
        <v>595</v>
      </c>
      <c r="S39" s="261"/>
      <c r="T39" s="261"/>
      <c r="U39" s="261"/>
      <c r="V39" s="261"/>
      <c r="W39" s="261"/>
      <c r="X39" s="261"/>
      <c r="Y39" s="261"/>
      <c r="Z39" s="408"/>
      <c r="AA39" s="358"/>
      <c r="AB39" s="358"/>
      <c r="AC39" s="358"/>
      <c r="AD39" s="358"/>
      <c r="AE39" s="358"/>
      <c r="AF39" s="358"/>
      <c r="AG39" s="358"/>
      <c r="AH39" s="358"/>
      <c r="AI39" s="358"/>
      <c r="AJ39" s="358"/>
      <c r="AK39" s="358"/>
      <c r="AL39" s="358"/>
    </row>
    <row r="40" spans="1:38" ht="15" customHeight="1">
      <c r="A40" s="481">
        <v>11</v>
      </c>
      <c r="B40" s="482">
        <v>44538</v>
      </c>
      <c r="C40" s="483"/>
      <c r="D40" s="484" t="s">
        <v>941</v>
      </c>
      <c r="E40" s="485" t="s">
        <v>593</v>
      </c>
      <c r="F40" s="485">
        <v>369</v>
      </c>
      <c r="G40" s="485">
        <v>356</v>
      </c>
      <c r="H40" s="485">
        <v>382</v>
      </c>
      <c r="I40" s="485" t="s">
        <v>942</v>
      </c>
      <c r="J40" s="103" t="s">
        <v>964</v>
      </c>
      <c r="K40" s="103">
        <f t="shared" si="23"/>
        <v>13</v>
      </c>
      <c r="L40" s="104">
        <f>(F40*-0.7)/100</f>
        <v>-2.5830000000000002</v>
      </c>
      <c r="M40" s="105">
        <f t="shared" si="24"/>
        <v>2.8230352303523033E-2</v>
      </c>
      <c r="N40" s="412" t="s">
        <v>591</v>
      </c>
      <c r="O40" s="416">
        <v>44540</v>
      </c>
      <c r="P40" s="1"/>
      <c r="Q40" s="1"/>
      <c r="R40" s="486" t="s">
        <v>595</v>
      </c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s="285" customFormat="1" ht="15" customHeight="1">
      <c r="A41" s="396">
        <v>12</v>
      </c>
      <c r="B41" s="263">
        <v>44539</v>
      </c>
      <c r="C41" s="397"/>
      <c r="D41" s="398" t="s">
        <v>951</v>
      </c>
      <c r="E41" s="267" t="s">
        <v>593</v>
      </c>
      <c r="F41" s="267" t="s">
        <v>952</v>
      </c>
      <c r="G41" s="267">
        <v>1392</v>
      </c>
      <c r="H41" s="267"/>
      <c r="I41" s="267" t="s">
        <v>953</v>
      </c>
      <c r="J41" s="399" t="s">
        <v>594</v>
      </c>
      <c r="K41" s="399"/>
      <c r="L41" s="400"/>
      <c r="M41" s="401"/>
      <c r="N41" s="413"/>
      <c r="O41" s="402"/>
      <c r="P41" s="410"/>
      <c r="Q41" s="410"/>
      <c r="R41" s="411" t="s">
        <v>595</v>
      </c>
      <c r="S41" s="261"/>
      <c r="T41" s="261"/>
      <c r="U41" s="261"/>
      <c r="V41" s="261"/>
      <c r="W41" s="261"/>
      <c r="X41" s="261"/>
      <c r="Y41" s="261"/>
      <c r="Z41" s="408"/>
      <c r="AA41" s="358"/>
      <c r="AB41" s="358"/>
      <c r="AC41" s="358"/>
      <c r="AD41" s="358"/>
      <c r="AE41" s="358"/>
      <c r="AF41" s="358"/>
      <c r="AG41" s="358"/>
      <c r="AH41" s="358"/>
      <c r="AI41" s="358"/>
      <c r="AJ41" s="358"/>
      <c r="AK41" s="358"/>
      <c r="AL41" s="358"/>
    </row>
    <row r="42" spans="1:38" ht="15" customHeight="1">
      <c r="A42" s="403">
        <v>13</v>
      </c>
      <c r="B42" s="266">
        <v>44543</v>
      </c>
      <c r="C42" s="404"/>
      <c r="D42" s="405" t="s">
        <v>129</v>
      </c>
      <c r="E42" s="282" t="s">
        <v>593</v>
      </c>
      <c r="F42" s="282" t="s">
        <v>977</v>
      </c>
      <c r="G42" s="282">
        <v>49.9</v>
      </c>
      <c r="H42" s="282"/>
      <c r="I42" s="282" t="s">
        <v>978</v>
      </c>
      <c r="J42" s="283" t="s">
        <v>594</v>
      </c>
      <c r="K42" s="283"/>
      <c r="L42" s="406"/>
      <c r="M42" s="407"/>
      <c r="N42" s="414"/>
      <c r="O42" s="356"/>
      <c r="P42" s="1"/>
      <c r="Q42" s="1"/>
      <c r="R42" s="486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s="285" customFormat="1" ht="15" customHeight="1">
      <c r="A43" s="396">
        <v>14</v>
      </c>
      <c r="B43" s="263">
        <v>44544</v>
      </c>
      <c r="C43" s="397"/>
      <c r="D43" s="398" t="s">
        <v>68</v>
      </c>
      <c r="E43" s="267" t="s">
        <v>593</v>
      </c>
      <c r="F43" s="267" t="s">
        <v>1022</v>
      </c>
      <c r="G43" s="267">
        <v>89.3</v>
      </c>
      <c r="H43" s="267"/>
      <c r="I43" s="267" t="s">
        <v>1023</v>
      </c>
      <c r="J43" s="399" t="s">
        <v>594</v>
      </c>
      <c r="K43" s="399"/>
      <c r="L43" s="400"/>
      <c r="M43" s="401"/>
      <c r="N43" s="413"/>
      <c r="O43" s="402"/>
      <c r="P43" s="410"/>
      <c r="Q43" s="410"/>
      <c r="R43" s="411"/>
      <c r="S43" s="261"/>
      <c r="T43" s="261"/>
      <c r="U43" s="261"/>
      <c r="V43" s="261"/>
      <c r="W43" s="261"/>
      <c r="X43" s="261"/>
      <c r="Y43" s="261"/>
      <c r="Z43" s="408"/>
      <c r="AA43" s="358"/>
      <c r="AB43" s="358"/>
      <c r="AC43" s="358"/>
      <c r="AD43" s="358"/>
      <c r="AE43" s="358"/>
      <c r="AF43" s="358"/>
      <c r="AG43" s="358"/>
      <c r="AH43" s="358"/>
      <c r="AI43" s="358"/>
      <c r="AJ43" s="358"/>
      <c r="AK43" s="358"/>
      <c r="AL43" s="358"/>
    </row>
    <row r="44" spans="1:38" ht="15" customHeight="1">
      <c r="A44" s="403"/>
      <c r="B44" s="266"/>
      <c r="C44" s="404"/>
      <c r="D44" s="405"/>
      <c r="E44" s="282"/>
      <c r="F44" s="282"/>
      <c r="G44" s="282"/>
      <c r="H44" s="282"/>
      <c r="I44" s="282"/>
      <c r="J44" s="283"/>
      <c r="K44" s="283"/>
      <c r="L44" s="406"/>
      <c r="M44" s="407"/>
      <c r="N44" s="414"/>
      <c r="O44" s="356"/>
      <c r="P44" s="1"/>
      <c r="Q44" s="1"/>
      <c r="R44" s="486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 s="285" customFormat="1" ht="15" customHeight="1">
      <c r="A45" s="396"/>
      <c r="B45" s="263"/>
      <c r="C45" s="397"/>
      <c r="D45" s="398"/>
      <c r="E45" s="267"/>
      <c r="F45" s="267"/>
      <c r="G45" s="267"/>
      <c r="H45" s="267"/>
      <c r="I45" s="267"/>
      <c r="J45" s="399"/>
      <c r="K45" s="399"/>
      <c r="L45" s="400"/>
      <c r="M45" s="401"/>
      <c r="N45" s="413"/>
      <c r="O45" s="402"/>
      <c r="P45" s="410"/>
      <c r="Q45" s="410"/>
      <c r="R45" s="411"/>
      <c r="S45" s="261"/>
      <c r="T45" s="261"/>
      <c r="U45" s="261"/>
      <c r="V45" s="261"/>
      <c r="W45" s="261"/>
      <c r="X45" s="261"/>
      <c r="Y45" s="261"/>
      <c r="Z45" s="408"/>
      <c r="AA45" s="358"/>
      <c r="AB45" s="358"/>
      <c r="AC45" s="358"/>
      <c r="AD45" s="358"/>
      <c r="AE45" s="358"/>
      <c r="AF45" s="358"/>
      <c r="AG45" s="358"/>
      <c r="AH45" s="358"/>
      <c r="AI45" s="358"/>
      <c r="AJ45" s="358"/>
      <c r="AK45" s="358"/>
      <c r="AL45" s="358"/>
    </row>
    <row r="46" spans="1:38" ht="15" customHeight="1">
      <c r="A46" s="403"/>
      <c r="B46" s="266"/>
      <c r="C46" s="404"/>
      <c r="D46" s="405"/>
      <c r="E46" s="282"/>
      <c r="F46" s="282"/>
      <c r="G46" s="282"/>
      <c r="H46" s="282"/>
      <c r="I46" s="282"/>
      <c r="J46" s="283"/>
      <c r="K46" s="283"/>
      <c r="L46" s="406"/>
      <c r="M46" s="407"/>
      <c r="N46" s="414"/>
      <c r="O46" s="356"/>
      <c r="P46" s="1"/>
      <c r="Q46" s="1"/>
      <c r="R46" s="486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 ht="15" customHeight="1">
      <c r="A47" s="467"/>
      <c r="B47" s="468"/>
      <c r="C47" s="469"/>
      <c r="D47" s="470"/>
      <c r="E47" s="471"/>
      <c r="F47" s="471"/>
      <c r="G47" s="471"/>
      <c r="H47" s="471"/>
      <c r="I47" s="471"/>
      <c r="J47" s="472"/>
      <c r="K47" s="472"/>
      <c r="L47" s="473"/>
      <c r="M47" s="474"/>
      <c r="N47" s="472"/>
      <c r="O47" s="475"/>
      <c r="P47" s="1"/>
      <c r="Q47" s="1"/>
      <c r="R47" s="486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 ht="44.25" customHeight="1">
      <c r="A48" s="132" t="s">
        <v>596</v>
      </c>
      <c r="B48" s="155"/>
      <c r="C48" s="155"/>
      <c r="D48" s="1"/>
      <c r="E48" s="6"/>
      <c r="F48" s="6"/>
      <c r="G48" s="6"/>
      <c r="H48" s="6" t="s">
        <v>608</v>
      </c>
      <c r="I48" s="6"/>
      <c r="J48" s="6"/>
      <c r="K48" s="128"/>
      <c r="L48" s="157"/>
      <c r="M48" s="128"/>
      <c r="N48" s="129"/>
      <c r="O48" s="128"/>
      <c r="P48" s="1"/>
      <c r="Q48" s="1"/>
      <c r="R48" s="6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38" ht="12.75" customHeight="1">
      <c r="A49" s="139" t="s">
        <v>597</v>
      </c>
      <c r="B49" s="132"/>
      <c r="C49" s="132"/>
      <c r="D49" s="132"/>
      <c r="E49" s="44"/>
      <c r="F49" s="140" t="s">
        <v>598</v>
      </c>
      <c r="G49" s="59"/>
      <c r="H49" s="44"/>
      <c r="I49" s="59"/>
      <c r="J49" s="6"/>
      <c r="K49" s="158"/>
      <c r="L49" s="159"/>
      <c r="M49" s="6"/>
      <c r="N49" s="122"/>
      <c r="O49" s="160"/>
      <c r="P49" s="44"/>
      <c r="Q49" s="44"/>
      <c r="R49" s="6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</row>
    <row r="50" spans="1:38" ht="14.25" customHeight="1">
      <c r="A50" s="139"/>
      <c r="B50" s="132"/>
      <c r="C50" s="132"/>
      <c r="D50" s="132"/>
      <c r="E50" s="6"/>
      <c r="F50" s="140" t="s">
        <v>600</v>
      </c>
      <c r="G50" s="59"/>
      <c r="H50" s="44"/>
      <c r="I50" s="59"/>
      <c r="J50" s="6"/>
      <c r="K50" s="158"/>
      <c r="L50" s="159"/>
      <c r="M50" s="6"/>
      <c r="N50" s="122"/>
      <c r="O50" s="160"/>
      <c r="P50" s="44"/>
      <c r="Q50" s="44"/>
      <c r="R50" s="6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</row>
    <row r="51" spans="1:38" ht="14.25" customHeight="1">
      <c r="A51" s="132"/>
      <c r="B51" s="132"/>
      <c r="C51" s="132"/>
      <c r="D51" s="132"/>
      <c r="E51" s="6"/>
      <c r="F51" s="6"/>
      <c r="G51" s="6"/>
      <c r="H51" s="6"/>
      <c r="I51" s="6"/>
      <c r="J51" s="145"/>
      <c r="K51" s="142"/>
      <c r="L51" s="143"/>
      <c r="M51" s="6"/>
      <c r="N51" s="146"/>
      <c r="O51" s="1"/>
      <c r="P51" s="44"/>
      <c r="Q51" s="44"/>
      <c r="R51" s="6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</row>
    <row r="52" spans="1:38" ht="12.75" customHeight="1">
      <c r="A52" s="161" t="s">
        <v>609</v>
      </c>
      <c r="B52" s="161"/>
      <c r="C52" s="161"/>
      <c r="D52" s="161"/>
      <c r="E52" s="6"/>
      <c r="F52" s="6"/>
      <c r="G52" s="6"/>
      <c r="H52" s="6"/>
      <c r="I52" s="6"/>
      <c r="J52" s="6"/>
      <c r="K52" s="6"/>
      <c r="L52" s="6"/>
      <c r="M52" s="6"/>
      <c r="N52" s="6"/>
      <c r="O52" s="24"/>
      <c r="Q52" s="44"/>
      <c r="R52" s="6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</row>
    <row r="53" spans="1:38" ht="38.25" customHeight="1">
      <c r="A53" s="100" t="s">
        <v>16</v>
      </c>
      <c r="B53" s="100" t="s">
        <v>568</v>
      </c>
      <c r="C53" s="100"/>
      <c r="D53" s="101" t="s">
        <v>579</v>
      </c>
      <c r="E53" s="100" t="s">
        <v>580</v>
      </c>
      <c r="F53" s="100" t="s">
        <v>581</v>
      </c>
      <c r="G53" s="100" t="s">
        <v>602</v>
      </c>
      <c r="H53" s="100" t="s">
        <v>583</v>
      </c>
      <c r="I53" s="100" t="s">
        <v>584</v>
      </c>
      <c r="J53" s="99" t="s">
        <v>585</v>
      </c>
      <c r="K53" s="162" t="s">
        <v>610</v>
      </c>
      <c r="L53" s="102" t="s">
        <v>587</v>
      </c>
      <c r="M53" s="162" t="s">
        <v>611</v>
      </c>
      <c r="N53" s="100" t="s">
        <v>612</v>
      </c>
      <c r="O53" s="99" t="s">
        <v>589</v>
      </c>
      <c r="P53" s="101" t="s">
        <v>590</v>
      </c>
      <c r="Q53" s="44"/>
      <c r="R53" s="6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</row>
    <row r="54" spans="1:38" s="262" customFormat="1" ht="13.5" customHeight="1">
      <c r="A54" s="330">
        <v>1</v>
      </c>
      <c r="B54" s="451">
        <v>44531</v>
      </c>
      <c r="C54" s="452"/>
      <c r="D54" s="452" t="s">
        <v>870</v>
      </c>
      <c r="E54" s="330" t="s">
        <v>593</v>
      </c>
      <c r="F54" s="330">
        <v>2140</v>
      </c>
      <c r="G54" s="330">
        <v>2100</v>
      </c>
      <c r="H54" s="333">
        <v>2171.5</v>
      </c>
      <c r="I54" s="333" t="s">
        <v>889</v>
      </c>
      <c r="J54" s="103" t="s">
        <v>908</v>
      </c>
      <c r="K54" s="333">
        <f t="shared" ref="K54" si="25">H54-F54</f>
        <v>31.5</v>
      </c>
      <c r="L54" s="447">
        <f t="shared" ref="L54" si="26">(H54*N54)*0.07%</f>
        <v>418.01375000000007</v>
      </c>
      <c r="M54" s="448">
        <f t="shared" ref="M54" si="27">(K54*N54)-L54</f>
        <v>8244.4862499999999</v>
      </c>
      <c r="N54" s="333">
        <v>275</v>
      </c>
      <c r="O54" s="449" t="s">
        <v>591</v>
      </c>
      <c r="P54" s="450">
        <v>44532</v>
      </c>
      <c r="Q54" s="264"/>
      <c r="R54" s="277" t="s">
        <v>595</v>
      </c>
      <c r="S54" s="261"/>
      <c r="T54" s="261"/>
      <c r="U54" s="261"/>
      <c r="V54" s="261"/>
      <c r="W54" s="261"/>
      <c r="X54" s="261"/>
      <c r="Y54" s="261"/>
      <c r="Z54" s="261"/>
      <c r="AA54" s="261"/>
      <c r="AB54" s="261"/>
      <c r="AC54" s="261"/>
      <c r="AD54" s="261"/>
      <c r="AE54" s="261"/>
      <c r="AF54" s="276"/>
      <c r="AG54" s="266"/>
      <c r="AH54" s="275"/>
      <c r="AI54" s="275"/>
      <c r="AJ54" s="276"/>
      <c r="AK54" s="276"/>
      <c r="AL54" s="276"/>
    </row>
    <row r="55" spans="1:38" s="262" customFormat="1" ht="13.5" customHeight="1">
      <c r="A55" s="330">
        <v>2</v>
      </c>
      <c r="B55" s="451">
        <v>44531</v>
      </c>
      <c r="C55" s="452"/>
      <c r="D55" s="452" t="s">
        <v>873</v>
      </c>
      <c r="E55" s="330" t="s">
        <v>593</v>
      </c>
      <c r="F55" s="330">
        <v>3143</v>
      </c>
      <c r="G55" s="330">
        <v>3070</v>
      </c>
      <c r="H55" s="333">
        <v>3207.5</v>
      </c>
      <c r="I55" s="333" t="s">
        <v>874</v>
      </c>
      <c r="J55" s="103" t="s">
        <v>742</v>
      </c>
      <c r="K55" s="333">
        <f t="shared" ref="K55" si="28">H55-F55</f>
        <v>64.5</v>
      </c>
      <c r="L55" s="447">
        <f t="shared" ref="L55" si="29">(H55*N55)*0.07%</f>
        <v>336.78750000000002</v>
      </c>
      <c r="M55" s="448">
        <f t="shared" ref="M55" si="30">(K55*N55)-L55</f>
        <v>9338.2124999999996</v>
      </c>
      <c r="N55" s="333">
        <v>150</v>
      </c>
      <c r="O55" s="449" t="s">
        <v>591</v>
      </c>
      <c r="P55" s="450">
        <v>44532</v>
      </c>
      <c r="Q55" s="264"/>
      <c r="R55" s="277" t="s">
        <v>592</v>
      </c>
      <c r="S55" s="261"/>
      <c r="T55" s="261"/>
      <c r="U55" s="261"/>
      <c r="V55" s="261"/>
      <c r="W55" s="261"/>
      <c r="X55" s="261"/>
      <c r="Y55" s="261"/>
      <c r="Z55" s="261"/>
      <c r="AA55" s="261"/>
      <c r="AB55" s="261"/>
      <c r="AC55" s="261"/>
      <c r="AD55" s="261"/>
      <c r="AE55" s="261"/>
      <c r="AF55" s="276"/>
      <c r="AG55" s="266"/>
      <c r="AH55" s="275"/>
      <c r="AI55" s="275"/>
      <c r="AJ55" s="276"/>
      <c r="AK55" s="276"/>
      <c r="AL55" s="276"/>
    </row>
    <row r="56" spans="1:38" s="262" customFormat="1" ht="13.5" customHeight="1">
      <c r="A56" s="436">
        <v>3</v>
      </c>
      <c r="B56" s="437">
        <v>44538</v>
      </c>
      <c r="C56" s="492"/>
      <c r="D56" s="492" t="s">
        <v>937</v>
      </c>
      <c r="E56" s="493" t="s">
        <v>593</v>
      </c>
      <c r="F56" s="493">
        <v>5760</v>
      </c>
      <c r="G56" s="493">
        <v>5630</v>
      </c>
      <c r="H56" s="494">
        <v>5660</v>
      </c>
      <c r="I56" s="494" t="s">
        <v>938</v>
      </c>
      <c r="J56" s="495" t="s">
        <v>982</v>
      </c>
      <c r="K56" s="440">
        <f t="shared" ref="K56" si="31">H56-F56</f>
        <v>-100</v>
      </c>
      <c r="L56" s="496">
        <f t="shared" ref="L56" si="32">(H56*N56)*0.07%</f>
        <v>475.44000000000005</v>
      </c>
      <c r="M56" s="497">
        <f t="shared" ref="M56" si="33">(K56*N56)-L56</f>
        <v>-12475.44</v>
      </c>
      <c r="N56" s="440">
        <v>120</v>
      </c>
      <c r="O56" s="498" t="s">
        <v>604</v>
      </c>
      <c r="P56" s="499">
        <v>44543</v>
      </c>
      <c r="Q56" s="264"/>
      <c r="R56" s="277" t="s">
        <v>595</v>
      </c>
      <c r="S56" s="261"/>
      <c r="T56" s="261"/>
      <c r="U56" s="261"/>
      <c r="V56" s="261"/>
      <c r="W56" s="261"/>
      <c r="X56" s="261"/>
      <c r="Y56" s="261"/>
      <c r="Z56" s="261"/>
      <c r="AA56" s="261"/>
      <c r="AB56" s="261"/>
      <c r="AC56" s="261"/>
      <c r="AD56" s="261"/>
      <c r="AE56" s="261"/>
      <c r="AF56" s="276"/>
      <c r="AG56" s="266"/>
      <c r="AH56" s="275"/>
      <c r="AI56" s="275"/>
      <c r="AJ56" s="276"/>
      <c r="AK56" s="276"/>
      <c r="AL56" s="276"/>
    </row>
    <row r="57" spans="1:38" s="262" customFormat="1" ht="13.5" customHeight="1">
      <c r="A57" s="267">
        <v>4</v>
      </c>
      <c r="B57" s="263">
        <v>44543</v>
      </c>
      <c r="C57" s="281"/>
      <c r="D57" s="281" t="s">
        <v>979</v>
      </c>
      <c r="E57" s="282" t="s">
        <v>593</v>
      </c>
      <c r="F57" s="282" t="s">
        <v>980</v>
      </c>
      <c r="G57" s="282">
        <v>1144</v>
      </c>
      <c r="H57" s="283"/>
      <c r="I57" s="283" t="s">
        <v>981</v>
      </c>
      <c r="J57" s="284" t="s">
        <v>594</v>
      </c>
      <c r="K57" s="268"/>
      <c r="L57" s="328"/>
      <c r="M57" s="329"/>
      <c r="N57" s="268"/>
      <c r="O57" s="355"/>
      <c r="P57" s="356"/>
      <c r="Q57" s="264"/>
      <c r="R57" s="277"/>
      <c r="S57" s="261"/>
      <c r="T57" s="261"/>
      <c r="U57" s="261"/>
      <c r="V57" s="261"/>
      <c r="W57" s="261"/>
      <c r="X57" s="261"/>
      <c r="Y57" s="261"/>
      <c r="Z57" s="261"/>
      <c r="AA57" s="261"/>
      <c r="AB57" s="261"/>
      <c r="AC57" s="261"/>
      <c r="AD57" s="261"/>
      <c r="AE57" s="261"/>
      <c r="AF57" s="276"/>
      <c r="AG57" s="263"/>
      <c r="AH57" s="357"/>
      <c r="AI57" s="357"/>
      <c r="AJ57" s="305"/>
      <c r="AK57" s="305"/>
      <c r="AL57" s="305"/>
    </row>
    <row r="58" spans="1:38" s="262" customFormat="1" ht="13.5" customHeight="1">
      <c r="A58" s="267"/>
      <c r="B58" s="263"/>
      <c r="C58" s="281"/>
      <c r="D58" s="281"/>
      <c r="E58" s="282"/>
      <c r="F58" s="282"/>
      <c r="G58" s="282"/>
      <c r="H58" s="283"/>
      <c r="I58" s="283"/>
      <c r="J58" s="284"/>
      <c r="K58" s="268"/>
      <c r="L58" s="328"/>
      <c r="M58" s="329"/>
      <c r="N58" s="268"/>
      <c r="O58" s="355"/>
      <c r="P58" s="356"/>
      <c r="Q58" s="264"/>
      <c r="R58" s="277"/>
      <c r="S58" s="261"/>
      <c r="T58" s="261"/>
      <c r="U58" s="261"/>
      <c r="V58" s="261"/>
      <c r="W58" s="261"/>
      <c r="X58" s="261"/>
      <c r="Y58" s="261"/>
      <c r="Z58" s="261"/>
      <c r="AA58" s="261"/>
      <c r="AB58" s="261"/>
      <c r="AC58" s="261"/>
      <c r="AD58" s="261"/>
      <c r="AE58" s="261"/>
      <c r="AF58" s="276"/>
      <c r="AG58" s="263"/>
      <c r="AH58" s="357"/>
      <c r="AI58" s="357"/>
      <c r="AJ58" s="305"/>
      <c r="AK58" s="305"/>
      <c r="AL58" s="305"/>
    </row>
    <row r="59" spans="1:38" s="262" customFormat="1" ht="13.5" customHeight="1">
      <c r="A59" s="285"/>
      <c r="B59" s="285"/>
      <c r="C59" s="285"/>
      <c r="D59" s="285"/>
      <c r="E59" s="285"/>
      <c r="F59" s="285"/>
      <c r="G59" s="285"/>
      <c r="H59" s="285"/>
      <c r="I59" s="285"/>
      <c r="J59" s="285"/>
      <c r="K59" s="268"/>
      <c r="L59" s="328"/>
      <c r="M59" s="329"/>
      <c r="N59" s="268"/>
      <c r="O59" s="355"/>
      <c r="P59" s="356"/>
      <c r="Q59" s="264"/>
      <c r="R59" s="277"/>
      <c r="S59" s="261"/>
      <c r="T59" s="261"/>
      <c r="U59" s="261"/>
      <c r="V59" s="261"/>
      <c r="W59" s="261"/>
      <c r="X59" s="261"/>
      <c r="Y59" s="261"/>
      <c r="Z59" s="261"/>
      <c r="AA59" s="261"/>
      <c r="AB59" s="261"/>
      <c r="AC59" s="261"/>
      <c r="AD59" s="261"/>
      <c r="AE59" s="261"/>
      <c r="AF59" s="276"/>
      <c r="AG59" s="263"/>
      <c r="AH59" s="357"/>
      <c r="AI59" s="357"/>
      <c r="AJ59" s="305"/>
      <c r="AK59" s="305"/>
      <c r="AL59" s="305"/>
    </row>
    <row r="60" spans="1:38" s="262" customFormat="1" ht="13.5" customHeight="1">
      <c r="A60" s="285"/>
      <c r="B60" s="285"/>
      <c r="C60" s="285"/>
      <c r="D60" s="285"/>
      <c r="E60" s="285"/>
      <c r="F60" s="285"/>
      <c r="G60" s="285"/>
      <c r="H60" s="285"/>
      <c r="I60" s="285"/>
      <c r="J60" s="285"/>
      <c r="K60" s="268"/>
      <c r="L60" s="328"/>
      <c r="M60" s="329"/>
      <c r="N60" s="268"/>
      <c r="O60" s="355"/>
      <c r="P60" s="356"/>
      <c r="Q60" s="264"/>
      <c r="R60" s="277"/>
      <c r="S60" s="261"/>
      <c r="T60" s="261"/>
      <c r="U60" s="261"/>
      <c r="V60" s="261"/>
      <c r="W60" s="261"/>
      <c r="X60" s="261"/>
      <c r="Y60" s="261"/>
      <c r="Z60" s="261"/>
      <c r="AA60" s="261"/>
      <c r="AB60" s="261"/>
      <c r="AC60" s="261"/>
      <c r="AD60" s="261"/>
      <c r="AE60" s="261"/>
      <c r="AF60" s="276"/>
      <c r="AG60" s="263"/>
      <c r="AH60" s="357"/>
      <c r="AI60" s="357"/>
      <c r="AJ60" s="305"/>
      <c r="AK60" s="305"/>
      <c r="AL60" s="305"/>
    </row>
    <row r="61" spans="1:38" s="262" customFormat="1" ht="13.5" customHeight="1">
      <c r="A61" s="285"/>
      <c r="B61" s="285"/>
      <c r="C61" s="285"/>
      <c r="D61" s="285"/>
      <c r="E61" s="285"/>
      <c r="F61" s="285"/>
      <c r="G61" s="285"/>
      <c r="H61" s="285"/>
      <c r="I61" s="285"/>
      <c r="J61" s="285"/>
      <c r="K61" s="268"/>
      <c r="L61" s="328"/>
      <c r="M61" s="329"/>
      <c r="N61" s="268"/>
      <c r="O61" s="355"/>
      <c r="P61" s="356"/>
      <c r="Q61" s="264"/>
      <c r="R61" s="277"/>
      <c r="S61" s="261"/>
      <c r="T61" s="261"/>
      <c r="U61" s="261"/>
      <c r="V61" s="261"/>
      <c r="W61" s="261"/>
      <c r="X61" s="261"/>
      <c r="Y61" s="261"/>
      <c r="Z61" s="261"/>
      <c r="AA61" s="261"/>
      <c r="AB61" s="261"/>
      <c r="AC61" s="261"/>
      <c r="AD61" s="261"/>
      <c r="AE61" s="261"/>
      <c r="AF61" s="276"/>
      <c r="AG61" s="263"/>
      <c r="AH61" s="357"/>
      <c r="AI61" s="357"/>
      <c r="AJ61" s="305"/>
      <c r="AK61" s="305"/>
      <c r="AL61" s="305"/>
    </row>
    <row r="62" spans="1:38" s="262" customFormat="1" ht="13.5" customHeight="1">
      <c r="A62" s="285"/>
      <c r="B62" s="285"/>
      <c r="C62" s="285"/>
      <c r="D62" s="285"/>
      <c r="E62" s="285"/>
      <c r="F62" s="285"/>
      <c r="G62" s="285"/>
      <c r="H62" s="285"/>
      <c r="I62" s="285"/>
      <c r="J62" s="285"/>
      <c r="K62" s="268"/>
      <c r="L62" s="328"/>
      <c r="M62" s="329"/>
      <c r="N62" s="268"/>
      <c r="O62" s="355"/>
      <c r="P62" s="356"/>
      <c r="Q62" s="264"/>
      <c r="R62" s="277"/>
      <c r="S62" s="261"/>
      <c r="T62" s="261"/>
      <c r="U62" s="261"/>
      <c r="V62" s="261"/>
      <c r="W62" s="261"/>
      <c r="X62" s="261"/>
      <c r="Y62" s="261"/>
      <c r="Z62" s="261"/>
      <c r="AA62" s="261"/>
      <c r="AB62" s="261"/>
      <c r="AC62" s="261"/>
      <c r="AD62" s="261"/>
      <c r="AE62" s="261"/>
      <c r="AF62" s="276"/>
      <c r="AG62" s="263"/>
      <c r="AH62" s="357"/>
      <c r="AI62" s="357"/>
      <c r="AJ62" s="305"/>
      <c r="AK62" s="305"/>
      <c r="AL62" s="305"/>
    </row>
    <row r="63" spans="1:38" s="262" customFormat="1" ht="13.5" customHeight="1">
      <c r="A63" s="285"/>
      <c r="B63" s="285"/>
      <c r="C63" s="285"/>
      <c r="D63" s="285"/>
      <c r="E63" s="285"/>
      <c r="F63" s="285"/>
      <c r="G63" s="285"/>
      <c r="H63" s="285"/>
      <c r="I63" s="285"/>
      <c r="J63" s="285"/>
      <c r="K63" s="268"/>
      <c r="L63" s="328"/>
      <c r="M63" s="329"/>
      <c r="N63" s="268"/>
      <c r="O63" s="355"/>
      <c r="P63" s="356"/>
      <c r="Q63" s="264"/>
      <c r="R63" s="277"/>
      <c r="S63" s="261"/>
      <c r="T63" s="261"/>
      <c r="U63" s="261"/>
      <c r="V63" s="261"/>
      <c r="W63" s="261"/>
      <c r="X63" s="261"/>
      <c r="Y63" s="261"/>
      <c r="Z63" s="261"/>
      <c r="AA63" s="261"/>
      <c r="AB63" s="261"/>
      <c r="AC63" s="261"/>
      <c r="AD63" s="261"/>
      <c r="AE63" s="261"/>
      <c r="AF63" s="276"/>
      <c r="AG63" s="263"/>
      <c r="AH63" s="357"/>
      <c r="AI63" s="357"/>
      <c r="AJ63" s="305"/>
      <c r="AK63" s="305"/>
      <c r="AL63" s="305"/>
    </row>
    <row r="64" spans="1:38" s="262" customFormat="1" ht="13.5" customHeight="1">
      <c r="A64" s="285"/>
      <c r="B64" s="285"/>
      <c r="C64" s="285"/>
      <c r="D64" s="285"/>
      <c r="E64" s="285"/>
      <c r="F64" s="285"/>
      <c r="G64" s="285"/>
      <c r="H64" s="285"/>
      <c r="I64" s="285"/>
      <c r="J64" s="285"/>
      <c r="K64" s="268"/>
      <c r="L64" s="328"/>
      <c r="M64" s="329"/>
      <c r="N64" s="268"/>
      <c r="O64" s="355"/>
      <c r="P64" s="356"/>
      <c r="Q64" s="264"/>
      <c r="R64" s="277"/>
      <c r="S64" s="261"/>
      <c r="T64" s="261"/>
      <c r="U64" s="261"/>
      <c r="V64" s="261"/>
      <c r="W64" s="261"/>
      <c r="X64" s="261"/>
      <c r="Y64" s="261"/>
      <c r="Z64" s="261"/>
      <c r="AA64" s="261"/>
      <c r="AB64" s="261"/>
      <c r="AC64" s="261"/>
      <c r="AD64" s="261"/>
      <c r="AE64" s="261"/>
      <c r="AF64" s="276"/>
      <c r="AG64" s="263"/>
      <c r="AH64" s="357"/>
      <c r="AI64" s="357"/>
      <c r="AJ64" s="305"/>
      <c r="AK64" s="305"/>
      <c r="AL64" s="305"/>
    </row>
    <row r="65" spans="1:38" s="262" customFormat="1" ht="13.5" customHeight="1">
      <c r="A65" s="285"/>
      <c r="B65" s="285"/>
      <c r="C65" s="285"/>
      <c r="D65" s="285"/>
      <c r="E65" s="285"/>
      <c r="F65" s="285"/>
      <c r="G65" s="285"/>
      <c r="H65" s="285"/>
      <c r="I65" s="285"/>
      <c r="J65" s="285"/>
      <c r="K65" s="268"/>
      <c r="L65" s="328"/>
      <c r="M65" s="329"/>
      <c r="N65" s="268"/>
      <c r="O65" s="355"/>
      <c r="P65" s="356"/>
      <c r="Q65" s="264"/>
      <c r="R65" s="277"/>
      <c r="S65" s="261"/>
      <c r="T65" s="261"/>
      <c r="U65" s="261"/>
      <c r="V65" s="261"/>
      <c r="W65" s="261"/>
      <c r="X65" s="261"/>
      <c r="Y65" s="261"/>
      <c r="Z65" s="261"/>
      <c r="AA65" s="261"/>
      <c r="AB65" s="261"/>
      <c r="AC65" s="261"/>
      <c r="AD65" s="261"/>
      <c r="AE65" s="261"/>
      <c r="AF65" s="276"/>
      <c r="AG65" s="263"/>
      <c r="AH65" s="357"/>
      <c r="AI65" s="357"/>
      <c r="AJ65" s="305"/>
      <c r="AK65" s="305"/>
      <c r="AL65" s="305"/>
    </row>
    <row r="66" spans="1:38" s="262" customFormat="1" ht="13.5" customHeight="1">
      <c r="A66" s="285"/>
      <c r="B66" s="285"/>
      <c r="C66" s="285"/>
      <c r="D66" s="285"/>
      <c r="E66" s="285"/>
      <c r="F66" s="285"/>
      <c r="G66" s="285"/>
      <c r="H66" s="285"/>
      <c r="I66" s="285"/>
      <c r="J66" s="285"/>
      <c r="K66" s="268"/>
      <c r="L66" s="328"/>
      <c r="M66" s="329"/>
      <c r="N66" s="268"/>
      <c r="O66" s="355"/>
      <c r="P66" s="356"/>
      <c r="Q66" s="264"/>
      <c r="R66" s="277"/>
      <c r="S66" s="261"/>
      <c r="T66" s="261"/>
      <c r="U66" s="261"/>
      <c r="V66" s="261"/>
      <c r="W66" s="261"/>
      <c r="X66" s="261"/>
      <c r="Y66" s="261"/>
      <c r="Z66" s="261"/>
      <c r="AA66" s="261"/>
      <c r="AB66" s="261"/>
      <c r="AC66" s="261"/>
      <c r="AD66" s="261"/>
      <c r="AE66" s="261"/>
      <c r="AF66" s="276"/>
      <c r="AG66" s="263"/>
      <c r="AH66" s="357"/>
      <c r="AI66" s="357"/>
      <c r="AJ66" s="305"/>
      <c r="AK66" s="305"/>
      <c r="AL66" s="305"/>
    </row>
    <row r="67" spans="1:38" ht="13.5" customHeight="1">
      <c r="A67" s="120"/>
      <c r="B67" s="121"/>
      <c r="C67" s="155"/>
      <c r="D67" s="163"/>
      <c r="E67" s="164"/>
      <c r="F67" s="120"/>
      <c r="G67" s="120"/>
      <c r="H67" s="120"/>
      <c r="I67" s="156"/>
      <c r="J67" s="156"/>
      <c r="K67" s="156"/>
      <c r="L67" s="156"/>
      <c r="M67" s="156"/>
      <c r="N67" s="156"/>
      <c r="O67" s="156"/>
      <c r="P67" s="156"/>
      <c r="Q67" s="1"/>
      <c r="R67" s="6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 ht="12.75" customHeight="1">
      <c r="A68" s="165"/>
      <c r="B68" s="121"/>
      <c r="C68" s="122"/>
      <c r="D68" s="166"/>
      <c r="E68" s="125"/>
      <c r="F68" s="125"/>
      <c r="G68" s="125"/>
      <c r="H68" s="125"/>
      <c r="I68" s="125"/>
      <c r="J68" s="6"/>
      <c r="K68" s="125"/>
      <c r="L68" s="125"/>
      <c r="M68" s="6"/>
      <c r="N68" s="1"/>
      <c r="O68" s="122"/>
      <c r="P68" s="44"/>
      <c r="Q68" s="44"/>
      <c r="R68" s="6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44"/>
      <c r="AG68" s="44"/>
      <c r="AH68" s="44"/>
      <c r="AI68" s="44"/>
      <c r="AJ68" s="44"/>
      <c r="AK68" s="44"/>
      <c r="AL68" s="44"/>
    </row>
    <row r="69" spans="1:38" ht="12.75" customHeight="1">
      <c r="A69" s="167" t="s">
        <v>614</v>
      </c>
      <c r="B69" s="167"/>
      <c r="C69" s="167"/>
      <c r="D69" s="167"/>
      <c r="E69" s="168"/>
      <c r="F69" s="125"/>
      <c r="G69" s="125"/>
      <c r="H69" s="125"/>
      <c r="I69" s="125"/>
      <c r="J69" s="1"/>
      <c r="K69" s="6"/>
      <c r="L69" s="6"/>
      <c r="M69" s="6"/>
      <c r="N69" s="1"/>
      <c r="O69" s="1"/>
      <c r="P69" s="44"/>
      <c r="Q69" s="44"/>
      <c r="R69" s="6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44"/>
      <c r="AG69" s="44"/>
      <c r="AH69" s="44"/>
      <c r="AI69" s="44"/>
      <c r="AJ69" s="44"/>
      <c r="AK69" s="44"/>
      <c r="AL69" s="44"/>
    </row>
    <row r="70" spans="1:38" ht="38.25" customHeight="1">
      <c r="A70" s="100" t="s">
        <v>16</v>
      </c>
      <c r="B70" s="100" t="s">
        <v>568</v>
      </c>
      <c r="C70" s="100"/>
      <c r="D70" s="101" t="s">
        <v>579</v>
      </c>
      <c r="E70" s="100" t="s">
        <v>580</v>
      </c>
      <c r="F70" s="100" t="s">
        <v>581</v>
      </c>
      <c r="G70" s="100" t="s">
        <v>602</v>
      </c>
      <c r="H70" s="100" t="s">
        <v>583</v>
      </c>
      <c r="I70" s="100" t="s">
        <v>584</v>
      </c>
      <c r="J70" s="99" t="s">
        <v>585</v>
      </c>
      <c r="K70" s="99" t="s">
        <v>615</v>
      </c>
      <c r="L70" s="102" t="s">
        <v>587</v>
      </c>
      <c r="M70" s="162" t="s">
        <v>611</v>
      </c>
      <c r="N70" s="100" t="s">
        <v>612</v>
      </c>
      <c r="O70" s="100" t="s">
        <v>589</v>
      </c>
      <c r="P70" s="101" t="s">
        <v>590</v>
      </c>
      <c r="Q70" s="44"/>
      <c r="R70" s="6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44"/>
      <c r="AG70" s="44"/>
      <c r="AH70" s="44"/>
      <c r="AI70" s="44"/>
      <c r="AJ70" s="44"/>
      <c r="AK70" s="44"/>
      <c r="AL70" s="44"/>
    </row>
    <row r="71" spans="1:38" s="262" customFormat="1" ht="12.75" customHeight="1">
      <c r="A71" s="330">
        <v>1</v>
      </c>
      <c r="B71" s="260">
        <v>44531</v>
      </c>
      <c r="C71" s="331"/>
      <c r="D71" s="332" t="s">
        <v>884</v>
      </c>
      <c r="E71" s="330" t="s">
        <v>593</v>
      </c>
      <c r="F71" s="330">
        <v>72</v>
      </c>
      <c r="G71" s="330">
        <v>30</v>
      </c>
      <c r="H71" s="330">
        <v>92.5</v>
      </c>
      <c r="I71" s="333" t="s">
        <v>879</v>
      </c>
      <c r="J71" s="334" t="s">
        <v>885</v>
      </c>
      <c r="K71" s="335">
        <f>H71-F71</f>
        <v>20.5</v>
      </c>
      <c r="L71" s="335">
        <v>100</v>
      </c>
      <c r="M71" s="334">
        <f>(K71*N71)-100</f>
        <v>925</v>
      </c>
      <c r="N71" s="334">
        <v>50</v>
      </c>
      <c r="O71" s="336" t="s">
        <v>591</v>
      </c>
      <c r="P71" s="444">
        <v>44531</v>
      </c>
      <c r="Q71" s="264"/>
      <c r="R71" s="265" t="s">
        <v>595</v>
      </c>
      <c r="S71" s="261"/>
      <c r="T71" s="261"/>
      <c r="U71" s="261"/>
      <c r="V71" s="261"/>
      <c r="W71" s="261"/>
      <c r="X71" s="261"/>
      <c r="Y71" s="261"/>
      <c r="Z71" s="261"/>
      <c r="AA71" s="261"/>
      <c r="AB71" s="261"/>
      <c r="AC71" s="261"/>
      <c r="AD71" s="261"/>
      <c r="AE71" s="261"/>
      <c r="AF71" s="261"/>
      <c r="AG71" s="261"/>
      <c r="AH71" s="261"/>
      <c r="AI71" s="261"/>
      <c r="AJ71" s="261"/>
      <c r="AK71" s="261"/>
      <c r="AL71" s="261"/>
    </row>
    <row r="72" spans="1:38" s="262" customFormat="1" ht="12.75" customHeight="1">
      <c r="A72" s="424">
        <v>2</v>
      </c>
      <c r="B72" s="420">
        <v>44531</v>
      </c>
      <c r="C72" s="425"/>
      <c r="D72" s="426" t="s">
        <v>886</v>
      </c>
      <c r="E72" s="427" t="s">
        <v>593</v>
      </c>
      <c r="F72" s="428">
        <v>72</v>
      </c>
      <c r="G72" s="428">
        <v>30</v>
      </c>
      <c r="H72" s="428">
        <v>93</v>
      </c>
      <c r="I72" s="429" t="s">
        <v>887</v>
      </c>
      <c r="J72" s="430" t="s">
        <v>605</v>
      </c>
      <c r="K72" s="431">
        <f t="shared" ref="K72" si="34">H72-F72</f>
        <v>21</v>
      </c>
      <c r="L72" s="431">
        <v>100</v>
      </c>
      <c r="M72" s="430">
        <f t="shared" ref="M72" si="35">(K72*N72)-100</f>
        <v>950</v>
      </c>
      <c r="N72" s="430">
        <v>50</v>
      </c>
      <c r="O72" s="432" t="s">
        <v>591</v>
      </c>
      <c r="P72" s="445">
        <v>44531</v>
      </c>
      <c r="Q72" s="264"/>
      <c r="R72" s="265" t="s">
        <v>595</v>
      </c>
      <c r="S72" s="261"/>
      <c r="T72" s="261"/>
      <c r="U72" s="261"/>
      <c r="V72" s="261"/>
      <c r="W72" s="261"/>
      <c r="X72" s="261"/>
      <c r="Y72" s="261"/>
      <c r="Z72" s="261"/>
      <c r="AA72" s="261"/>
      <c r="AB72" s="261"/>
      <c r="AC72" s="261"/>
      <c r="AD72" s="261"/>
      <c r="AE72" s="261"/>
      <c r="AF72" s="261"/>
      <c r="AG72" s="261"/>
      <c r="AH72" s="261"/>
      <c r="AI72" s="261"/>
      <c r="AJ72" s="261"/>
      <c r="AK72" s="261"/>
      <c r="AL72" s="261"/>
    </row>
    <row r="73" spans="1:38" s="262" customFormat="1" ht="12.75" customHeight="1">
      <c r="A73" s="436">
        <v>3</v>
      </c>
      <c r="B73" s="437">
        <v>44532</v>
      </c>
      <c r="C73" s="438"/>
      <c r="D73" s="439" t="s">
        <v>896</v>
      </c>
      <c r="E73" s="436" t="s">
        <v>593</v>
      </c>
      <c r="F73" s="436">
        <v>56</v>
      </c>
      <c r="G73" s="436">
        <v>20</v>
      </c>
      <c r="H73" s="436">
        <v>20</v>
      </c>
      <c r="I73" s="440" t="s">
        <v>897</v>
      </c>
      <c r="J73" s="441" t="s">
        <v>901</v>
      </c>
      <c r="K73" s="442">
        <f t="shared" ref="K73" si="36">H73-F73</f>
        <v>-36</v>
      </c>
      <c r="L73" s="442">
        <v>100</v>
      </c>
      <c r="M73" s="441">
        <f t="shared" ref="M73" si="37">(K73*N73)-100</f>
        <v>-1900</v>
      </c>
      <c r="N73" s="441">
        <v>50</v>
      </c>
      <c r="O73" s="443" t="s">
        <v>604</v>
      </c>
      <c r="P73" s="446">
        <v>44532</v>
      </c>
      <c r="Q73" s="264"/>
      <c r="R73" s="265" t="s">
        <v>595</v>
      </c>
      <c r="S73" s="261"/>
      <c r="T73" s="261"/>
      <c r="U73" s="261"/>
      <c r="V73" s="261"/>
      <c r="W73" s="261"/>
      <c r="X73" s="261"/>
      <c r="Y73" s="261"/>
      <c r="Z73" s="261"/>
      <c r="AA73" s="261"/>
      <c r="AB73" s="261"/>
      <c r="AC73" s="261"/>
      <c r="AD73" s="261"/>
      <c r="AE73" s="261"/>
      <c r="AF73" s="261"/>
      <c r="AG73" s="261"/>
      <c r="AH73" s="261"/>
      <c r="AI73" s="261"/>
      <c r="AJ73" s="261"/>
      <c r="AK73" s="261"/>
      <c r="AL73" s="261"/>
    </row>
    <row r="74" spans="1:38" s="262" customFormat="1" ht="12.75" customHeight="1">
      <c r="A74" s="424">
        <v>4</v>
      </c>
      <c r="B74" s="420">
        <v>44532</v>
      </c>
      <c r="C74" s="425"/>
      <c r="D74" s="426" t="s">
        <v>898</v>
      </c>
      <c r="E74" s="427" t="s">
        <v>899</v>
      </c>
      <c r="F74" s="428">
        <v>83</v>
      </c>
      <c r="G74" s="428">
        <v>127</v>
      </c>
      <c r="H74" s="428">
        <v>63</v>
      </c>
      <c r="I74" s="429">
        <v>1</v>
      </c>
      <c r="J74" s="430" t="s">
        <v>900</v>
      </c>
      <c r="K74" s="431">
        <f>F74-H74</f>
        <v>20</v>
      </c>
      <c r="L74" s="431">
        <v>100</v>
      </c>
      <c r="M74" s="430">
        <f t="shared" ref="M74:M75" si="38">(K74*N74)-100</f>
        <v>900</v>
      </c>
      <c r="N74" s="430">
        <v>50</v>
      </c>
      <c r="O74" s="432" t="s">
        <v>591</v>
      </c>
      <c r="P74" s="445">
        <v>44532</v>
      </c>
      <c r="Q74" s="264"/>
      <c r="R74" s="265" t="s">
        <v>592</v>
      </c>
      <c r="S74" s="261"/>
      <c r="T74" s="261"/>
      <c r="U74" s="261"/>
      <c r="V74" s="261"/>
      <c r="W74" s="261"/>
      <c r="X74" s="261"/>
      <c r="Y74" s="261"/>
      <c r="Z74" s="261"/>
      <c r="AA74" s="261"/>
      <c r="AB74" s="261"/>
      <c r="AC74" s="261"/>
      <c r="AD74" s="261"/>
      <c r="AE74" s="261"/>
      <c r="AF74" s="261"/>
      <c r="AG74" s="261"/>
      <c r="AH74" s="261"/>
      <c r="AI74" s="261"/>
      <c r="AJ74" s="261"/>
      <c r="AK74" s="261"/>
      <c r="AL74" s="261"/>
    </row>
    <row r="75" spans="1:38" s="262" customFormat="1" ht="12.75" customHeight="1">
      <c r="A75" s="436">
        <v>5</v>
      </c>
      <c r="B75" s="437">
        <v>44532</v>
      </c>
      <c r="C75" s="438"/>
      <c r="D75" s="439" t="s">
        <v>902</v>
      </c>
      <c r="E75" s="436" t="s">
        <v>593</v>
      </c>
      <c r="F75" s="436">
        <v>11.5</v>
      </c>
      <c r="G75" s="436">
        <v>0</v>
      </c>
      <c r="H75" s="436">
        <v>0</v>
      </c>
      <c r="I75" s="440" t="s">
        <v>903</v>
      </c>
      <c r="J75" s="441" t="s">
        <v>914</v>
      </c>
      <c r="K75" s="442">
        <f t="shared" ref="K75" si="39">H75-F75</f>
        <v>-11.5</v>
      </c>
      <c r="L75" s="442">
        <v>100</v>
      </c>
      <c r="M75" s="441">
        <f t="shared" si="38"/>
        <v>-675</v>
      </c>
      <c r="N75" s="441">
        <v>50</v>
      </c>
      <c r="O75" s="443" t="s">
        <v>604</v>
      </c>
      <c r="P75" s="446">
        <v>44532</v>
      </c>
      <c r="Q75" s="264"/>
      <c r="R75" s="265" t="s">
        <v>595</v>
      </c>
      <c r="S75" s="261"/>
      <c r="T75" s="261"/>
      <c r="U75" s="261"/>
      <c r="V75" s="261"/>
      <c r="W75" s="261"/>
      <c r="X75" s="261"/>
      <c r="Y75" s="261"/>
      <c r="Z75" s="261"/>
      <c r="AA75" s="261"/>
      <c r="AB75" s="261"/>
      <c r="AC75" s="261"/>
      <c r="AD75" s="261"/>
      <c r="AE75" s="261"/>
      <c r="AF75" s="261"/>
      <c r="AG75" s="261"/>
      <c r="AH75" s="261"/>
      <c r="AI75" s="261"/>
      <c r="AJ75" s="261"/>
      <c r="AK75" s="261"/>
      <c r="AL75" s="261"/>
    </row>
    <row r="76" spans="1:38" s="262" customFormat="1" ht="12.75" customHeight="1">
      <c r="A76" s="436">
        <v>6</v>
      </c>
      <c r="B76" s="437">
        <v>44532</v>
      </c>
      <c r="C76" s="438"/>
      <c r="D76" s="439" t="s">
        <v>898</v>
      </c>
      <c r="E76" s="436" t="s">
        <v>899</v>
      </c>
      <c r="F76" s="436">
        <v>88</v>
      </c>
      <c r="G76" s="436">
        <v>135</v>
      </c>
      <c r="H76" s="436">
        <v>135</v>
      </c>
      <c r="I76" s="440">
        <v>1</v>
      </c>
      <c r="J76" s="441" t="s">
        <v>913</v>
      </c>
      <c r="K76" s="442">
        <f>F76-H76</f>
        <v>-47</v>
      </c>
      <c r="L76" s="442">
        <v>100</v>
      </c>
      <c r="M76" s="441">
        <f t="shared" ref="M76:M77" si="40">(K76*N76)-100</f>
        <v>-2450</v>
      </c>
      <c r="N76" s="441">
        <v>50</v>
      </c>
      <c r="O76" s="443" t="s">
        <v>604</v>
      </c>
      <c r="P76" s="453">
        <v>44533</v>
      </c>
      <c r="Q76" s="264"/>
      <c r="R76" s="265" t="s">
        <v>592</v>
      </c>
      <c r="S76" s="261"/>
      <c r="T76" s="261"/>
      <c r="U76" s="261"/>
      <c r="V76" s="261"/>
      <c r="W76" s="261"/>
      <c r="X76" s="261"/>
      <c r="Y76" s="261"/>
      <c r="Z76" s="261"/>
      <c r="AA76" s="261"/>
      <c r="AB76" s="261"/>
      <c r="AC76" s="261"/>
      <c r="AD76" s="261"/>
      <c r="AE76" s="261"/>
      <c r="AF76" s="261"/>
      <c r="AG76" s="261"/>
      <c r="AH76" s="261"/>
      <c r="AI76" s="261"/>
      <c r="AJ76" s="261"/>
      <c r="AK76" s="261"/>
      <c r="AL76" s="261"/>
    </row>
    <row r="77" spans="1:38" s="262" customFormat="1" ht="12.75" customHeight="1">
      <c r="A77" s="330">
        <v>7</v>
      </c>
      <c r="B77" s="260">
        <v>44536</v>
      </c>
      <c r="C77" s="331"/>
      <c r="D77" s="332" t="s">
        <v>921</v>
      </c>
      <c r="E77" s="330" t="s">
        <v>593</v>
      </c>
      <c r="F77" s="330">
        <v>72.5</v>
      </c>
      <c r="G77" s="330">
        <v>40</v>
      </c>
      <c r="H77" s="330">
        <v>94.5</v>
      </c>
      <c r="I77" s="333" t="s">
        <v>923</v>
      </c>
      <c r="J77" s="334" t="s">
        <v>924</v>
      </c>
      <c r="K77" s="431">
        <f t="shared" ref="K77:K78" si="41">H77-F77</f>
        <v>22</v>
      </c>
      <c r="L77" s="335">
        <v>100</v>
      </c>
      <c r="M77" s="334">
        <f t="shared" si="40"/>
        <v>1000</v>
      </c>
      <c r="N77" s="334">
        <v>50</v>
      </c>
      <c r="O77" s="336" t="s">
        <v>591</v>
      </c>
      <c r="P77" s="444">
        <v>44536</v>
      </c>
      <c r="Q77" s="264"/>
      <c r="R77" s="265" t="s">
        <v>595</v>
      </c>
      <c r="S77" s="261"/>
      <c r="T77" s="261"/>
      <c r="U77" s="261"/>
      <c r="V77" s="261"/>
      <c r="W77" s="261"/>
      <c r="X77" s="261"/>
      <c r="Y77" s="261"/>
      <c r="Z77" s="261"/>
      <c r="AA77" s="261"/>
      <c r="AB77" s="261"/>
      <c r="AC77" s="261"/>
      <c r="AD77" s="261"/>
      <c r="AE77" s="261"/>
      <c r="AF77" s="261"/>
      <c r="AG77" s="261"/>
      <c r="AH77" s="261"/>
      <c r="AI77" s="261"/>
      <c r="AJ77" s="261"/>
      <c r="AK77" s="261"/>
      <c r="AL77" s="261"/>
    </row>
    <row r="78" spans="1:38" s="262" customFormat="1" ht="12.75" customHeight="1">
      <c r="A78" s="330">
        <v>8</v>
      </c>
      <c r="B78" s="260">
        <v>44536</v>
      </c>
      <c r="C78" s="331"/>
      <c r="D78" s="332" t="s">
        <v>922</v>
      </c>
      <c r="E78" s="330" t="s">
        <v>593</v>
      </c>
      <c r="F78" s="330">
        <v>295</v>
      </c>
      <c r="G78" s="330">
        <v>190</v>
      </c>
      <c r="H78" s="330">
        <v>355</v>
      </c>
      <c r="I78" s="333" t="s">
        <v>925</v>
      </c>
      <c r="J78" s="334" t="s">
        <v>926</v>
      </c>
      <c r="K78" s="431">
        <f t="shared" si="41"/>
        <v>60</v>
      </c>
      <c r="L78" s="335">
        <v>100</v>
      </c>
      <c r="M78" s="334">
        <f t="shared" ref="M78" si="42">(K78*N78)-100</f>
        <v>1400</v>
      </c>
      <c r="N78" s="334">
        <v>25</v>
      </c>
      <c r="O78" s="336" t="s">
        <v>591</v>
      </c>
      <c r="P78" s="444">
        <v>44536</v>
      </c>
      <c r="Q78" s="264"/>
      <c r="R78" s="265" t="s">
        <v>595</v>
      </c>
      <c r="S78" s="261"/>
      <c r="T78" s="261"/>
      <c r="U78" s="261"/>
      <c r="V78" s="261"/>
      <c r="W78" s="261"/>
      <c r="X78" s="261"/>
      <c r="Y78" s="261"/>
      <c r="Z78" s="261"/>
      <c r="AA78" s="261"/>
      <c r="AB78" s="261"/>
      <c r="AC78" s="261"/>
      <c r="AD78" s="261"/>
      <c r="AE78" s="261"/>
      <c r="AF78" s="261"/>
      <c r="AG78" s="261"/>
      <c r="AH78" s="261"/>
      <c r="AI78" s="261"/>
      <c r="AJ78" s="261"/>
      <c r="AK78" s="261"/>
      <c r="AL78" s="261"/>
    </row>
    <row r="79" spans="1:38" s="262" customFormat="1" ht="12.75" customHeight="1">
      <c r="A79" s="330">
        <v>9</v>
      </c>
      <c r="B79" s="260">
        <v>44536</v>
      </c>
      <c r="C79" s="331"/>
      <c r="D79" s="332" t="s">
        <v>922</v>
      </c>
      <c r="E79" s="330" t="s">
        <v>593</v>
      </c>
      <c r="F79" s="330">
        <v>245</v>
      </c>
      <c r="G79" s="330">
        <v>120</v>
      </c>
      <c r="H79" s="330">
        <v>295</v>
      </c>
      <c r="I79" s="333" t="s">
        <v>927</v>
      </c>
      <c r="J79" s="334" t="s">
        <v>931</v>
      </c>
      <c r="K79" s="431">
        <f t="shared" ref="K79" si="43">H79-F79</f>
        <v>50</v>
      </c>
      <c r="L79" s="335">
        <v>100</v>
      </c>
      <c r="M79" s="334">
        <f t="shared" ref="M79" si="44">(K79*N79)-100</f>
        <v>1150</v>
      </c>
      <c r="N79" s="334">
        <v>25</v>
      </c>
      <c r="O79" s="336" t="s">
        <v>591</v>
      </c>
      <c r="P79" s="260">
        <v>44537</v>
      </c>
      <c r="Q79" s="264"/>
      <c r="R79" s="265" t="s">
        <v>595</v>
      </c>
      <c r="S79" s="261"/>
      <c r="T79" s="261"/>
      <c r="U79" s="261"/>
      <c r="V79" s="261"/>
      <c r="W79" s="261"/>
      <c r="X79" s="261"/>
      <c r="Y79" s="261"/>
      <c r="Z79" s="261"/>
      <c r="AA79" s="261"/>
      <c r="AB79" s="261"/>
      <c r="AC79" s="261"/>
      <c r="AD79" s="261"/>
      <c r="AE79" s="261"/>
      <c r="AF79" s="261"/>
      <c r="AG79" s="261"/>
      <c r="AH79" s="261"/>
      <c r="AI79" s="261"/>
      <c r="AJ79" s="261"/>
      <c r="AK79" s="261"/>
      <c r="AL79" s="261"/>
    </row>
    <row r="80" spans="1:38" s="262" customFormat="1" ht="12.75" customHeight="1">
      <c r="A80" s="330">
        <v>10</v>
      </c>
      <c r="B80" s="260">
        <v>44537</v>
      </c>
      <c r="C80" s="331"/>
      <c r="D80" s="332" t="s">
        <v>933</v>
      </c>
      <c r="E80" s="330" t="s">
        <v>593</v>
      </c>
      <c r="F80" s="330">
        <v>31</v>
      </c>
      <c r="G80" s="330">
        <v>48</v>
      </c>
      <c r="H80" s="330">
        <v>37.5</v>
      </c>
      <c r="I80" s="333" t="s">
        <v>934</v>
      </c>
      <c r="J80" s="334" t="s">
        <v>935</v>
      </c>
      <c r="K80" s="431">
        <f t="shared" ref="K80" si="45">H80-F80</f>
        <v>6.5</v>
      </c>
      <c r="L80" s="335">
        <v>100</v>
      </c>
      <c r="M80" s="334">
        <f t="shared" ref="M80" si="46">(K80*N80)-100</f>
        <v>1850</v>
      </c>
      <c r="N80" s="334">
        <v>300</v>
      </c>
      <c r="O80" s="336" t="s">
        <v>591</v>
      </c>
      <c r="P80" s="444">
        <v>44537</v>
      </c>
      <c r="Q80" s="264"/>
      <c r="R80" s="265" t="s">
        <v>595</v>
      </c>
      <c r="S80" s="261"/>
      <c r="T80" s="261"/>
      <c r="U80" s="261"/>
      <c r="V80" s="261"/>
      <c r="W80" s="261"/>
      <c r="X80" s="261"/>
      <c r="Y80" s="261"/>
      <c r="Z80" s="261"/>
      <c r="AA80" s="261"/>
      <c r="AB80" s="261"/>
      <c r="AC80" s="261"/>
      <c r="AD80" s="261"/>
      <c r="AE80" s="261"/>
      <c r="AF80" s="261"/>
      <c r="AG80" s="261"/>
      <c r="AH80" s="261"/>
      <c r="AI80" s="261"/>
      <c r="AJ80" s="261"/>
      <c r="AK80" s="261"/>
      <c r="AL80" s="261"/>
    </row>
    <row r="81" spans="1:38" s="262" customFormat="1" ht="12.75" customHeight="1">
      <c r="A81" s="436">
        <v>11</v>
      </c>
      <c r="B81" s="437">
        <v>44537</v>
      </c>
      <c r="C81" s="438"/>
      <c r="D81" s="439" t="s">
        <v>921</v>
      </c>
      <c r="E81" s="436" t="s">
        <v>593</v>
      </c>
      <c r="F81" s="436">
        <v>72.5</v>
      </c>
      <c r="G81" s="436">
        <v>40</v>
      </c>
      <c r="H81" s="436">
        <v>40</v>
      </c>
      <c r="I81" s="440" t="s">
        <v>923</v>
      </c>
      <c r="J81" s="441" t="s">
        <v>936</v>
      </c>
      <c r="K81" s="442">
        <f>F81-H81</f>
        <v>32.5</v>
      </c>
      <c r="L81" s="442">
        <v>100</v>
      </c>
      <c r="M81" s="441">
        <f>(K81*N81)-100</f>
        <v>1525</v>
      </c>
      <c r="N81" s="441">
        <v>50</v>
      </c>
      <c r="O81" s="443" t="s">
        <v>604</v>
      </c>
      <c r="P81" s="446">
        <v>44537</v>
      </c>
      <c r="Q81" s="264"/>
      <c r="R81" s="265" t="s">
        <v>595</v>
      </c>
      <c r="S81" s="261"/>
      <c r="T81" s="261"/>
      <c r="U81" s="261"/>
      <c r="V81" s="261"/>
      <c r="W81" s="261"/>
      <c r="X81" s="261"/>
      <c r="Y81" s="261"/>
      <c r="Z81" s="261"/>
      <c r="AA81" s="261"/>
      <c r="AB81" s="261"/>
      <c r="AC81" s="261"/>
      <c r="AD81" s="261"/>
      <c r="AE81" s="261"/>
      <c r="AF81" s="261"/>
      <c r="AG81" s="261"/>
      <c r="AH81" s="261"/>
      <c r="AI81" s="261"/>
      <c r="AJ81" s="261"/>
      <c r="AK81" s="261"/>
      <c r="AL81" s="261"/>
    </row>
    <row r="82" spans="1:38" s="262" customFormat="1" ht="12.75" customHeight="1">
      <c r="A82" s="436">
        <v>12</v>
      </c>
      <c r="B82" s="437">
        <v>44538</v>
      </c>
      <c r="C82" s="438"/>
      <c r="D82" s="439" t="s">
        <v>947</v>
      </c>
      <c r="E82" s="436" t="s">
        <v>899</v>
      </c>
      <c r="F82" s="436">
        <v>84</v>
      </c>
      <c r="G82" s="436">
        <v>120</v>
      </c>
      <c r="H82" s="436">
        <v>112.5</v>
      </c>
      <c r="I82" s="440" t="s">
        <v>943</v>
      </c>
      <c r="J82" s="441" t="s">
        <v>948</v>
      </c>
      <c r="K82" s="442">
        <f>F82-H82</f>
        <v>-28.5</v>
      </c>
      <c r="L82" s="442">
        <v>100</v>
      </c>
      <c r="M82" s="441">
        <f>(K82*N82)-100</f>
        <v>-1525</v>
      </c>
      <c r="N82" s="441">
        <v>50</v>
      </c>
      <c r="O82" s="443" t="s">
        <v>604</v>
      </c>
      <c r="P82" s="446">
        <v>44539</v>
      </c>
      <c r="Q82" s="264"/>
      <c r="R82" s="265" t="s">
        <v>595</v>
      </c>
      <c r="S82" s="261"/>
      <c r="T82" s="261"/>
      <c r="U82" s="261"/>
      <c r="V82" s="261"/>
      <c r="W82" s="261"/>
      <c r="X82" s="261"/>
      <c r="Y82" s="261"/>
      <c r="Z82" s="261"/>
      <c r="AA82" s="261"/>
      <c r="AB82" s="261"/>
      <c r="AC82" s="261"/>
      <c r="AD82" s="261"/>
      <c r="AE82" s="261"/>
      <c r="AF82" s="261"/>
      <c r="AG82" s="261"/>
      <c r="AH82" s="261"/>
      <c r="AI82" s="261"/>
      <c r="AJ82" s="261"/>
      <c r="AK82" s="261"/>
      <c r="AL82" s="261"/>
    </row>
    <row r="83" spans="1:38" s="262" customFormat="1" ht="12.75" customHeight="1">
      <c r="A83" s="267">
        <v>13</v>
      </c>
      <c r="B83" s="263">
        <v>44539</v>
      </c>
      <c r="C83" s="397"/>
      <c r="D83" s="464" t="s">
        <v>949</v>
      </c>
      <c r="E83" s="267" t="s">
        <v>593</v>
      </c>
      <c r="F83" s="267" t="s">
        <v>950</v>
      </c>
      <c r="G83" s="267">
        <v>17</v>
      </c>
      <c r="H83" s="267"/>
      <c r="I83" s="268" t="s">
        <v>934</v>
      </c>
      <c r="J83" s="399" t="s">
        <v>594</v>
      </c>
      <c r="K83" s="465"/>
      <c r="L83" s="400"/>
      <c r="M83" s="399"/>
      <c r="N83" s="399"/>
      <c r="O83" s="466"/>
      <c r="P83" s="263"/>
      <c r="Q83" s="264"/>
      <c r="R83" s="265" t="s">
        <v>595</v>
      </c>
      <c r="S83" s="261"/>
      <c r="T83" s="261"/>
      <c r="U83" s="261"/>
      <c r="V83" s="261"/>
      <c r="W83" s="261"/>
      <c r="X83" s="261"/>
      <c r="Y83" s="261"/>
      <c r="Z83" s="261"/>
      <c r="AA83" s="261"/>
      <c r="AB83" s="261"/>
      <c r="AC83" s="261"/>
      <c r="AD83" s="261"/>
      <c r="AE83" s="261"/>
      <c r="AF83" s="261"/>
      <c r="AG83" s="261"/>
      <c r="AH83" s="261"/>
      <c r="AI83" s="261"/>
      <c r="AJ83" s="261"/>
      <c r="AK83" s="261"/>
      <c r="AL83" s="261"/>
    </row>
    <row r="84" spans="1:38" s="262" customFormat="1" ht="12.75" customHeight="1">
      <c r="A84" s="330">
        <v>14</v>
      </c>
      <c r="B84" s="260">
        <v>44540</v>
      </c>
      <c r="C84" s="331"/>
      <c r="D84" s="332" t="s">
        <v>947</v>
      </c>
      <c r="E84" s="330" t="s">
        <v>593</v>
      </c>
      <c r="F84" s="330">
        <v>49.5</v>
      </c>
      <c r="G84" s="330">
        <v>17</v>
      </c>
      <c r="H84" s="330">
        <v>69</v>
      </c>
      <c r="I84" s="333" t="s">
        <v>962</v>
      </c>
      <c r="J84" s="334" t="s">
        <v>963</v>
      </c>
      <c r="K84" s="431">
        <f t="shared" ref="K84" si="47">H84-F84</f>
        <v>19.5</v>
      </c>
      <c r="L84" s="335">
        <v>100</v>
      </c>
      <c r="M84" s="334">
        <f t="shared" ref="M84" si="48">(K84*N84)-100</f>
        <v>875</v>
      </c>
      <c r="N84" s="334">
        <v>50</v>
      </c>
      <c r="O84" s="336" t="s">
        <v>591</v>
      </c>
      <c r="P84" s="444">
        <v>44540</v>
      </c>
      <c r="Q84" s="264"/>
      <c r="R84" s="265" t="s">
        <v>592</v>
      </c>
      <c r="S84" s="261"/>
      <c r="T84" s="261"/>
      <c r="U84" s="261"/>
      <c r="V84" s="261"/>
      <c r="W84" s="261"/>
      <c r="X84" s="261"/>
      <c r="Y84" s="261"/>
      <c r="Z84" s="261"/>
      <c r="AA84" s="261"/>
      <c r="AB84" s="261"/>
      <c r="AC84" s="261"/>
      <c r="AD84" s="261"/>
      <c r="AE84" s="261"/>
      <c r="AF84" s="261"/>
      <c r="AG84" s="261"/>
      <c r="AH84" s="261"/>
      <c r="AI84" s="261"/>
      <c r="AJ84" s="261"/>
      <c r="AK84" s="261"/>
      <c r="AL84" s="261"/>
    </row>
    <row r="85" spans="1:38" s="262" customFormat="1" ht="12.75" customHeight="1">
      <c r="A85" s="267">
        <v>15</v>
      </c>
      <c r="B85" s="263">
        <v>44544</v>
      </c>
      <c r="C85" s="397"/>
      <c r="D85" s="464" t="s">
        <v>1026</v>
      </c>
      <c r="E85" s="267" t="s">
        <v>593</v>
      </c>
      <c r="F85" s="267" t="s">
        <v>1027</v>
      </c>
      <c r="G85" s="267">
        <v>28</v>
      </c>
      <c r="H85" s="267"/>
      <c r="I85" s="268" t="s">
        <v>962</v>
      </c>
      <c r="J85" s="399" t="s">
        <v>594</v>
      </c>
      <c r="K85" s="465"/>
      <c r="L85" s="400"/>
      <c r="M85" s="399"/>
      <c r="N85" s="399"/>
      <c r="O85" s="466"/>
      <c r="P85" s="263"/>
      <c r="Q85" s="264"/>
      <c r="R85" s="265"/>
      <c r="S85" s="261"/>
      <c r="T85" s="261"/>
      <c r="U85" s="261"/>
      <c r="V85" s="261"/>
      <c r="W85" s="261"/>
      <c r="X85" s="261"/>
      <c r="Y85" s="261"/>
      <c r="Z85" s="261"/>
      <c r="AA85" s="261"/>
      <c r="AB85" s="261"/>
      <c r="AC85" s="261"/>
      <c r="AD85" s="261"/>
      <c r="AE85" s="261"/>
      <c r="AF85" s="261"/>
      <c r="AG85" s="261"/>
      <c r="AH85" s="261"/>
      <c r="AI85" s="261"/>
      <c r="AJ85" s="261"/>
      <c r="AK85" s="261"/>
      <c r="AL85" s="261"/>
    </row>
    <row r="86" spans="1:38" s="262" customFormat="1" ht="12.75" customHeight="1">
      <c r="A86" s="267"/>
      <c r="B86" s="263"/>
      <c r="C86" s="397"/>
      <c r="D86" s="464"/>
      <c r="E86" s="267"/>
      <c r="F86" s="267"/>
      <c r="G86" s="267"/>
      <c r="H86" s="267"/>
      <c r="I86" s="268"/>
      <c r="J86" s="399"/>
      <c r="K86" s="465"/>
      <c r="L86" s="400"/>
      <c r="M86" s="399"/>
      <c r="N86" s="399"/>
      <c r="O86" s="466"/>
      <c r="P86" s="263"/>
      <c r="Q86" s="264"/>
      <c r="R86" s="265"/>
      <c r="S86" s="261"/>
      <c r="T86" s="261"/>
      <c r="U86" s="261"/>
      <c r="V86" s="261"/>
      <c r="W86" s="261"/>
      <c r="X86" s="261"/>
      <c r="Y86" s="261"/>
      <c r="Z86" s="261"/>
      <c r="AA86" s="261"/>
      <c r="AB86" s="261"/>
      <c r="AC86" s="261"/>
      <c r="AD86" s="261"/>
      <c r="AE86" s="261"/>
      <c r="AF86" s="261"/>
      <c r="AG86" s="261"/>
      <c r="AH86" s="261"/>
      <c r="AI86" s="261"/>
      <c r="AJ86" s="261"/>
      <c r="AK86" s="261"/>
      <c r="AL86" s="261"/>
    </row>
    <row r="87" spans="1:38" s="262" customFormat="1" ht="12.75" customHeight="1">
      <c r="A87" s="267"/>
      <c r="B87" s="263"/>
      <c r="C87" s="397"/>
      <c r="D87" s="464"/>
      <c r="E87" s="267"/>
      <c r="F87" s="267"/>
      <c r="G87" s="267"/>
      <c r="H87" s="267"/>
      <c r="I87" s="268"/>
      <c r="J87" s="399"/>
      <c r="K87" s="465"/>
      <c r="L87" s="400"/>
      <c r="M87" s="399"/>
      <c r="N87" s="399"/>
      <c r="O87" s="466"/>
      <c r="P87" s="263"/>
      <c r="Q87" s="264"/>
      <c r="R87" s="265"/>
      <c r="S87" s="261"/>
      <c r="T87" s="261"/>
      <c r="U87" s="261"/>
      <c r="V87" s="261"/>
      <c r="W87" s="261"/>
      <c r="X87" s="261"/>
      <c r="Y87" s="261"/>
      <c r="Z87" s="261"/>
      <c r="AA87" s="261"/>
      <c r="AB87" s="261"/>
      <c r="AC87" s="261"/>
      <c r="AD87" s="261"/>
      <c r="AE87" s="261"/>
      <c r="AF87" s="261"/>
      <c r="AG87" s="261"/>
      <c r="AH87" s="261"/>
      <c r="AI87" s="261"/>
      <c r="AJ87" s="261"/>
      <c r="AK87" s="261"/>
      <c r="AL87" s="261"/>
    </row>
    <row r="88" spans="1:38" s="262" customFormat="1" ht="12.75" customHeight="1">
      <c r="A88" s="267"/>
      <c r="B88" s="263"/>
      <c r="C88" s="397"/>
      <c r="D88" s="464"/>
      <c r="E88" s="267"/>
      <c r="F88" s="267"/>
      <c r="G88" s="267"/>
      <c r="H88" s="267"/>
      <c r="I88" s="268"/>
      <c r="J88" s="399"/>
      <c r="K88" s="465"/>
      <c r="L88" s="400"/>
      <c r="M88" s="399"/>
      <c r="N88" s="399"/>
      <c r="O88" s="466"/>
      <c r="P88" s="263"/>
      <c r="Q88" s="264"/>
      <c r="R88" s="265"/>
      <c r="S88" s="261"/>
      <c r="T88" s="261"/>
      <c r="U88" s="261"/>
      <c r="V88" s="261"/>
      <c r="W88" s="261"/>
      <c r="X88" s="261"/>
      <c r="Y88" s="261"/>
      <c r="Z88" s="261"/>
      <c r="AA88" s="261"/>
      <c r="AB88" s="261"/>
      <c r="AC88" s="261"/>
      <c r="AD88" s="261"/>
      <c r="AE88" s="261"/>
      <c r="AF88" s="261"/>
      <c r="AG88" s="261"/>
      <c r="AH88" s="261"/>
      <c r="AI88" s="261"/>
      <c r="AJ88" s="261"/>
      <c r="AK88" s="261"/>
      <c r="AL88" s="261"/>
    </row>
    <row r="89" spans="1:38" s="262" customFormat="1" ht="12.75" customHeight="1">
      <c r="A89" s="267"/>
      <c r="B89" s="263"/>
      <c r="C89" s="397"/>
      <c r="D89" s="464"/>
      <c r="E89" s="267"/>
      <c r="F89" s="267"/>
      <c r="G89" s="267"/>
      <c r="H89" s="267"/>
      <c r="I89" s="268"/>
      <c r="J89" s="399"/>
      <c r="K89" s="465"/>
      <c r="L89" s="400"/>
      <c r="M89" s="399"/>
      <c r="N89" s="399"/>
      <c r="O89" s="466"/>
      <c r="P89" s="263"/>
      <c r="Q89" s="264"/>
      <c r="R89" s="265"/>
      <c r="S89" s="261"/>
      <c r="T89" s="261"/>
      <c r="U89" s="261"/>
      <c r="V89" s="261"/>
      <c r="W89" s="261"/>
      <c r="X89" s="261"/>
      <c r="Y89" s="261"/>
      <c r="Z89" s="261"/>
      <c r="AA89" s="261"/>
      <c r="AB89" s="261"/>
      <c r="AC89" s="261"/>
      <c r="AD89" s="261"/>
      <c r="AE89" s="261"/>
      <c r="AF89" s="261"/>
      <c r="AG89" s="261"/>
      <c r="AH89" s="261"/>
      <c r="AI89" s="261"/>
      <c r="AJ89" s="261"/>
      <c r="AK89" s="261"/>
      <c r="AL89" s="261"/>
    </row>
    <row r="90" spans="1:38" s="262" customFormat="1" ht="12.75" customHeight="1">
      <c r="A90" s="267"/>
      <c r="B90" s="263"/>
      <c r="C90" s="397"/>
      <c r="D90" s="464"/>
      <c r="E90" s="267"/>
      <c r="F90" s="267"/>
      <c r="G90" s="267"/>
      <c r="H90" s="267"/>
      <c r="I90" s="268"/>
      <c r="J90" s="399"/>
      <c r="K90" s="465"/>
      <c r="L90" s="400"/>
      <c r="M90" s="399"/>
      <c r="N90" s="399"/>
      <c r="O90" s="466"/>
      <c r="P90" s="263"/>
      <c r="Q90" s="264"/>
      <c r="R90" s="265"/>
      <c r="S90" s="261"/>
      <c r="T90" s="261"/>
      <c r="U90" s="261"/>
      <c r="V90" s="261"/>
      <c r="W90" s="261"/>
      <c r="X90" s="261"/>
      <c r="Y90" s="261"/>
      <c r="Z90" s="261"/>
      <c r="AA90" s="261"/>
      <c r="AB90" s="261"/>
      <c r="AC90" s="261"/>
      <c r="AD90" s="261"/>
      <c r="AE90" s="261"/>
      <c r="AF90" s="261"/>
      <c r="AG90" s="261"/>
      <c r="AH90" s="261"/>
      <c r="AI90" s="261"/>
      <c r="AJ90" s="261"/>
      <c r="AK90" s="261"/>
      <c r="AL90" s="261"/>
    </row>
    <row r="91" spans="1:38" s="262" customFormat="1" ht="12.75" customHeight="1">
      <c r="A91" s="267"/>
      <c r="B91" s="263"/>
      <c r="C91" s="397"/>
      <c r="D91" s="464"/>
      <c r="E91" s="267"/>
      <c r="F91" s="267"/>
      <c r="G91" s="267"/>
      <c r="H91" s="267"/>
      <c r="I91" s="268"/>
      <c r="J91" s="399"/>
      <c r="K91" s="465"/>
      <c r="L91" s="400"/>
      <c r="M91" s="399"/>
      <c r="N91" s="399"/>
      <c r="O91" s="466"/>
      <c r="P91" s="263"/>
      <c r="Q91" s="264"/>
      <c r="R91" s="265"/>
      <c r="S91" s="261"/>
      <c r="T91" s="261"/>
      <c r="U91" s="261"/>
      <c r="V91" s="261"/>
      <c r="W91" s="261"/>
      <c r="X91" s="261"/>
      <c r="Y91" s="261"/>
      <c r="Z91" s="261"/>
      <c r="AA91" s="261"/>
      <c r="AB91" s="261"/>
      <c r="AC91" s="261"/>
      <c r="AD91" s="261"/>
      <c r="AE91" s="261"/>
      <c r="AF91" s="261"/>
      <c r="AG91" s="261"/>
      <c r="AH91" s="261"/>
      <c r="AI91" s="261"/>
      <c r="AJ91" s="261"/>
      <c r="AK91" s="261"/>
      <c r="AL91" s="261"/>
    </row>
    <row r="92" spans="1:38" s="388" customFormat="1" ht="12.75" customHeight="1">
      <c r="A92" s="376"/>
      <c r="B92" s="377"/>
      <c r="C92" s="378"/>
      <c r="D92" s="379"/>
      <c r="E92" s="376"/>
      <c r="F92" s="376"/>
      <c r="G92" s="376"/>
      <c r="H92" s="376"/>
      <c r="I92" s="380"/>
      <c r="J92" s="381"/>
      <c r="K92" s="382"/>
      <c r="L92" s="382"/>
      <c r="M92" s="381"/>
      <c r="N92" s="381"/>
      <c r="O92" s="383"/>
      <c r="P92" s="384"/>
      <c r="Q92" s="385"/>
      <c r="R92" s="386"/>
      <c r="S92" s="385"/>
      <c r="T92" s="385"/>
      <c r="U92" s="385"/>
      <c r="V92" s="385"/>
      <c r="W92" s="385"/>
      <c r="X92" s="385"/>
      <c r="Y92" s="385"/>
      <c r="Z92" s="385"/>
      <c r="AA92" s="385"/>
      <c r="AB92" s="385"/>
      <c r="AC92" s="385"/>
      <c r="AD92" s="385"/>
      <c r="AE92" s="385"/>
      <c r="AF92" s="387"/>
      <c r="AG92" s="387"/>
      <c r="AH92" s="387"/>
      <c r="AI92" s="387"/>
      <c r="AJ92" s="387"/>
      <c r="AK92" s="387"/>
      <c r="AL92" s="387"/>
    </row>
    <row r="93" spans="1:38" ht="14.25" customHeight="1">
      <c r="A93" s="164"/>
      <c r="B93" s="169"/>
      <c r="C93" s="169"/>
      <c r="D93" s="170"/>
      <c r="E93" s="164"/>
      <c r="F93" s="171"/>
      <c r="G93" s="164"/>
      <c r="H93" s="164"/>
      <c r="I93" s="164"/>
      <c r="J93" s="169"/>
      <c r="K93" s="172"/>
      <c r="L93" s="164"/>
      <c r="M93" s="164"/>
      <c r="N93" s="164"/>
      <c r="O93" s="173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:38" ht="12.75" customHeight="1">
      <c r="A94" s="98" t="s">
        <v>616</v>
      </c>
      <c r="B94" s="174"/>
      <c r="C94" s="174"/>
      <c r="D94" s="175"/>
      <c r="E94" s="148"/>
      <c r="F94" s="6"/>
      <c r="G94" s="6"/>
      <c r="H94" s="149"/>
      <c r="I94" s="176"/>
      <c r="J94" s="1"/>
      <c r="K94" s="6"/>
      <c r="L94" s="6"/>
      <c r="M94" s="6"/>
      <c r="N94" s="1"/>
      <c r="O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38" ht="38.25" customHeight="1">
      <c r="A95" s="99" t="s">
        <v>16</v>
      </c>
      <c r="B95" s="100" t="s">
        <v>568</v>
      </c>
      <c r="C95" s="100"/>
      <c r="D95" s="101" t="s">
        <v>579</v>
      </c>
      <c r="E95" s="100" t="s">
        <v>580</v>
      </c>
      <c r="F95" s="100" t="s">
        <v>581</v>
      </c>
      <c r="G95" s="100" t="s">
        <v>582</v>
      </c>
      <c r="H95" s="100" t="s">
        <v>583</v>
      </c>
      <c r="I95" s="100" t="s">
        <v>584</v>
      </c>
      <c r="J95" s="99" t="s">
        <v>585</v>
      </c>
      <c r="K95" s="152" t="s">
        <v>603</v>
      </c>
      <c r="L95" s="153" t="s">
        <v>587</v>
      </c>
      <c r="M95" s="102" t="s">
        <v>588</v>
      </c>
      <c r="N95" s="100" t="s">
        <v>589</v>
      </c>
      <c r="O95" s="101" t="s">
        <v>590</v>
      </c>
      <c r="P95" s="100" t="s">
        <v>829</v>
      </c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38" ht="14.25" customHeight="1">
      <c r="A96" s="269">
        <v>1</v>
      </c>
      <c r="B96" s="476">
        <v>44420</v>
      </c>
      <c r="C96" s="477"/>
      <c r="D96" s="478" t="s">
        <v>500</v>
      </c>
      <c r="E96" s="479" t="s">
        <v>593</v>
      </c>
      <c r="F96" s="269">
        <v>314</v>
      </c>
      <c r="G96" s="269">
        <v>284</v>
      </c>
      <c r="H96" s="479">
        <v>341.25</v>
      </c>
      <c r="I96" s="480" t="s">
        <v>823</v>
      </c>
      <c r="J96" s="103" t="s">
        <v>961</v>
      </c>
      <c r="K96" s="103">
        <f t="shared" ref="K96" si="49">H96-F96</f>
        <v>27.25</v>
      </c>
      <c r="L96" s="104">
        <f t="shared" ref="L96" si="50">(F96*-0.7)/100</f>
        <v>-2.198</v>
      </c>
      <c r="M96" s="105">
        <f t="shared" ref="M96" si="51">(K96+L96)/F96</f>
        <v>7.9783439490445862E-2</v>
      </c>
      <c r="N96" s="103" t="s">
        <v>591</v>
      </c>
      <c r="O96" s="106">
        <v>44540</v>
      </c>
      <c r="P96" s="103"/>
      <c r="Q96" s="1"/>
      <c r="R96" s="1" t="s">
        <v>592</v>
      </c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38" s="262" customFormat="1" ht="14.25" customHeight="1">
      <c r="A97" s="300">
        <v>2</v>
      </c>
      <c r="B97" s="301">
        <v>44488</v>
      </c>
      <c r="C97" s="302"/>
      <c r="D97" s="303" t="s">
        <v>138</v>
      </c>
      <c r="E97" s="304" t="s">
        <v>593</v>
      </c>
      <c r="F97" s="305" t="s">
        <v>839</v>
      </c>
      <c r="G97" s="305">
        <v>198</v>
      </c>
      <c r="H97" s="304"/>
      <c r="I97" s="306" t="s">
        <v>835</v>
      </c>
      <c r="J97" s="307" t="s">
        <v>594</v>
      </c>
      <c r="K97" s="307"/>
      <c r="L97" s="308"/>
      <c r="M97" s="309"/>
      <c r="N97" s="307"/>
      <c r="O97" s="310"/>
      <c r="P97" s="307"/>
      <c r="Q97" s="261"/>
      <c r="R97" s="1" t="s">
        <v>592</v>
      </c>
      <c r="S97" s="261"/>
      <c r="T97" s="261"/>
      <c r="U97" s="261"/>
      <c r="V97" s="261"/>
      <c r="W97" s="261"/>
      <c r="X97" s="261"/>
      <c r="Y97" s="261"/>
      <c r="Z97" s="261"/>
      <c r="AA97" s="261"/>
      <c r="AB97" s="261"/>
      <c r="AC97" s="261"/>
      <c r="AD97" s="261"/>
      <c r="AE97" s="261"/>
      <c r="AF97" s="261"/>
      <c r="AG97" s="261"/>
      <c r="AH97" s="261"/>
      <c r="AI97" s="261"/>
      <c r="AJ97" s="261"/>
      <c r="AK97" s="261"/>
      <c r="AL97" s="261"/>
    </row>
    <row r="98" spans="1:38" s="262" customFormat="1" ht="14.25" customHeight="1">
      <c r="A98" s="300">
        <v>3</v>
      </c>
      <c r="B98" s="301">
        <v>44490</v>
      </c>
      <c r="C98" s="302"/>
      <c r="D98" s="303" t="s">
        <v>468</v>
      </c>
      <c r="E98" s="304" t="s">
        <v>593</v>
      </c>
      <c r="F98" s="305" t="s">
        <v>840</v>
      </c>
      <c r="G98" s="305">
        <v>3700</v>
      </c>
      <c r="H98" s="304"/>
      <c r="I98" s="306" t="s">
        <v>837</v>
      </c>
      <c r="J98" s="307" t="s">
        <v>594</v>
      </c>
      <c r="K98" s="307"/>
      <c r="L98" s="308"/>
      <c r="M98" s="309"/>
      <c r="N98" s="307"/>
      <c r="O98" s="310"/>
      <c r="P98" s="307"/>
      <c r="Q98" s="261"/>
      <c r="R98" s="1" t="s">
        <v>592</v>
      </c>
      <c r="S98" s="261"/>
      <c r="T98" s="261"/>
      <c r="U98" s="261"/>
      <c r="V98" s="261"/>
      <c r="W98" s="261"/>
      <c r="X98" s="261"/>
      <c r="Y98" s="261"/>
      <c r="Z98" s="261"/>
      <c r="AA98" s="261"/>
      <c r="AB98" s="261"/>
      <c r="AC98" s="261"/>
      <c r="AD98" s="261"/>
      <c r="AE98" s="261"/>
      <c r="AF98" s="261"/>
      <c r="AG98" s="261"/>
      <c r="AH98" s="261"/>
      <c r="AI98" s="261"/>
      <c r="AJ98" s="261"/>
      <c r="AK98" s="261"/>
      <c r="AL98" s="261"/>
    </row>
    <row r="99" spans="1:38" ht="14.25" customHeight="1">
      <c r="A99" s="177"/>
      <c r="B99" s="154"/>
      <c r="C99" s="178"/>
      <c r="D99" s="109"/>
      <c r="E99" s="179"/>
      <c r="F99" s="179"/>
      <c r="G99" s="179"/>
      <c r="H99" s="179"/>
      <c r="I99" s="179"/>
      <c r="J99" s="179"/>
      <c r="K99" s="180"/>
      <c r="L99" s="181"/>
      <c r="M99" s="179"/>
      <c r="N99" s="182"/>
      <c r="O99" s="183"/>
      <c r="P99" s="183"/>
      <c r="R99" s="6"/>
      <c r="S99" s="44"/>
      <c r="T99" s="1"/>
      <c r="U99" s="1"/>
      <c r="V99" s="1"/>
      <c r="W99" s="1"/>
      <c r="X99" s="1"/>
      <c r="Y99" s="1"/>
      <c r="Z99" s="1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</row>
    <row r="100" spans="1:38" ht="12.75" customHeight="1">
      <c r="A100" s="132" t="s">
        <v>596</v>
      </c>
      <c r="B100" s="132"/>
      <c r="C100" s="132"/>
      <c r="D100" s="132"/>
      <c r="E100" s="44"/>
      <c r="F100" s="140" t="s">
        <v>598</v>
      </c>
      <c r="G100" s="59"/>
      <c r="H100" s="59"/>
      <c r="I100" s="59"/>
      <c r="J100" s="6"/>
      <c r="K100" s="158"/>
      <c r="L100" s="159"/>
      <c r="M100" s="6"/>
      <c r="N100" s="122"/>
      <c r="O100" s="184"/>
      <c r="P100" s="1"/>
      <c r="Q100" s="1"/>
      <c r="R100" s="6"/>
      <c r="S100" s="1"/>
      <c r="T100" s="1"/>
      <c r="U100" s="1"/>
      <c r="V100" s="1"/>
      <c r="W100" s="1"/>
      <c r="X100" s="1"/>
      <c r="Y100" s="1"/>
    </row>
    <row r="101" spans="1:38" ht="12.75" customHeight="1">
      <c r="A101" s="139" t="s">
        <v>597</v>
      </c>
      <c r="B101" s="132"/>
      <c r="C101" s="132"/>
      <c r="D101" s="132"/>
      <c r="E101" s="6"/>
      <c r="F101" s="140" t="s">
        <v>600</v>
      </c>
      <c r="G101" s="6"/>
      <c r="H101" s="6" t="s">
        <v>821</v>
      </c>
      <c r="I101" s="6"/>
      <c r="J101" s="1"/>
      <c r="K101" s="6"/>
      <c r="L101" s="6"/>
      <c r="M101" s="6"/>
      <c r="N101" s="1"/>
      <c r="O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38" ht="12.75" customHeight="1">
      <c r="A102" s="139"/>
      <c r="B102" s="132"/>
      <c r="C102" s="132"/>
      <c r="D102" s="132"/>
      <c r="E102" s="6"/>
      <c r="F102" s="140"/>
      <c r="G102" s="6"/>
      <c r="H102" s="6"/>
      <c r="I102" s="6"/>
      <c r="J102" s="1"/>
      <c r="K102" s="6"/>
      <c r="L102" s="6"/>
      <c r="M102" s="6"/>
      <c r="N102" s="1"/>
      <c r="O102" s="1"/>
      <c r="Q102" s="1"/>
      <c r="R102" s="59"/>
      <c r="S102" s="1"/>
      <c r="T102" s="1"/>
      <c r="U102" s="1"/>
      <c r="V102" s="1"/>
      <c r="W102" s="1"/>
      <c r="X102" s="1"/>
      <c r="Y102" s="1"/>
      <c r="Z102" s="1"/>
    </row>
    <row r="103" spans="1:38" ht="12.75" customHeight="1">
      <c r="A103" s="1"/>
      <c r="B103" s="147" t="s">
        <v>617</v>
      </c>
      <c r="C103" s="147"/>
      <c r="D103" s="147"/>
      <c r="E103" s="147"/>
      <c r="F103" s="148"/>
      <c r="G103" s="6"/>
      <c r="H103" s="6"/>
      <c r="I103" s="149"/>
      <c r="J103" s="150"/>
      <c r="K103" s="151"/>
      <c r="L103" s="150"/>
      <c r="M103" s="6"/>
      <c r="N103" s="1"/>
      <c r="O103" s="1"/>
      <c r="Q103" s="1"/>
      <c r="R103" s="59"/>
      <c r="S103" s="1"/>
      <c r="T103" s="1"/>
      <c r="U103" s="1"/>
      <c r="V103" s="1"/>
      <c r="W103" s="1"/>
      <c r="X103" s="1"/>
      <c r="Y103" s="1"/>
      <c r="Z103" s="1"/>
    </row>
    <row r="104" spans="1:38" ht="38.25" customHeight="1">
      <c r="A104" s="99" t="s">
        <v>16</v>
      </c>
      <c r="B104" s="100" t="s">
        <v>568</v>
      </c>
      <c r="C104" s="100"/>
      <c r="D104" s="101" t="s">
        <v>579</v>
      </c>
      <c r="E104" s="100" t="s">
        <v>580</v>
      </c>
      <c r="F104" s="100" t="s">
        <v>581</v>
      </c>
      <c r="G104" s="100" t="s">
        <v>602</v>
      </c>
      <c r="H104" s="100" t="s">
        <v>583</v>
      </c>
      <c r="I104" s="100" t="s">
        <v>584</v>
      </c>
      <c r="J104" s="185" t="s">
        <v>585</v>
      </c>
      <c r="K104" s="152" t="s">
        <v>603</v>
      </c>
      <c r="L104" s="162" t="s">
        <v>611</v>
      </c>
      <c r="M104" s="100" t="s">
        <v>612</v>
      </c>
      <c r="N104" s="153" t="s">
        <v>587</v>
      </c>
      <c r="O104" s="102" t="s">
        <v>588</v>
      </c>
      <c r="P104" s="100" t="s">
        <v>589</v>
      </c>
      <c r="Q104" s="101" t="s">
        <v>590</v>
      </c>
      <c r="R104" s="59"/>
      <c r="S104" s="1"/>
      <c r="T104" s="1"/>
      <c r="U104" s="1"/>
      <c r="V104" s="1"/>
      <c r="W104" s="1"/>
      <c r="X104" s="1"/>
      <c r="Y104" s="1"/>
      <c r="Z104" s="1"/>
    </row>
    <row r="105" spans="1:38" ht="14.25" customHeight="1">
      <c r="A105" s="113"/>
      <c r="B105" s="115"/>
      <c r="C105" s="186"/>
      <c r="D105" s="116"/>
      <c r="E105" s="117"/>
      <c r="F105" s="187"/>
      <c r="G105" s="113"/>
      <c r="H105" s="117"/>
      <c r="I105" s="118"/>
      <c r="J105" s="188"/>
      <c r="K105" s="188"/>
      <c r="L105" s="189"/>
      <c r="M105" s="107"/>
      <c r="N105" s="189"/>
      <c r="O105" s="190"/>
      <c r="P105" s="191"/>
      <c r="Q105" s="192"/>
      <c r="R105" s="157"/>
      <c r="S105" s="126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38" ht="14.25" customHeight="1">
      <c r="A106" s="113"/>
      <c r="B106" s="115"/>
      <c r="C106" s="186"/>
      <c r="D106" s="116"/>
      <c r="E106" s="117"/>
      <c r="F106" s="187"/>
      <c r="G106" s="113"/>
      <c r="H106" s="117"/>
      <c r="I106" s="118"/>
      <c r="J106" s="188"/>
      <c r="K106" s="188"/>
      <c r="L106" s="189"/>
      <c r="M106" s="107"/>
      <c r="N106" s="189"/>
      <c r="O106" s="190"/>
      <c r="P106" s="191"/>
      <c r="Q106" s="192"/>
      <c r="R106" s="157"/>
      <c r="S106" s="126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38" ht="14.25" customHeight="1">
      <c r="A107" s="113"/>
      <c r="B107" s="115"/>
      <c r="C107" s="186"/>
      <c r="D107" s="116"/>
      <c r="E107" s="117"/>
      <c r="F107" s="187"/>
      <c r="G107" s="113"/>
      <c r="H107" s="117"/>
      <c r="I107" s="118"/>
      <c r="J107" s="188"/>
      <c r="K107" s="188"/>
      <c r="L107" s="189"/>
      <c r="M107" s="107"/>
      <c r="N107" s="189"/>
      <c r="O107" s="190"/>
      <c r="P107" s="191"/>
      <c r="Q107" s="192"/>
      <c r="R107" s="6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ht="14.25" customHeight="1">
      <c r="A108" s="113"/>
      <c r="B108" s="115"/>
      <c r="C108" s="186"/>
      <c r="D108" s="116"/>
      <c r="E108" s="117"/>
      <c r="F108" s="188"/>
      <c r="G108" s="113"/>
      <c r="H108" s="117"/>
      <c r="I108" s="118"/>
      <c r="J108" s="188"/>
      <c r="K108" s="188"/>
      <c r="L108" s="189"/>
      <c r="M108" s="107"/>
      <c r="N108" s="189"/>
      <c r="O108" s="190"/>
      <c r="P108" s="191"/>
      <c r="Q108" s="192"/>
      <c r="R108" s="6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:38" ht="14.25" customHeight="1">
      <c r="A109" s="113"/>
      <c r="B109" s="115"/>
      <c r="C109" s="186"/>
      <c r="D109" s="116"/>
      <c r="E109" s="117"/>
      <c r="F109" s="188"/>
      <c r="G109" s="113"/>
      <c r="H109" s="117"/>
      <c r="I109" s="118"/>
      <c r="J109" s="188"/>
      <c r="K109" s="188"/>
      <c r="L109" s="189"/>
      <c r="M109" s="107"/>
      <c r="N109" s="189"/>
      <c r="O109" s="190"/>
      <c r="P109" s="191"/>
      <c r="Q109" s="192"/>
      <c r="R109" s="6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 ht="14.25" customHeight="1">
      <c r="A110" s="113"/>
      <c r="B110" s="115"/>
      <c r="C110" s="186"/>
      <c r="D110" s="116"/>
      <c r="E110" s="117"/>
      <c r="F110" s="187"/>
      <c r="G110" s="113"/>
      <c r="H110" s="117"/>
      <c r="I110" s="118"/>
      <c r="J110" s="188"/>
      <c r="K110" s="188"/>
      <c r="L110" s="189"/>
      <c r="M110" s="107"/>
      <c r="N110" s="189"/>
      <c r="O110" s="190"/>
      <c r="P110" s="191"/>
      <c r="Q110" s="192"/>
      <c r="R110" s="6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 ht="14.25" customHeight="1">
      <c r="A111" s="113"/>
      <c r="B111" s="115"/>
      <c r="C111" s="186"/>
      <c r="D111" s="116"/>
      <c r="E111" s="117"/>
      <c r="F111" s="187"/>
      <c r="G111" s="113"/>
      <c r="H111" s="117"/>
      <c r="I111" s="118"/>
      <c r="J111" s="188"/>
      <c r="K111" s="188"/>
      <c r="L111" s="188"/>
      <c r="M111" s="188"/>
      <c r="N111" s="189"/>
      <c r="O111" s="193"/>
      <c r="P111" s="191"/>
      <c r="Q111" s="192"/>
      <c r="R111" s="6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ht="14.25" customHeight="1">
      <c r="A112" s="113"/>
      <c r="B112" s="115"/>
      <c r="C112" s="186"/>
      <c r="D112" s="116"/>
      <c r="E112" s="117"/>
      <c r="F112" s="188"/>
      <c r="G112" s="113"/>
      <c r="H112" s="117"/>
      <c r="I112" s="118"/>
      <c r="J112" s="188"/>
      <c r="K112" s="188"/>
      <c r="L112" s="189"/>
      <c r="M112" s="107"/>
      <c r="N112" s="189"/>
      <c r="O112" s="190"/>
      <c r="P112" s="191"/>
      <c r="Q112" s="192"/>
      <c r="R112" s="157"/>
      <c r="S112" s="126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38" ht="14.25" customHeight="1">
      <c r="A113" s="113"/>
      <c r="B113" s="115"/>
      <c r="C113" s="186"/>
      <c r="D113" s="116"/>
      <c r="E113" s="117"/>
      <c r="F113" s="187"/>
      <c r="G113" s="113"/>
      <c r="H113" s="117"/>
      <c r="I113" s="118"/>
      <c r="J113" s="194"/>
      <c r="K113" s="194"/>
      <c r="L113" s="194"/>
      <c r="M113" s="194"/>
      <c r="N113" s="195"/>
      <c r="O113" s="190"/>
      <c r="P113" s="119"/>
      <c r="Q113" s="192"/>
      <c r="R113" s="157"/>
      <c r="S113" s="126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1:38" ht="12.75" customHeight="1">
      <c r="A114" s="139"/>
      <c r="B114" s="132"/>
      <c r="C114" s="132"/>
      <c r="D114" s="132"/>
      <c r="E114" s="6"/>
      <c r="F114" s="140"/>
      <c r="G114" s="6"/>
      <c r="H114" s="6"/>
      <c r="I114" s="6"/>
      <c r="J114" s="1"/>
      <c r="K114" s="6"/>
      <c r="L114" s="6"/>
      <c r="M114" s="6"/>
      <c r="N114" s="1"/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38" ht="12.75" customHeight="1">
      <c r="A115" s="139"/>
      <c r="B115" s="132"/>
      <c r="C115" s="132"/>
      <c r="D115" s="132"/>
      <c r="E115" s="6"/>
      <c r="F115" s="140"/>
      <c r="G115" s="59"/>
      <c r="H115" s="44"/>
      <c r="I115" s="59"/>
      <c r="J115" s="6"/>
      <c r="K115" s="158"/>
      <c r="L115" s="159"/>
      <c r="M115" s="6"/>
      <c r="N115" s="122"/>
      <c r="O115" s="160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38" ht="12.75" customHeight="1">
      <c r="A116" s="59"/>
      <c r="B116" s="121"/>
      <c r="C116" s="121"/>
      <c r="D116" s="44"/>
      <c r="E116" s="59"/>
      <c r="F116" s="59"/>
      <c r="G116" s="59"/>
      <c r="H116" s="44"/>
      <c r="I116" s="59"/>
      <c r="J116" s="6"/>
      <c r="K116" s="158"/>
      <c r="L116" s="159"/>
      <c r="M116" s="6"/>
      <c r="N116" s="122"/>
      <c r="O116" s="160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38" ht="12.75" customHeight="1">
      <c r="A117" s="44"/>
      <c r="B117" s="196" t="s">
        <v>618</v>
      </c>
      <c r="C117" s="196"/>
      <c r="D117" s="196"/>
      <c r="E117" s="196"/>
      <c r="F117" s="6"/>
      <c r="G117" s="6"/>
      <c r="H117" s="150"/>
      <c r="I117" s="6"/>
      <c r="J117" s="150"/>
      <c r="K117" s="151"/>
      <c r="L117" s="6"/>
      <c r="M117" s="6"/>
      <c r="N117" s="1"/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38" ht="38.25" customHeight="1">
      <c r="A118" s="99" t="s">
        <v>16</v>
      </c>
      <c r="B118" s="100" t="s">
        <v>568</v>
      </c>
      <c r="C118" s="100"/>
      <c r="D118" s="101" t="s">
        <v>579</v>
      </c>
      <c r="E118" s="100" t="s">
        <v>580</v>
      </c>
      <c r="F118" s="100" t="s">
        <v>581</v>
      </c>
      <c r="G118" s="100" t="s">
        <v>619</v>
      </c>
      <c r="H118" s="100" t="s">
        <v>620</v>
      </c>
      <c r="I118" s="100" t="s">
        <v>584</v>
      </c>
      <c r="J118" s="197" t="s">
        <v>585</v>
      </c>
      <c r="K118" s="100" t="s">
        <v>586</v>
      </c>
      <c r="L118" s="100" t="s">
        <v>621</v>
      </c>
      <c r="M118" s="100" t="s">
        <v>589</v>
      </c>
      <c r="N118" s="101" t="s">
        <v>590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38" ht="12.75" customHeight="1">
      <c r="A119" s="198">
        <v>1</v>
      </c>
      <c r="B119" s="199">
        <v>41579</v>
      </c>
      <c r="C119" s="199"/>
      <c r="D119" s="200" t="s">
        <v>622</v>
      </c>
      <c r="E119" s="201" t="s">
        <v>623</v>
      </c>
      <c r="F119" s="202">
        <v>82</v>
      </c>
      <c r="G119" s="201" t="s">
        <v>624</v>
      </c>
      <c r="H119" s="201">
        <v>100</v>
      </c>
      <c r="I119" s="203">
        <v>100</v>
      </c>
      <c r="J119" s="204" t="s">
        <v>625</v>
      </c>
      <c r="K119" s="205">
        <f t="shared" ref="K119:K171" si="52">H119-F119</f>
        <v>18</v>
      </c>
      <c r="L119" s="206">
        <f t="shared" ref="L119:L171" si="53">K119/F119</f>
        <v>0.21951219512195122</v>
      </c>
      <c r="M119" s="201" t="s">
        <v>591</v>
      </c>
      <c r="N119" s="207">
        <v>42657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38" ht="12.75" customHeight="1">
      <c r="A120" s="198">
        <v>2</v>
      </c>
      <c r="B120" s="199">
        <v>41794</v>
      </c>
      <c r="C120" s="199"/>
      <c r="D120" s="200" t="s">
        <v>626</v>
      </c>
      <c r="E120" s="201" t="s">
        <v>593</v>
      </c>
      <c r="F120" s="202">
        <v>257</v>
      </c>
      <c r="G120" s="201" t="s">
        <v>624</v>
      </c>
      <c r="H120" s="201">
        <v>300</v>
      </c>
      <c r="I120" s="203">
        <v>300</v>
      </c>
      <c r="J120" s="204" t="s">
        <v>625</v>
      </c>
      <c r="K120" s="205">
        <f t="shared" si="52"/>
        <v>43</v>
      </c>
      <c r="L120" s="206">
        <f t="shared" si="53"/>
        <v>0.16731517509727625</v>
      </c>
      <c r="M120" s="201" t="s">
        <v>591</v>
      </c>
      <c r="N120" s="207">
        <v>41822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38" ht="12.75" customHeight="1">
      <c r="A121" s="198">
        <v>3</v>
      </c>
      <c r="B121" s="199">
        <v>41828</v>
      </c>
      <c r="C121" s="199"/>
      <c r="D121" s="200" t="s">
        <v>627</v>
      </c>
      <c r="E121" s="201" t="s">
        <v>593</v>
      </c>
      <c r="F121" s="202">
        <v>393</v>
      </c>
      <c r="G121" s="201" t="s">
        <v>624</v>
      </c>
      <c r="H121" s="201">
        <v>468</v>
      </c>
      <c r="I121" s="203">
        <v>468</v>
      </c>
      <c r="J121" s="204" t="s">
        <v>625</v>
      </c>
      <c r="K121" s="205">
        <f t="shared" si="52"/>
        <v>75</v>
      </c>
      <c r="L121" s="206">
        <f t="shared" si="53"/>
        <v>0.19083969465648856</v>
      </c>
      <c r="M121" s="201" t="s">
        <v>591</v>
      </c>
      <c r="N121" s="207">
        <v>41863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38" ht="12.75" customHeight="1">
      <c r="A122" s="198">
        <v>4</v>
      </c>
      <c r="B122" s="199">
        <v>41857</v>
      </c>
      <c r="C122" s="199"/>
      <c r="D122" s="200" t="s">
        <v>628</v>
      </c>
      <c r="E122" s="201" t="s">
        <v>593</v>
      </c>
      <c r="F122" s="202">
        <v>205</v>
      </c>
      <c r="G122" s="201" t="s">
        <v>624</v>
      </c>
      <c r="H122" s="201">
        <v>275</v>
      </c>
      <c r="I122" s="203">
        <v>250</v>
      </c>
      <c r="J122" s="204" t="s">
        <v>625</v>
      </c>
      <c r="K122" s="205">
        <f t="shared" si="52"/>
        <v>70</v>
      </c>
      <c r="L122" s="206">
        <f t="shared" si="53"/>
        <v>0.34146341463414637</v>
      </c>
      <c r="M122" s="201" t="s">
        <v>591</v>
      </c>
      <c r="N122" s="207">
        <v>41962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38" ht="12.75" customHeight="1">
      <c r="A123" s="198">
        <v>5</v>
      </c>
      <c r="B123" s="199">
        <v>41886</v>
      </c>
      <c r="C123" s="199"/>
      <c r="D123" s="200" t="s">
        <v>629</v>
      </c>
      <c r="E123" s="201" t="s">
        <v>593</v>
      </c>
      <c r="F123" s="202">
        <v>162</v>
      </c>
      <c r="G123" s="201" t="s">
        <v>624</v>
      </c>
      <c r="H123" s="201">
        <v>190</v>
      </c>
      <c r="I123" s="203">
        <v>190</v>
      </c>
      <c r="J123" s="204" t="s">
        <v>625</v>
      </c>
      <c r="K123" s="205">
        <f t="shared" si="52"/>
        <v>28</v>
      </c>
      <c r="L123" s="206">
        <f t="shared" si="53"/>
        <v>0.1728395061728395</v>
      </c>
      <c r="M123" s="201" t="s">
        <v>591</v>
      </c>
      <c r="N123" s="207">
        <v>42006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38" ht="12.75" customHeight="1">
      <c r="A124" s="198">
        <v>6</v>
      </c>
      <c r="B124" s="199">
        <v>41886</v>
      </c>
      <c r="C124" s="199"/>
      <c r="D124" s="200" t="s">
        <v>630</v>
      </c>
      <c r="E124" s="201" t="s">
        <v>593</v>
      </c>
      <c r="F124" s="202">
        <v>75</v>
      </c>
      <c r="G124" s="201" t="s">
        <v>624</v>
      </c>
      <c r="H124" s="201">
        <v>91.5</v>
      </c>
      <c r="I124" s="203" t="s">
        <v>631</v>
      </c>
      <c r="J124" s="204" t="s">
        <v>632</v>
      </c>
      <c r="K124" s="205">
        <f t="shared" si="52"/>
        <v>16.5</v>
      </c>
      <c r="L124" s="206">
        <f t="shared" si="53"/>
        <v>0.22</v>
      </c>
      <c r="M124" s="201" t="s">
        <v>591</v>
      </c>
      <c r="N124" s="207">
        <v>41954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38" ht="12.75" customHeight="1">
      <c r="A125" s="198">
        <v>7</v>
      </c>
      <c r="B125" s="199">
        <v>41913</v>
      </c>
      <c r="C125" s="199"/>
      <c r="D125" s="200" t="s">
        <v>633</v>
      </c>
      <c r="E125" s="201" t="s">
        <v>593</v>
      </c>
      <c r="F125" s="202">
        <v>850</v>
      </c>
      <c r="G125" s="201" t="s">
        <v>624</v>
      </c>
      <c r="H125" s="201">
        <v>982.5</v>
      </c>
      <c r="I125" s="203">
        <v>1050</v>
      </c>
      <c r="J125" s="204" t="s">
        <v>634</v>
      </c>
      <c r="K125" s="205">
        <f t="shared" si="52"/>
        <v>132.5</v>
      </c>
      <c r="L125" s="206">
        <f t="shared" si="53"/>
        <v>0.15588235294117647</v>
      </c>
      <c r="M125" s="201" t="s">
        <v>591</v>
      </c>
      <c r="N125" s="207">
        <v>42039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38" ht="12.75" customHeight="1">
      <c r="A126" s="198">
        <v>8</v>
      </c>
      <c r="B126" s="199">
        <v>41913</v>
      </c>
      <c r="C126" s="199"/>
      <c r="D126" s="200" t="s">
        <v>635</v>
      </c>
      <c r="E126" s="201" t="s">
        <v>593</v>
      </c>
      <c r="F126" s="202">
        <v>475</v>
      </c>
      <c r="G126" s="201" t="s">
        <v>624</v>
      </c>
      <c r="H126" s="201">
        <v>515</v>
      </c>
      <c r="I126" s="203">
        <v>600</v>
      </c>
      <c r="J126" s="204" t="s">
        <v>636</v>
      </c>
      <c r="K126" s="205">
        <f t="shared" si="52"/>
        <v>40</v>
      </c>
      <c r="L126" s="206">
        <f t="shared" si="53"/>
        <v>8.4210526315789472E-2</v>
      </c>
      <c r="M126" s="201" t="s">
        <v>591</v>
      </c>
      <c r="N126" s="207">
        <v>41939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38" ht="12.75" customHeight="1">
      <c r="A127" s="198">
        <v>9</v>
      </c>
      <c r="B127" s="199">
        <v>41913</v>
      </c>
      <c r="C127" s="199"/>
      <c r="D127" s="200" t="s">
        <v>637</v>
      </c>
      <c r="E127" s="201" t="s">
        <v>593</v>
      </c>
      <c r="F127" s="202">
        <v>86</v>
      </c>
      <c r="G127" s="201" t="s">
        <v>624</v>
      </c>
      <c r="H127" s="201">
        <v>99</v>
      </c>
      <c r="I127" s="203">
        <v>140</v>
      </c>
      <c r="J127" s="204" t="s">
        <v>638</v>
      </c>
      <c r="K127" s="205">
        <f t="shared" si="52"/>
        <v>13</v>
      </c>
      <c r="L127" s="206">
        <f t="shared" si="53"/>
        <v>0.15116279069767441</v>
      </c>
      <c r="M127" s="201" t="s">
        <v>591</v>
      </c>
      <c r="N127" s="207">
        <v>41939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38" ht="12.75" customHeight="1">
      <c r="A128" s="198">
        <v>10</v>
      </c>
      <c r="B128" s="199">
        <v>41926</v>
      </c>
      <c r="C128" s="199"/>
      <c r="D128" s="200" t="s">
        <v>639</v>
      </c>
      <c r="E128" s="201" t="s">
        <v>593</v>
      </c>
      <c r="F128" s="202">
        <v>496.6</v>
      </c>
      <c r="G128" s="201" t="s">
        <v>624</v>
      </c>
      <c r="H128" s="201">
        <v>621</v>
      </c>
      <c r="I128" s="203">
        <v>580</v>
      </c>
      <c r="J128" s="204" t="s">
        <v>625</v>
      </c>
      <c r="K128" s="205">
        <f t="shared" si="52"/>
        <v>124.39999999999998</v>
      </c>
      <c r="L128" s="206">
        <f t="shared" si="53"/>
        <v>0.25050342327829234</v>
      </c>
      <c r="M128" s="201" t="s">
        <v>591</v>
      </c>
      <c r="N128" s="207">
        <v>42605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98">
        <v>11</v>
      </c>
      <c r="B129" s="199">
        <v>41926</v>
      </c>
      <c r="C129" s="199"/>
      <c r="D129" s="200" t="s">
        <v>640</v>
      </c>
      <c r="E129" s="201" t="s">
        <v>593</v>
      </c>
      <c r="F129" s="202">
        <v>2481.9</v>
      </c>
      <c r="G129" s="201" t="s">
        <v>624</v>
      </c>
      <c r="H129" s="201">
        <v>2840</v>
      </c>
      <c r="I129" s="203">
        <v>2870</v>
      </c>
      <c r="J129" s="204" t="s">
        <v>641</v>
      </c>
      <c r="K129" s="205">
        <f t="shared" si="52"/>
        <v>358.09999999999991</v>
      </c>
      <c r="L129" s="206">
        <f t="shared" si="53"/>
        <v>0.14428462065353154</v>
      </c>
      <c r="M129" s="201" t="s">
        <v>591</v>
      </c>
      <c r="N129" s="207">
        <v>42017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98">
        <v>12</v>
      </c>
      <c r="B130" s="199">
        <v>41928</v>
      </c>
      <c r="C130" s="199"/>
      <c r="D130" s="200" t="s">
        <v>642</v>
      </c>
      <c r="E130" s="201" t="s">
        <v>593</v>
      </c>
      <c r="F130" s="202">
        <v>84.5</v>
      </c>
      <c r="G130" s="201" t="s">
        <v>624</v>
      </c>
      <c r="H130" s="201">
        <v>93</v>
      </c>
      <c r="I130" s="203">
        <v>110</v>
      </c>
      <c r="J130" s="204" t="s">
        <v>643</v>
      </c>
      <c r="K130" s="205">
        <f t="shared" si="52"/>
        <v>8.5</v>
      </c>
      <c r="L130" s="206">
        <f t="shared" si="53"/>
        <v>0.10059171597633136</v>
      </c>
      <c r="M130" s="201" t="s">
        <v>591</v>
      </c>
      <c r="N130" s="207">
        <v>41939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98">
        <v>13</v>
      </c>
      <c r="B131" s="199">
        <v>41928</v>
      </c>
      <c r="C131" s="199"/>
      <c r="D131" s="200" t="s">
        <v>644</v>
      </c>
      <c r="E131" s="201" t="s">
        <v>593</v>
      </c>
      <c r="F131" s="202">
        <v>401</v>
      </c>
      <c r="G131" s="201" t="s">
        <v>624</v>
      </c>
      <c r="H131" s="201">
        <v>428</v>
      </c>
      <c r="I131" s="203">
        <v>450</v>
      </c>
      <c r="J131" s="204" t="s">
        <v>645</v>
      </c>
      <c r="K131" s="205">
        <f t="shared" si="52"/>
        <v>27</v>
      </c>
      <c r="L131" s="206">
        <f t="shared" si="53"/>
        <v>6.7331670822942641E-2</v>
      </c>
      <c r="M131" s="201" t="s">
        <v>591</v>
      </c>
      <c r="N131" s="207">
        <v>42020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98">
        <v>14</v>
      </c>
      <c r="B132" s="199">
        <v>41928</v>
      </c>
      <c r="C132" s="199"/>
      <c r="D132" s="200" t="s">
        <v>646</v>
      </c>
      <c r="E132" s="201" t="s">
        <v>593</v>
      </c>
      <c r="F132" s="202">
        <v>101</v>
      </c>
      <c r="G132" s="201" t="s">
        <v>624</v>
      </c>
      <c r="H132" s="201">
        <v>112</v>
      </c>
      <c r="I132" s="203">
        <v>120</v>
      </c>
      <c r="J132" s="204" t="s">
        <v>647</v>
      </c>
      <c r="K132" s="205">
        <f t="shared" si="52"/>
        <v>11</v>
      </c>
      <c r="L132" s="206">
        <f t="shared" si="53"/>
        <v>0.10891089108910891</v>
      </c>
      <c r="M132" s="201" t="s">
        <v>591</v>
      </c>
      <c r="N132" s="207">
        <v>41939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98">
        <v>15</v>
      </c>
      <c r="B133" s="199">
        <v>41954</v>
      </c>
      <c r="C133" s="199"/>
      <c r="D133" s="200" t="s">
        <v>648</v>
      </c>
      <c r="E133" s="201" t="s">
        <v>593</v>
      </c>
      <c r="F133" s="202">
        <v>59</v>
      </c>
      <c r="G133" s="201" t="s">
        <v>624</v>
      </c>
      <c r="H133" s="201">
        <v>76</v>
      </c>
      <c r="I133" s="203">
        <v>76</v>
      </c>
      <c r="J133" s="204" t="s">
        <v>625</v>
      </c>
      <c r="K133" s="205">
        <f t="shared" si="52"/>
        <v>17</v>
      </c>
      <c r="L133" s="206">
        <f t="shared" si="53"/>
        <v>0.28813559322033899</v>
      </c>
      <c r="M133" s="201" t="s">
        <v>591</v>
      </c>
      <c r="N133" s="207">
        <v>43032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98">
        <v>16</v>
      </c>
      <c r="B134" s="199">
        <v>41954</v>
      </c>
      <c r="C134" s="199"/>
      <c r="D134" s="200" t="s">
        <v>637</v>
      </c>
      <c r="E134" s="201" t="s">
        <v>593</v>
      </c>
      <c r="F134" s="202">
        <v>99</v>
      </c>
      <c r="G134" s="201" t="s">
        <v>624</v>
      </c>
      <c r="H134" s="201">
        <v>120</v>
      </c>
      <c r="I134" s="203">
        <v>120</v>
      </c>
      <c r="J134" s="204" t="s">
        <v>605</v>
      </c>
      <c r="K134" s="205">
        <f t="shared" si="52"/>
        <v>21</v>
      </c>
      <c r="L134" s="206">
        <f t="shared" si="53"/>
        <v>0.21212121212121213</v>
      </c>
      <c r="M134" s="201" t="s">
        <v>591</v>
      </c>
      <c r="N134" s="207">
        <v>41960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98">
        <v>17</v>
      </c>
      <c r="B135" s="199">
        <v>41956</v>
      </c>
      <c r="C135" s="199"/>
      <c r="D135" s="200" t="s">
        <v>649</v>
      </c>
      <c r="E135" s="201" t="s">
        <v>593</v>
      </c>
      <c r="F135" s="202">
        <v>22</v>
      </c>
      <c r="G135" s="201" t="s">
        <v>624</v>
      </c>
      <c r="H135" s="201">
        <v>33.549999999999997</v>
      </c>
      <c r="I135" s="203">
        <v>32</v>
      </c>
      <c r="J135" s="204" t="s">
        <v>650</v>
      </c>
      <c r="K135" s="205">
        <f t="shared" si="52"/>
        <v>11.549999999999997</v>
      </c>
      <c r="L135" s="206">
        <f t="shared" si="53"/>
        <v>0.52499999999999991</v>
      </c>
      <c r="M135" s="201" t="s">
        <v>591</v>
      </c>
      <c r="N135" s="207">
        <v>42188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98">
        <v>18</v>
      </c>
      <c r="B136" s="199">
        <v>41976</v>
      </c>
      <c r="C136" s="199"/>
      <c r="D136" s="200" t="s">
        <v>651</v>
      </c>
      <c r="E136" s="201" t="s">
        <v>593</v>
      </c>
      <c r="F136" s="202">
        <v>440</v>
      </c>
      <c r="G136" s="201" t="s">
        <v>624</v>
      </c>
      <c r="H136" s="201">
        <v>520</v>
      </c>
      <c r="I136" s="203">
        <v>520</v>
      </c>
      <c r="J136" s="204" t="s">
        <v>652</v>
      </c>
      <c r="K136" s="205">
        <f t="shared" si="52"/>
        <v>80</v>
      </c>
      <c r="L136" s="206">
        <f t="shared" si="53"/>
        <v>0.18181818181818182</v>
      </c>
      <c r="M136" s="201" t="s">
        <v>591</v>
      </c>
      <c r="N136" s="207">
        <v>42208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98">
        <v>19</v>
      </c>
      <c r="B137" s="199">
        <v>41976</v>
      </c>
      <c r="C137" s="199"/>
      <c r="D137" s="200" t="s">
        <v>653</v>
      </c>
      <c r="E137" s="201" t="s">
        <v>593</v>
      </c>
      <c r="F137" s="202">
        <v>360</v>
      </c>
      <c r="G137" s="201" t="s">
        <v>624</v>
      </c>
      <c r="H137" s="201">
        <v>427</v>
      </c>
      <c r="I137" s="203">
        <v>425</v>
      </c>
      <c r="J137" s="204" t="s">
        <v>654</v>
      </c>
      <c r="K137" s="205">
        <f t="shared" si="52"/>
        <v>67</v>
      </c>
      <c r="L137" s="206">
        <f t="shared" si="53"/>
        <v>0.18611111111111112</v>
      </c>
      <c r="M137" s="201" t="s">
        <v>591</v>
      </c>
      <c r="N137" s="207">
        <v>42058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98">
        <v>20</v>
      </c>
      <c r="B138" s="199">
        <v>42012</v>
      </c>
      <c r="C138" s="199"/>
      <c r="D138" s="200" t="s">
        <v>655</v>
      </c>
      <c r="E138" s="201" t="s">
        <v>593</v>
      </c>
      <c r="F138" s="202">
        <v>360</v>
      </c>
      <c r="G138" s="201" t="s">
        <v>624</v>
      </c>
      <c r="H138" s="201">
        <v>455</v>
      </c>
      <c r="I138" s="203">
        <v>420</v>
      </c>
      <c r="J138" s="204" t="s">
        <v>656</v>
      </c>
      <c r="K138" s="205">
        <f t="shared" si="52"/>
        <v>95</v>
      </c>
      <c r="L138" s="206">
        <f t="shared" si="53"/>
        <v>0.2638888888888889</v>
      </c>
      <c r="M138" s="201" t="s">
        <v>591</v>
      </c>
      <c r="N138" s="207">
        <v>42024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98">
        <v>21</v>
      </c>
      <c r="B139" s="199">
        <v>42012</v>
      </c>
      <c r="C139" s="199"/>
      <c r="D139" s="200" t="s">
        <v>657</v>
      </c>
      <c r="E139" s="201" t="s">
        <v>593</v>
      </c>
      <c r="F139" s="202">
        <v>130</v>
      </c>
      <c r="G139" s="201"/>
      <c r="H139" s="201">
        <v>175.5</v>
      </c>
      <c r="I139" s="203">
        <v>165</v>
      </c>
      <c r="J139" s="204" t="s">
        <v>658</v>
      </c>
      <c r="K139" s="205">
        <f t="shared" si="52"/>
        <v>45.5</v>
      </c>
      <c r="L139" s="206">
        <f t="shared" si="53"/>
        <v>0.35</v>
      </c>
      <c r="M139" s="201" t="s">
        <v>591</v>
      </c>
      <c r="N139" s="207">
        <v>43088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98">
        <v>22</v>
      </c>
      <c r="B140" s="199">
        <v>42040</v>
      </c>
      <c r="C140" s="199"/>
      <c r="D140" s="200" t="s">
        <v>383</v>
      </c>
      <c r="E140" s="201" t="s">
        <v>623</v>
      </c>
      <c r="F140" s="202">
        <v>98</v>
      </c>
      <c r="G140" s="201"/>
      <c r="H140" s="201">
        <v>120</v>
      </c>
      <c r="I140" s="203">
        <v>120</v>
      </c>
      <c r="J140" s="204" t="s">
        <v>625</v>
      </c>
      <c r="K140" s="205">
        <f t="shared" si="52"/>
        <v>22</v>
      </c>
      <c r="L140" s="206">
        <f t="shared" si="53"/>
        <v>0.22448979591836735</v>
      </c>
      <c r="M140" s="201" t="s">
        <v>591</v>
      </c>
      <c r="N140" s="207">
        <v>42753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98">
        <v>23</v>
      </c>
      <c r="B141" s="199">
        <v>42040</v>
      </c>
      <c r="C141" s="199"/>
      <c r="D141" s="200" t="s">
        <v>659</v>
      </c>
      <c r="E141" s="201" t="s">
        <v>623</v>
      </c>
      <c r="F141" s="202">
        <v>196</v>
      </c>
      <c r="G141" s="201"/>
      <c r="H141" s="201">
        <v>262</v>
      </c>
      <c r="I141" s="203">
        <v>255</v>
      </c>
      <c r="J141" s="204" t="s">
        <v>625</v>
      </c>
      <c r="K141" s="205">
        <f t="shared" si="52"/>
        <v>66</v>
      </c>
      <c r="L141" s="206">
        <f t="shared" si="53"/>
        <v>0.33673469387755101</v>
      </c>
      <c r="M141" s="201" t="s">
        <v>591</v>
      </c>
      <c r="N141" s="207">
        <v>42599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208">
        <v>24</v>
      </c>
      <c r="B142" s="209">
        <v>42067</v>
      </c>
      <c r="C142" s="209"/>
      <c r="D142" s="210" t="s">
        <v>382</v>
      </c>
      <c r="E142" s="211" t="s">
        <v>623</v>
      </c>
      <c r="F142" s="212">
        <v>235</v>
      </c>
      <c r="G142" s="212"/>
      <c r="H142" s="213">
        <v>77</v>
      </c>
      <c r="I142" s="213" t="s">
        <v>660</v>
      </c>
      <c r="J142" s="214" t="s">
        <v>661</v>
      </c>
      <c r="K142" s="215">
        <f t="shared" si="52"/>
        <v>-158</v>
      </c>
      <c r="L142" s="216">
        <f t="shared" si="53"/>
        <v>-0.67234042553191486</v>
      </c>
      <c r="M142" s="212" t="s">
        <v>604</v>
      </c>
      <c r="N142" s="209">
        <v>43522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98">
        <v>25</v>
      </c>
      <c r="B143" s="199">
        <v>42067</v>
      </c>
      <c r="C143" s="199"/>
      <c r="D143" s="200" t="s">
        <v>662</v>
      </c>
      <c r="E143" s="201" t="s">
        <v>623</v>
      </c>
      <c r="F143" s="202">
        <v>185</v>
      </c>
      <c r="G143" s="201"/>
      <c r="H143" s="201">
        <v>224</v>
      </c>
      <c r="I143" s="203" t="s">
        <v>663</v>
      </c>
      <c r="J143" s="204" t="s">
        <v>625</v>
      </c>
      <c r="K143" s="205">
        <f t="shared" si="52"/>
        <v>39</v>
      </c>
      <c r="L143" s="206">
        <f t="shared" si="53"/>
        <v>0.21081081081081082</v>
      </c>
      <c r="M143" s="201" t="s">
        <v>591</v>
      </c>
      <c r="N143" s="207">
        <v>42647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208">
        <v>26</v>
      </c>
      <c r="B144" s="209">
        <v>42090</v>
      </c>
      <c r="C144" s="209"/>
      <c r="D144" s="217" t="s">
        <v>664</v>
      </c>
      <c r="E144" s="212" t="s">
        <v>623</v>
      </c>
      <c r="F144" s="212">
        <v>49.5</v>
      </c>
      <c r="G144" s="213"/>
      <c r="H144" s="213">
        <v>15.85</v>
      </c>
      <c r="I144" s="213">
        <v>67</v>
      </c>
      <c r="J144" s="214" t="s">
        <v>665</v>
      </c>
      <c r="K144" s="213">
        <f t="shared" si="52"/>
        <v>-33.65</v>
      </c>
      <c r="L144" s="218">
        <f t="shared" si="53"/>
        <v>-0.67979797979797973</v>
      </c>
      <c r="M144" s="212" t="s">
        <v>604</v>
      </c>
      <c r="N144" s="219">
        <v>43627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98">
        <v>27</v>
      </c>
      <c r="B145" s="199">
        <v>42093</v>
      </c>
      <c r="C145" s="199"/>
      <c r="D145" s="200" t="s">
        <v>666</v>
      </c>
      <c r="E145" s="201" t="s">
        <v>623</v>
      </c>
      <c r="F145" s="202">
        <v>183.5</v>
      </c>
      <c r="G145" s="201"/>
      <c r="H145" s="201">
        <v>219</v>
      </c>
      <c r="I145" s="203">
        <v>218</v>
      </c>
      <c r="J145" s="204" t="s">
        <v>667</v>
      </c>
      <c r="K145" s="205">
        <f t="shared" si="52"/>
        <v>35.5</v>
      </c>
      <c r="L145" s="206">
        <f t="shared" si="53"/>
        <v>0.19346049046321526</v>
      </c>
      <c r="M145" s="201" t="s">
        <v>591</v>
      </c>
      <c r="N145" s="207">
        <v>42103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98">
        <v>28</v>
      </c>
      <c r="B146" s="199">
        <v>42114</v>
      </c>
      <c r="C146" s="199"/>
      <c r="D146" s="200" t="s">
        <v>668</v>
      </c>
      <c r="E146" s="201" t="s">
        <v>623</v>
      </c>
      <c r="F146" s="202">
        <f>(227+237)/2</f>
        <v>232</v>
      </c>
      <c r="G146" s="201"/>
      <c r="H146" s="201">
        <v>298</v>
      </c>
      <c r="I146" s="203">
        <v>298</v>
      </c>
      <c r="J146" s="204" t="s">
        <v>625</v>
      </c>
      <c r="K146" s="205">
        <f t="shared" si="52"/>
        <v>66</v>
      </c>
      <c r="L146" s="206">
        <f t="shared" si="53"/>
        <v>0.28448275862068967</v>
      </c>
      <c r="M146" s="201" t="s">
        <v>591</v>
      </c>
      <c r="N146" s="207">
        <v>42823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98">
        <v>29</v>
      </c>
      <c r="B147" s="199">
        <v>42128</v>
      </c>
      <c r="C147" s="199"/>
      <c r="D147" s="200" t="s">
        <v>669</v>
      </c>
      <c r="E147" s="201" t="s">
        <v>593</v>
      </c>
      <c r="F147" s="202">
        <v>385</v>
      </c>
      <c r="G147" s="201"/>
      <c r="H147" s="201">
        <f>212.5+331</f>
        <v>543.5</v>
      </c>
      <c r="I147" s="203">
        <v>510</v>
      </c>
      <c r="J147" s="204" t="s">
        <v>670</v>
      </c>
      <c r="K147" s="205">
        <f t="shared" si="52"/>
        <v>158.5</v>
      </c>
      <c r="L147" s="206">
        <f t="shared" si="53"/>
        <v>0.41168831168831171</v>
      </c>
      <c r="M147" s="201" t="s">
        <v>591</v>
      </c>
      <c r="N147" s="207">
        <v>42235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98">
        <v>30</v>
      </c>
      <c r="B148" s="199">
        <v>42128</v>
      </c>
      <c r="C148" s="199"/>
      <c r="D148" s="200" t="s">
        <v>671</v>
      </c>
      <c r="E148" s="201" t="s">
        <v>593</v>
      </c>
      <c r="F148" s="202">
        <v>115.5</v>
      </c>
      <c r="G148" s="201"/>
      <c r="H148" s="201">
        <v>146</v>
      </c>
      <c r="I148" s="203">
        <v>142</v>
      </c>
      <c r="J148" s="204" t="s">
        <v>672</v>
      </c>
      <c r="K148" s="205">
        <f t="shared" si="52"/>
        <v>30.5</v>
      </c>
      <c r="L148" s="206">
        <f t="shared" si="53"/>
        <v>0.26406926406926406</v>
      </c>
      <c r="M148" s="201" t="s">
        <v>591</v>
      </c>
      <c r="N148" s="207">
        <v>42202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98">
        <v>31</v>
      </c>
      <c r="B149" s="199">
        <v>42151</v>
      </c>
      <c r="C149" s="199"/>
      <c r="D149" s="200" t="s">
        <v>673</v>
      </c>
      <c r="E149" s="201" t="s">
        <v>593</v>
      </c>
      <c r="F149" s="202">
        <v>237.5</v>
      </c>
      <c r="G149" s="201"/>
      <c r="H149" s="201">
        <v>279.5</v>
      </c>
      <c r="I149" s="203">
        <v>278</v>
      </c>
      <c r="J149" s="204" t="s">
        <v>625</v>
      </c>
      <c r="K149" s="205">
        <f t="shared" si="52"/>
        <v>42</v>
      </c>
      <c r="L149" s="206">
        <f t="shared" si="53"/>
        <v>0.17684210526315788</v>
      </c>
      <c r="M149" s="201" t="s">
        <v>591</v>
      </c>
      <c r="N149" s="207">
        <v>42222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98">
        <v>32</v>
      </c>
      <c r="B150" s="199">
        <v>42174</v>
      </c>
      <c r="C150" s="199"/>
      <c r="D150" s="200" t="s">
        <v>644</v>
      </c>
      <c r="E150" s="201" t="s">
        <v>623</v>
      </c>
      <c r="F150" s="202">
        <v>340</v>
      </c>
      <c r="G150" s="201"/>
      <c r="H150" s="201">
        <v>448</v>
      </c>
      <c r="I150" s="203">
        <v>448</v>
      </c>
      <c r="J150" s="204" t="s">
        <v>625</v>
      </c>
      <c r="K150" s="205">
        <f t="shared" si="52"/>
        <v>108</v>
      </c>
      <c r="L150" s="206">
        <f t="shared" si="53"/>
        <v>0.31764705882352939</v>
      </c>
      <c r="M150" s="201" t="s">
        <v>591</v>
      </c>
      <c r="N150" s="207">
        <v>43018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98">
        <v>33</v>
      </c>
      <c r="B151" s="199">
        <v>42191</v>
      </c>
      <c r="C151" s="199"/>
      <c r="D151" s="200" t="s">
        <v>674</v>
      </c>
      <c r="E151" s="201" t="s">
        <v>623</v>
      </c>
      <c r="F151" s="202">
        <v>390</v>
      </c>
      <c r="G151" s="201"/>
      <c r="H151" s="201">
        <v>460</v>
      </c>
      <c r="I151" s="203">
        <v>460</v>
      </c>
      <c r="J151" s="204" t="s">
        <v>625</v>
      </c>
      <c r="K151" s="205">
        <f t="shared" si="52"/>
        <v>70</v>
      </c>
      <c r="L151" s="206">
        <f t="shared" si="53"/>
        <v>0.17948717948717949</v>
      </c>
      <c r="M151" s="201" t="s">
        <v>591</v>
      </c>
      <c r="N151" s="207">
        <v>42478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208">
        <v>34</v>
      </c>
      <c r="B152" s="209">
        <v>42195</v>
      </c>
      <c r="C152" s="209"/>
      <c r="D152" s="210" t="s">
        <v>675</v>
      </c>
      <c r="E152" s="211" t="s">
        <v>623</v>
      </c>
      <c r="F152" s="212">
        <v>122.5</v>
      </c>
      <c r="G152" s="212"/>
      <c r="H152" s="213">
        <v>61</v>
      </c>
      <c r="I152" s="213">
        <v>172</v>
      </c>
      <c r="J152" s="214" t="s">
        <v>676</v>
      </c>
      <c r="K152" s="215">
        <f t="shared" si="52"/>
        <v>-61.5</v>
      </c>
      <c r="L152" s="216">
        <f t="shared" si="53"/>
        <v>-0.50204081632653064</v>
      </c>
      <c r="M152" s="212" t="s">
        <v>604</v>
      </c>
      <c r="N152" s="209">
        <v>43333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98">
        <v>35</v>
      </c>
      <c r="B153" s="199">
        <v>42219</v>
      </c>
      <c r="C153" s="199"/>
      <c r="D153" s="200" t="s">
        <v>677</v>
      </c>
      <c r="E153" s="201" t="s">
        <v>623</v>
      </c>
      <c r="F153" s="202">
        <v>297.5</v>
      </c>
      <c r="G153" s="201"/>
      <c r="H153" s="201">
        <v>350</v>
      </c>
      <c r="I153" s="203">
        <v>360</v>
      </c>
      <c r="J153" s="204" t="s">
        <v>678</v>
      </c>
      <c r="K153" s="205">
        <f t="shared" si="52"/>
        <v>52.5</v>
      </c>
      <c r="L153" s="206">
        <f t="shared" si="53"/>
        <v>0.17647058823529413</v>
      </c>
      <c r="M153" s="201" t="s">
        <v>591</v>
      </c>
      <c r="N153" s="207">
        <v>42232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98">
        <v>36</v>
      </c>
      <c r="B154" s="199">
        <v>42219</v>
      </c>
      <c r="C154" s="199"/>
      <c r="D154" s="200" t="s">
        <v>679</v>
      </c>
      <c r="E154" s="201" t="s">
        <v>623</v>
      </c>
      <c r="F154" s="202">
        <v>115.5</v>
      </c>
      <c r="G154" s="201"/>
      <c r="H154" s="201">
        <v>149</v>
      </c>
      <c r="I154" s="203">
        <v>140</v>
      </c>
      <c r="J154" s="204" t="s">
        <v>680</v>
      </c>
      <c r="K154" s="205">
        <f t="shared" si="52"/>
        <v>33.5</v>
      </c>
      <c r="L154" s="206">
        <f t="shared" si="53"/>
        <v>0.29004329004329005</v>
      </c>
      <c r="M154" s="201" t="s">
        <v>591</v>
      </c>
      <c r="N154" s="207">
        <v>42740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98">
        <v>37</v>
      </c>
      <c r="B155" s="199">
        <v>42251</v>
      </c>
      <c r="C155" s="199"/>
      <c r="D155" s="200" t="s">
        <v>673</v>
      </c>
      <c r="E155" s="201" t="s">
        <v>623</v>
      </c>
      <c r="F155" s="202">
        <v>226</v>
      </c>
      <c r="G155" s="201"/>
      <c r="H155" s="201">
        <v>292</v>
      </c>
      <c r="I155" s="203">
        <v>292</v>
      </c>
      <c r="J155" s="204" t="s">
        <v>681</v>
      </c>
      <c r="K155" s="205">
        <f t="shared" si="52"/>
        <v>66</v>
      </c>
      <c r="L155" s="206">
        <f t="shared" si="53"/>
        <v>0.29203539823008851</v>
      </c>
      <c r="M155" s="201" t="s">
        <v>591</v>
      </c>
      <c r="N155" s="207">
        <v>42286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98">
        <v>38</v>
      </c>
      <c r="B156" s="199">
        <v>42254</v>
      </c>
      <c r="C156" s="199"/>
      <c r="D156" s="200" t="s">
        <v>668</v>
      </c>
      <c r="E156" s="201" t="s">
        <v>623</v>
      </c>
      <c r="F156" s="202">
        <v>232.5</v>
      </c>
      <c r="G156" s="201"/>
      <c r="H156" s="201">
        <v>312.5</v>
      </c>
      <c r="I156" s="203">
        <v>310</v>
      </c>
      <c r="J156" s="204" t="s">
        <v>625</v>
      </c>
      <c r="K156" s="205">
        <f t="shared" si="52"/>
        <v>80</v>
      </c>
      <c r="L156" s="206">
        <f t="shared" si="53"/>
        <v>0.34408602150537637</v>
      </c>
      <c r="M156" s="201" t="s">
        <v>591</v>
      </c>
      <c r="N156" s="207">
        <v>42823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98">
        <v>39</v>
      </c>
      <c r="B157" s="199">
        <v>42268</v>
      </c>
      <c r="C157" s="199"/>
      <c r="D157" s="200" t="s">
        <v>682</v>
      </c>
      <c r="E157" s="201" t="s">
        <v>623</v>
      </c>
      <c r="F157" s="202">
        <v>196.5</v>
      </c>
      <c r="G157" s="201"/>
      <c r="H157" s="201">
        <v>238</v>
      </c>
      <c r="I157" s="203">
        <v>238</v>
      </c>
      <c r="J157" s="204" t="s">
        <v>681</v>
      </c>
      <c r="K157" s="205">
        <f t="shared" si="52"/>
        <v>41.5</v>
      </c>
      <c r="L157" s="206">
        <f t="shared" si="53"/>
        <v>0.21119592875318066</v>
      </c>
      <c r="M157" s="201" t="s">
        <v>591</v>
      </c>
      <c r="N157" s="207">
        <v>42291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98">
        <v>40</v>
      </c>
      <c r="B158" s="199">
        <v>42271</v>
      </c>
      <c r="C158" s="199"/>
      <c r="D158" s="200" t="s">
        <v>622</v>
      </c>
      <c r="E158" s="201" t="s">
        <v>623</v>
      </c>
      <c r="F158" s="202">
        <v>65</v>
      </c>
      <c r="G158" s="201"/>
      <c r="H158" s="201">
        <v>82</v>
      </c>
      <c r="I158" s="203">
        <v>82</v>
      </c>
      <c r="J158" s="204" t="s">
        <v>681</v>
      </c>
      <c r="K158" s="205">
        <f t="shared" si="52"/>
        <v>17</v>
      </c>
      <c r="L158" s="206">
        <f t="shared" si="53"/>
        <v>0.26153846153846155</v>
      </c>
      <c r="M158" s="201" t="s">
        <v>591</v>
      </c>
      <c r="N158" s="207">
        <v>42578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98">
        <v>41</v>
      </c>
      <c r="B159" s="199">
        <v>42291</v>
      </c>
      <c r="C159" s="199"/>
      <c r="D159" s="200" t="s">
        <v>683</v>
      </c>
      <c r="E159" s="201" t="s">
        <v>623</v>
      </c>
      <c r="F159" s="202">
        <v>144</v>
      </c>
      <c r="G159" s="201"/>
      <c r="H159" s="201">
        <v>182.5</v>
      </c>
      <c r="I159" s="203">
        <v>181</v>
      </c>
      <c r="J159" s="204" t="s">
        <v>681</v>
      </c>
      <c r="K159" s="205">
        <f t="shared" si="52"/>
        <v>38.5</v>
      </c>
      <c r="L159" s="206">
        <f t="shared" si="53"/>
        <v>0.2673611111111111</v>
      </c>
      <c r="M159" s="201" t="s">
        <v>591</v>
      </c>
      <c r="N159" s="207">
        <v>42817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98">
        <v>42</v>
      </c>
      <c r="B160" s="199">
        <v>42291</v>
      </c>
      <c r="C160" s="199"/>
      <c r="D160" s="200" t="s">
        <v>684</v>
      </c>
      <c r="E160" s="201" t="s">
        <v>623</v>
      </c>
      <c r="F160" s="202">
        <v>264</v>
      </c>
      <c r="G160" s="201"/>
      <c r="H160" s="201">
        <v>311</v>
      </c>
      <c r="I160" s="203">
        <v>311</v>
      </c>
      <c r="J160" s="204" t="s">
        <v>681</v>
      </c>
      <c r="K160" s="205">
        <f t="shared" si="52"/>
        <v>47</v>
      </c>
      <c r="L160" s="206">
        <f t="shared" si="53"/>
        <v>0.17803030303030304</v>
      </c>
      <c r="M160" s="201" t="s">
        <v>591</v>
      </c>
      <c r="N160" s="207">
        <v>42604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98">
        <v>43</v>
      </c>
      <c r="B161" s="199">
        <v>42318</v>
      </c>
      <c r="C161" s="199"/>
      <c r="D161" s="200" t="s">
        <v>685</v>
      </c>
      <c r="E161" s="201" t="s">
        <v>593</v>
      </c>
      <c r="F161" s="202">
        <v>549.5</v>
      </c>
      <c r="G161" s="201"/>
      <c r="H161" s="201">
        <v>630</v>
      </c>
      <c r="I161" s="203">
        <v>630</v>
      </c>
      <c r="J161" s="204" t="s">
        <v>681</v>
      </c>
      <c r="K161" s="205">
        <f t="shared" si="52"/>
        <v>80.5</v>
      </c>
      <c r="L161" s="206">
        <f t="shared" si="53"/>
        <v>0.1464968152866242</v>
      </c>
      <c r="M161" s="201" t="s">
        <v>591</v>
      </c>
      <c r="N161" s="207">
        <v>42419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98">
        <v>44</v>
      </c>
      <c r="B162" s="199">
        <v>42342</v>
      </c>
      <c r="C162" s="199"/>
      <c r="D162" s="200" t="s">
        <v>686</v>
      </c>
      <c r="E162" s="201" t="s">
        <v>623</v>
      </c>
      <c r="F162" s="202">
        <v>1027.5</v>
      </c>
      <c r="G162" s="201"/>
      <c r="H162" s="201">
        <v>1315</v>
      </c>
      <c r="I162" s="203">
        <v>1250</v>
      </c>
      <c r="J162" s="204" t="s">
        <v>681</v>
      </c>
      <c r="K162" s="205">
        <f t="shared" si="52"/>
        <v>287.5</v>
      </c>
      <c r="L162" s="206">
        <f t="shared" si="53"/>
        <v>0.27980535279805352</v>
      </c>
      <c r="M162" s="201" t="s">
        <v>591</v>
      </c>
      <c r="N162" s="207">
        <v>43244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98">
        <v>45</v>
      </c>
      <c r="B163" s="199">
        <v>42367</v>
      </c>
      <c r="C163" s="199"/>
      <c r="D163" s="200" t="s">
        <v>687</v>
      </c>
      <c r="E163" s="201" t="s">
        <v>623</v>
      </c>
      <c r="F163" s="202">
        <v>465</v>
      </c>
      <c r="G163" s="201"/>
      <c r="H163" s="201">
        <v>540</v>
      </c>
      <c r="I163" s="203">
        <v>540</v>
      </c>
      <c r="J163" s="204" t="s">
        <v>681</v>
      </c>
      <c r="K163" s="205">
        <f t="shared" si="52"/>
        <v>75</v>
      </c>
      <c r="L163" s="206">
        <f t="shared" si="53"/>
        <v>0.16129032258064516</v>
      </c>
      <c r="M163" s="201" t="s">
        <v>591</v>
      </c>
      <c r="N163" s="207">
        <v>42530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98">
        <v>46</v>
      </c>
      <c r="B164" s="199">
        <v>42380</v>
      </c>
      <c r="C164" s="199"/>
      <c r="D164" s="200" t="s">
        <v>383</v>
      </c>
      <c r="E164" s="201" t="s">
        <v>593</v>
      </c>
      <c r="F164" s="202">
        <v>81</v>
      </c>
      <c r="G164" s="201"/>
      <c r="H164" s="201">
        <v>110</v>
      </c>
      <c r="I164" s="203">
        <v>110</v>
      </c>
      <c r="J164" s="204" t="s">
        <v>681</v>
      </c>
      <c r="K164" s="205">
        <f t="shared" si="52"/>
        <v>29</v>
      </c>
      <c r="L164" s="206">
        <f t="shared" si="53"/>
        <v>0.35802469135802467</v>
      </c>
      <c r="M164" s="201" t="s">
        <v>591</v>
      </c>
      <c r="N164" s="207">
        <v>42745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98">
        <v>47</v>
      </c>
      <c r="B165" s="199">
        <v>42382</v>
      </c>
      <c r="C165" s="199"/>
      <c r="D165" s="200" t="s">
        <v>688</v>
      </c>
      <c r="E165" s="201" t="s">
        <v>593</v>
      </c>
      <c r="F165" s="202">
        <v>417.5</v>
      </c>
      <c r="G165" s="201"/>
      <c r="H165" s="201">
        <v>547</v>
      </c>
      <c r="I165" s="203">
        <v>535</v>
      </c>
      <c r="J165" s="204" t="s">
        <v>681</v>
      </c>
      <c r="K165" s="205">
        <f t="shared" si="52"/>
        <v>129.5</v>
      </c>
      <c r="L165" s="206">
        <f t="shared" si="53"/>
        <v>0.31017964071856285</v>
      </c>
      <c r="M165" s="201" t="s">
        <v>591</v>
      </c>
      <c r="N165" s="207">
        <v>42578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98">
        <v>48</v>
      </c>
      <c r="B166" s="199">
        <v>42408</v>
      </c>
      <c r="C166" s="199"/>
      <c r="D166" s="200" t="s">
        <v>689</v>
      </c>
      <c r="E166" s="201" t="s">
        <v>623</v>
      </c>
      <c r="F166" s="202">
        <v>650</v>
      </c>
      <c r="G166" s="201"/>
      <c r="H166" s="201">
        <v>800</v>
      </c>
      <c r="I166" s="203">
        <v>800</v>
      </c>
      <c r="J166" s="204" t="s">
        <v>681</v>
      </c>
      <c r="K166" s="205">
        <f t="shared" si="52"/>
        <v>150</v>
      </c>
      <c r="L166" s="206">
        <f t="shared" si="53"/>
        <v>0.23076923076923078</v>
      </c>
      <c r="M166" s="201" t="s">
        <v>591</v>
      </c>
      <c r="N166" s="207">
        <v>43154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98">
        <v>49</v>
      </c>
      <c r="B167" s="199">
        <v>42433</v>
      </c>
      <c r="C167" s="199"/>
      <c r="D167" s="200" t="s">
        <v>211</v>
      </c>
      <c r="E167" s="201" t="s">
        <v>623</v>
      </c>
      <c r="F167" s="202">
        <v>437.5</v>
      </c>
      <c r="G167" s="201"/>
      <c r="H167" s="201">
        <v>504.5</v>
      </c>
      <c r="I167" s="203">
        <v>522</v>
      </c>
      <c r="J167" s="204" t="s">
        <v>690</v>
      </c>
      <c r="K167" s="205">
        <f t="shared" si="52"/>
        <v>67</v>
      </c>
      <c r="L167" s="206">
        <f t="shared" si="53"/>
        <v>0.15314285714285714</v>
      </c>
      <c r="M167" s="201" t="s">
        <v>591</v>
      </c>
      <c r="N167" s="207">
        <v>42480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98">
        <v>50</v>
      </c>
      <c r="B168" s="199">
        <v>42438</v>
      </c>
      <c r="C168" s="199"/>
      <c r="D168" s="200" t="s">
        <v>691</v>
      </c>
      <c r="E168" s="201" t="s">
        <v>623</v>
      </c>
      <c r="F168" s="202">
        <v>189.5</v>
      </c>
      <c r="G168" s="201"/>
      <c r="H168" s="201">
        <v>218</v>
      </c>
      <c r="I168" s="203">
        <v>218</v>
      </c>
      <c r="J168" s="204" t="s">
        <v>681</v>
      </c>
      <c r="K168" s="205">
        <f t="shared" si="52"/>
        <v>28.5</v>
      </c>
      <c r="L168" s="206">
        <f t="shared" si="53"/>
        <v>0.15039577836411611</v>
      </c>
      <c r="M168" s="201" t="s">
        <v>591</v>
      </c>
      <c r="N168" s="207">
        <v>43034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208">
        <v>51</v>
      </c>
      <c r="B169" s="209">
        <v>42471</v>
      </c>
      <c r="C169" s="209"/>
      <c r="D169" s="217" t="s">
        <v>692</v>
      </c>
      <c r="E169" s="212" t="s">
        <v>623</v>
      </c>
      <c r="F169" s="212">
        <v>36.5</v>
      </c>
      <c r="G169" s="213"/>
      <c r="H169" s="213">
        <v>15.85</v>
      </c>
      <c r="I169" s="213">
        <v>60</v>
      </c>
      <c r="J169" s="214" t="s">
        <v>693</v>
      </c>
      <c r="K169" s="215">
        <f t="shared" si="52"/>
        <v>-20.65</v>
      </c>
      <c r="L169" s="216">
        <f t="shared" si="53"/>
        <v>-0.5657534246575342</v>
      </c>
      <c r="M169" s="212" t="s">
        <v>604</v>
      </c>
      <c r="N169" s="220">
        <v>43627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98">
        <v>52</v>
      </c>
      <c r="B170" s="199">
        <v>42472</v>
      </c>
      <c r="C170" s="199"/>
      <c r="D170" s="200" t="s">
        <v>694</v>
      </c>
      <c r="E170" s="201" t="s">
        <v>623</v>
      </c>
      <c r="F170" s="202">
        <v>93</v>
      </c>
      <c r="G170" s="201"/>
      <c r="H170" s="201">
        <v>149</v>
      </c>
      <c r="I170" s="203">
        <v>140</v>
      </c>
      <c r="J170" s="204" t="s">
        <v>695</v>
      </c>
      <c r="K170" s="205">
        <f t="shared" si="52"/>
        <v>56</v>
      </c>
      <c r="L170" s="206">
        <f t="shared" si="53"/>
        <v>0.60215053763440862</v>
      </c>
      <c r="M170" s="201" t="s">
        <v>591</v>
      </c>
      <c r="N170" s="207">
        <v>42740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98">
        <v>53</v>
      </c>
      <c r="B171" s="199">
        <v>42472</v>
      </c>
      <c r="C171" s="199"/>
      <c r="D171" s="200" t="s">
        <v>696</v>
      </c>
      <c r="E171" s="201" t="s">
        <v>623</v>
      </c>
      <c r="F171" s="202">
        <v>130</v>
      </c>
      <c r="G171" s="201"/>
      <c r="H171" s="201">
        <v>150</v>
      </c>
      <c r="I171" s="203" t="s">
        <v>697</v>
      </c>
      <c r="J171" s="204" t="s">
        <v>681</v>
      </c>
      <c r="K171" s="205">
        <f t="shared" si="52"/>
        <v>20</v>
      </c>
      <c r="L171" s="206">
        <f t="shared" si="53"/>
        <v>0.15384615384615385</v>
      </c>
      <c r="M171" s="201" t="s">
        <v>591</v>
      </c>
      <c r="N171" s="207">
        <v>42564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98">
        <v>54</v>
      </c>
      <c r="B172" s="199">
        <v>42473</v>
      </c>
      <c r="C172" s="199"/>
      <c r="D172" s="200" t="s">
        <v>698</v>
      </c>
      <c r="E172" s="201" t="s">
        <v>623</v>
      </c>
      <c r="F172" s="202">
        <v>196</v>
      </c>
      <c r="G172" s="201"/>
      <c r="H172" s="201">
        <v>299</v>
      </c>
      <c r="I172" s="203">
        <v>299</v>
      </c>
      <c r="J172" s="204" t="s">
        <v>681</v>
      </c>
      <c r="K172" s="205">
        <v>103</v>
      </c>
      <c r="L172" s="206">
        <v>0.52551020408163296</v>
      </c>
      <c r="M172" s="201" t="s">
        <v>591</v>
      </c>
      <c r="N172" s="207">
        <v>42620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98">
        <v>55</v>
      </c>
      <c r="B173" s="199">
        <v>42473</v>
      </c>
      <c r="C173" s="199"/>
      <c r="D173" s="200" t="s">
        <v>699</v>
      </c>
      <c r="E173" s="201" t="s">
        <v>623</v>
      </c>
      <c r="F173" s="202">
        <v>88</v>
      </c>
      <c r="G173" s="201"/>
      <c r="H173" s="201">
        <v>103</v>
      </c>
      <c r="I173" s="203">
        <v>103</v>
      </c>
      <c r="J173" s="204" t="s">
        <v>681</v>
      </c>
      <c r="K173" s="205">
        <v>15</v>
      </c>
      <c r="L173" s="206">
        <v>0.170454545454545</v>
      </c>
      <c r="M173" s="201" t="s">
        <v>591</v>
      </c>
      <c r="N173" s="207">
        <v>42530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98">
        <v>56</v>
      </c>
      <c r="B174" s="199">
        <v>42492</v>
      </c>
      <c r="C174" s="199"/>
      <c r="D174" s="200" t="s">
        <v>700</v>
      </c>
      <c r="E174" s="201" t="s">
        <v>623</v>
      </c>
      <c r="F174" s="202">
        <v>127.5</v>
      </c>
      <c r="G174" s="201"/>
      <c r="H174" s="201">
        <v>148</v>
      </c>
      <c r="I174" s="203" t="s">
        <v>701</v>
      </c>
      <c r="J174" s="204" t="s">
        <v>681</v>
      </c>
      <c r="K174" s="205">
        <f t="shared" ref="K174:K178" si="54">H174-F174</f>
        <v>20.5</v>
      </c>
      <c r="L174" s="206">
        <f t="shared" ref="L174:L178" si="55">K174/F174</f>
        <v>0.16078431372549021</v>
      </c>
      <c r="M174" s="201" t="s">
        <v>591</v>
      </c>
      <c r="N174" s="207">
        <v>42564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98">
        <v>57</v>
      </c>
      <c r="B175" s="199">
        <v>42493</v>
      </c>
      <c r="C175" s="199"/>
      <c r="D175" s="200" t="s">
        <v>702</v>
      </c>
      <c r="E175" s="201" t="s">
        <v>623</v>
      </c>
      <c r="F175" s="202">
        <v>675</v>
      </c>
      <c r="G175" s="201"/>
      <c r="H175" s="201">
        <v>815</v>
      </c>
      <c r="I175" s="203" t="s">
        <v>703</v>
      </c>
      <c r="J175" s="204" t="s">
        <v>681</v>
      </c>
      <c r="K175" s="205">
        <f t="shared" si="54"/>
        <v>140</v>
      </c>
      <c r="L175" s="206">
        <f t="shared" si="55"/>
        <v>0.2074074074074074</v>
      </c>
      <c r="M175" s="201" t="s">
        <v>591</v>
      </c>
      <c r="N175" s="207">
        <v>43154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08">
        <v>58</v>
      </c>
      <c r="B176" s="209">
        <v>42522</v>
      </c>
      <c r="C176" s="209"/>
      <c r="D176" s="210" t="s">
        <v>704</v>
      </c>
      <c r="E176" s="211" t="s">
        <v>623</v>
      </c>
      <c r="F176" s="212">
        <v>500</v>
      </c>
      <c r="G176" s="212"/>
      <c r="H176" s="213">
        <v>232.5</v>
      </c>
      <c r="I176" s="213" t="s">
        <v>705</v>
      </c>
      <c r="J176" s="214" t="s">
        <v>706</v>
      </c>
      <c r="K176" s="215">
        <f t="shared" si="54"/>
        <v>-267.5</v>
      </c>
      <c r="L176" s="216">
        <f t="shared" si="55"/>
        <v>-0.53500000000000003</v>
      </c>
      <c r="M176" s="212" t="s">
        <v>604</v>
      </c>
      <c r="N176" s="209">
        <v>43735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98">
        <v>59</v>
      </c>
      <c r="B177" s="199">
        <v>42527</v>
      </c>
      <c r="C177" s="199"/>
      <c r="D177" s="200" t="s">
        <v>542</v>
      </c>
      <c r="E177" s="201" t="s">
        <v>623</v>
      </c>
      <c r="F177" s="202">
        <v>110</v>
      </c>
      <c r="G177" s="201"/>
      <c r="H177" s="201">
        <v>126.5</v>
      </c>
      <c r="I177" s="203">
        <v>125</v>
      </c>
      <c r="J177" s="204" t="s">
        <v>632</v>
      </c>
      <c r="K177" s="205">
        <f t="shared" si="54"/>
        <v>16.5</v>
      </c>
      <c r="L177" s="206">
        <f t="shared" si="55"/>
        <v>0.15</v>
      </c>
      <c r="M177" s="201" t="s">
        <v>591</v>
      </c>
      <c r="N177" s="207">
        <v>42552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98">
        <v>60</v>
      </c>
      <c r="B178" s="199">
        <v>42538</v>
      </c>
      <c r="C178" s="199"/>
      <c r="D178" s="200" t="s">
        <v>707</v>
      </c>
      <c r="E178" s="201" t="s">
        <v>623</v>
      </c>
      <c r="F178" s="202">
        <v>44</v>
      </c>
      <c r="G178" s="201"/>
      <c r="H178" s="201">
        <v>69.5</v>
      </c>
      <c r="I178" s="203">
        <v>69.5</v>
      </c>
      <c r="J178" s="204" t="s">
        <v>708</v>
      </c>
      <c r="K178" s="205">
        <f t="shared" si="54"/>
        <v>25.5</v>
      </c>
      <c r="L178" s="206">
        <f t="shared" si="55"/>
        <v>0.57954545454545459</v>
      </c>
      <c r="M178" s="201" t="s">
        <v>591</v>
      </c>
      <c r="N178" s="207">
        <v>42977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98">
        <v>61</v>
      </c>
      <c r="B179" s="199">
        <v>42549</v>
      </c>
      <c r="C179" s="199"/>
      <c r="D179" s="200" t="s">
        <v>709</v>
      </c>
      <c r="E179" s="201" t="s">
        <v>623</v>
      </c>
      <c r="F179" s="202">
        <v>262.5</v>
      </c>
      <c r="G179" s="201"/>
      <c r="H179" s="201">
        <v>340</v>
      </c>
      <c r="I179" s="203">
        <v>333</v>
      </c>
      <c r="J179" s="204" t="s">
        <v>710</v>
      </c>
      <c r="K179" s="205">
        <v>77.5</v>
      </c>
      <c r="L179" s="206">
        <v>0.29523809523809502</v>
      </c>
      <c r="M179" s="201" t="s">
        <v>591</v>
      </c>
      <c r="N179" s="207">
        <v>43017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98">
        <v>62</v>
      </c>
      <c r="B180" s="199">
        <v>42549</v>
      </c>
      <c r="C180" s="199"/>
      <c r="D180" s="200" t="s">
        <v>711</v>
      </c>
      <c r="E180" s="201" t="s">
        <v>623</v>
      </c>
      <c r="F180" s="202">
        <v>840</v>
      </c>
      <c r="G180" s="201"/>
      <c r="H180" s="201">
        <v>1230</v>
      </c>
      <c r="I180" s="203">
        <v>1230</v>
      </c>
      <c r="J180" s="204" t="s">
        <v>681</v>
      </c>
      <c r="K180" s="205">
        <v>390</v>
      </c>
      <c r="L180" s="206">
        <v>0.46428571428571402</v>
      </c>
      <c r="M180" s="201" t="s">
        <v>591</v>
      </c>
      <c r="N180" s="207">
        <v>42649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21">
        <v>63</v>
      </c>
      <c r="B181" s="222">
        <v>42556</v>
      </c>
      <c r="C181" s="222"/>
      <c r="D181" s="223" t="s">
        <v>712</v>
      </c>
      <c r="E181" s="224" t="s">
        <v>623</v>
      </c>
      <c r="F181" s="224">
        <v>395</v>
      </c>
      <c r="G181" s="225"/>
      <c r="H181" s="225">
        <f>(468.5+342.5)/2</f>
        <v>405.5</v>
      </c>
      <c r="I181" s="225">
        <v>510</v>
      </c>
      <c r="J181" s="226" t="s">
        <v>713</v>
      </c>
      <c r="K181" s="227">
        <f t="shared" ref="K181:K187" si="56">H181-F181</f>
        <v>10.5</v>
      </c>
      <c r="L181" s="228">
        <f t="shared" ref="L181:L187" si="57">K181/F181</f>
        <v>2.6582278481012658E-2</v>
      </c>
      <c r="M181" s="224" t="s">
        <v>714</v>
      </c>
      <c r="N181" s="222">
        <v>43606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08">
        <v>64</v>
      </c>
      <c r="B182" s="209">
        <v>42584</v>
      </c>
      <c r="C182" s="209"/>
      <c r="D182" s="210" t="s">
        <v>715</v>
      </c>
      <c r="E182" s="211" t="s">
        <v>593</v>
      </c>
      <c r="F182" s="212">
        <f>169.5-12.8</f>
        <v>156.69999999999999</v>
      </c>
      <c r="G182" s="212"/>
      <c r="H182" s="213">
        <v>77</v>
      </c>
      <c r="I182" s="213" t="s">
        <v>716</v>
      </c>
      <c r="J182" s="214" t="s">
        <v>717</v>
      </c>
      <c r="K182" s="215">
        <f t="shared" si="56"/>
        <v>-79.699999999999989</v>
      </c>
      <c r="L182" s="216">
        <f t="shared" si="57"/>
        <v>-0.50861518825781749</v>
      </c>
      <c r="M182" s="212" t="s">
        <v>604</v>
      </c>
      <c r="N182" s="209">
        <v>43522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08">
        <v>65</v>
      </c>
      <c r="B183" s="209">
        <v>42586</v>
      </c>
      <c r="C183" s="209"/>
      <c r="D183" s="210" t="s">
        <v>718</v>
      </c>
      <c r="E183" s="211" t="s">
        <v>623</v>
      </c>
      <c r="F183" s="212">
        <v>400</v>
      </c>
      <c r="G183" s="212"/>
      <c r="H183" s="213">
        <v>305</v>
      </c>
      <c r="I183" s="213">
        <v>475</v>
      </c>
      <c r="J183" s="214" t="s">
        <v>719</v>
      </c>
      <c r="K183" s="215">
        <f t="shared" si="56"/>
        <v>-95</v>
      </c>
      <c r="L183" s="216">
        <f t="shared" si="57"/>
        <v>-0.23749999999999999</v>
      </c>
      <c r="M183" s="212" t="s">
        <v>604</v>
      </c>
      <c r="N183" s="209">
        <v>43606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98">
        <v>66</v>
      </c>
      <c r="B184" s="199">
        <v>42593</v>
      </c>
      <c r="C184" s="199"/>
      <c r="D184" s="200" t="s">
        <v>720</v>
      </c>
      <c r="E184" s="201" t="s">
        <v>623</v>
      </c>
      <c r="F184" s="202">
        <v>86.5</v>
      </c>
      <c r="G184" s="201"/>
      <c r="H184" s="201">
        <v>130</v>
      </c>
      <c r="I184" s="203">
        <v>130</v>
      </c>
      <c r="J184" s="204" t="s">
        <v>721</v>
      </c>
      <c r="K184" s="205">
        <f t="shared" si="56"/>
        <v>43.5</v>
      </c>
      <c r="L184" s="206">
        <f t="shared" si="57"/>
        <v>0.50289017341040465</v>
      </c>
      <c r="M184" s="201" t="s">
        <v>591</v>
      </c>
      <c r="N184" s="207">
        <v>43091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08">
        <v>67</v>
      </c>
      <c r="B185" s="209">
        <v>42600</v>
      </c>
      <c r="C185" s="209"/>
      <c r="D185" s="210" t="s">
        <v>110</v>
      </c>
      <c r="E185" s="211" t="s">
        <v>623</v>
      </c>
      <c r="F185" s="212">
        <v>133.5</v>
      </c>
      <c r="G185" s="212"/>
      <c r="H185" s="213">
        <v>126.5</v>
      </c>
      <c r="I185" s="213">
        <v>178</v>
      </c>
      <c r="J185" s="214" t="s">
        <v>722</v>
      </c>
      <c r="K185" s="215">
        <f t="shared" si="56"/>
        <v>-7</v>
      </c>
      <c r="L185" s="216">
        <f t="shared" si="57"/>
        <v>-5.2434456928838954E-2</v>
      </c>
      <c r="M185" s="212" t="s">
        <v>604</v>
      </c>
      <c r="N185" s="209">
        <v>42615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98">
        <v>68</v>
      </c>
      <c r="B186" s="199">
        <v>42613</v>
      </c>
      <c r="C186" s="199"/>
      <c r="D186" s="200" t="s">
        <v>723</v>
      </c>
      <c r="E186" s="201" t="s">
        <v>623</v>
      </c>
      <c r="F186" s="202">
        <v>560</v>
      </c>
      <c r="G186" s="201"/>
      <c r="H186" s="201">
        <v>725</v>
      </c>
      <c r="I186" s="203">
        <v>725</v>
      </c>
      <c r="J186" s="204" t="s">
        <v>625</v>
      </c>
      <c r="K186" s="205">
        <f t="shared" si="56"/>
        <v>165</v>
      </c>
      <c r="L186" s="206">
        <f t="shared" si="57"/>
        <v>0.29464285714285715</v>
      </c>
      <c r="M186" s="201" t="s">
        <v>591</v>
      </c>
      <c r="N186" s="207">
        <v>42456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98">
        <v>69</v>
      </c>
      <c r="B187" s="199">
        <v>42614</v>
      </c>
      <c r="C187" s="199"/>
      <c r="D187" s="200" t="s">
        <v>724</v>
      </c>
      <c r="E187" s="201" t="s">
        <v>623</v>
      </c>
      <c r="F187" s="202">
        <v>160.5</v>
      </c>
      <c r="G187" s="201"/>
      <c r="H187" s="201">
        <v>210</v>
      </c>
      <c r="I187" s="203">
        <v>210</v>
      </c>
      <c r="J187" s="204" t="s">
        <v>625</v>
      </c>
      <c r="K187" s="205">
        <f t="shared" si="56"/>
        <v>49.5</v>
      </c>
      <c r="L187" s="206">
        <f t="shared" si="57"/>
        <v>0.30841121495327101</v>
      </c>
      <c r="M187" s="201" t="s">
        <v>591</v>
      </c>
      <c r="N187" s="207">
        <v>42871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98">
        <v>70</v>
      </c>
      <c r="B188" s="199">
        <v>42646</v>
      </c>
      <c r="C188" s="199"/>
      <c r="D188" s="200" t="s">
        <v>397</v>
      </c>
      <c r="E188" s="201" t="s">
        <v>623</v>
      </c>
      <c r="F188" s="202">
        <v>430</v>
      </c>
      <c r="G188" s="201"/>
      <c r="H188" s="201">
        <v>596</v>
      </c>
      <c r="I188" s="203">
        <v>575</v>
      </c>
      <c r="J188" s="204" t="s">
        <v>725</v>
      </c>
      <c r="K188" s="205">
        <v>166</v>
      </c>
      <c r="L188" s="206">
        <v>0.38604651162790699</v>
      </c>
      <c r="M188" s="201" t="s">
        <v>591</v>
      </c>
      <c r="N188" s="207">
        <v>42769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98">
        <v>71</v>
      </c>
      <c r="B189" s="199">
        <v>42657</v>
      </c>
      <c r="C189" s="199"/>
      <c r="D189" s="200" t="s">
        <v>726</v>
      </c>
      <c r="E189" s="201" t="s">
        <v>623</v>
      </c>
      <c r="F189" s="202">
        <v>280</v>
      </c>
      <c r="G189" s="201"/>
      <c r="H189" s="201">
        <v>345</v>
      </c>
      <c r="I189" s="203">
        <v>345</v>
      </c>
      <c r="J189" s="204" t="s">
        <v>625</v>
      </c>
      <c r="K189" s="205">
        <f t="shared" ref="K189:K194" si="58">H189-F189</f>
        <v>65</v>
      </c>
      <c r="L189" s="206">
        <f t="shared" ref="L189:L190" si="59">K189/F189</f>
        <v>0.23214285714285715</v>
      </c>
      <c r="M189" s="201" t="s">
        <v>591</v>
      </c>
      <c r="N189" s="207">
        <v>42814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98">
        <v>72</v>
      </c>
      <c r="B190" s="199">
        <v>42657</v>
      </c>
      <c r="C190" s="199"/>
      <c r="D190" s="200" t="s">
        <v>727</v>
      </c>
      <c r="E190" s="201" t="s">
        <v>623</v>
      </c>
      <c r="F190" s="202">
        <v>245</v>
      </c>
      <c r="G190" s="201"/>
      <c r="H190" s="201">
        <v>325.5</v>
      </c>
      <c r="I190" s="203">
        <v>330</v>
      </c>
      <c r="J190" s="204" t="s">
        <v>728</v>
      </c>
      <c r="K190" s="205">
        <f t="shared" si="58"/>
        <v>80.5</v>
      </c>
      <c r="L190" s="206">
        <f t="shared" si="59"/>
        <v>0.32857142857142857</v>
      </c>
      <c r="M190" s="201" t="s">
        <v>591</v>
      </c>
      <c r="N190" s="207">
        <v>42769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98">
        <v>73</v>
      </c>
      <c r="B191" s="199">
        <v>42660</v>
      </c>
      <c r="C191" s="199"/>
      <c r="D191" s="200" t="s">
        <v>347</v>
      </c>
      <c r="E191" s="201" t="s">
        <v>623</v>
      </c>
      <c r="F191" s="202">
        <v>125</v>
      </c>
      <c r="G191" s="201"/>
      <c r="H191" s="201">
        <v>160</v>
      </c>
      <c r="I191" s="203">
        <v>160</v>
      </c>
      <c r="J191" s="204" t="s">
        <v>681</v>
      </c>
      <c r="K191" s="205">
        <f t="shared" si="58"/>
        <v>35</v>
      </c>
      <c r="L191" s="206">
        <v>0.28000000000000003</v>
      </c>
      <c r="M191" s="201" t="s">
        <v>591</v>
      </c>
      <c r="N191" s="207">
        <v>42803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98">
        <v>74</v>
      </c>
      <c r="B192" s="199">
        <v>42660</v>
      </c>
      <c r="C192" s="199"/>
      <c r="D192" s="200" t="s">
        <v>470</v>
      </c>
      <c r="E192" s="201" t="s">
        <v>623</v>
      </c>
      <c r="F192" s="202">
        <v>114</v>
      </c>
      <c r="G192" s="201"/>
      <c r="H192" s="201">
        <v>145</v>
      </c>
      <c r="I192" s="203">
        <v>145</v>
      </c>
      <c r="J192" s="204" t="s">
        <v>681</v>
      </c>
      <c r="K192" s="205">
        <f t="shared" si="58"/>
        <v>31</v>
      </c>
      <c r="L192" s="206">
        <f t="shared" ref="L192:L194" si="60">K192/F192</f>
        <v>0.27192982456140352</v>
      </c>
      <c r="M192" s="201" t="s">
        <v>591</v>
      </c>
      <c r="N192" s="207">
        <v>42859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98">
        <v>75</v>
      </c>
      <c r="B193" s="199">
        <v>42660</v>
      </c>
      <c r="C193" s="199"/>
      <c r="D193" s="200" t="s">
        <v>729</v>
      </c>
      <c r="E193" s="201" t="s">
        <v>623</v>
      </c>
      <c r="F193" s="202">
        <v>212</v>
      </c>
      <c r="G193" s="201"/>
      <c r="H193" s="201">
        <v>280</v>
      </c>
      <c r="I193" s="203">
        <v>276</v>
      </c>
      <c r="J193" s="204" t="s">
        <v>730</v>
      </c>
      <c r="K193" s="205">
        <f t="shared" si="58"/>
        <v>68</v>
      </c>
      <c r="L193" s="206">
        <f t="shared" si="60"/>
        <v>0.32075471698113206</v>
      </c>
      <c r="M193" s="201" t="s">
        <v>591</v>
      </c>
      <c r="N193" s="207">
        <v>42858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98">
        <v>76</v>
      </c>
      <c r="B194" s="199">
        <v>42678</v>
      </c>
      <c r="C194" s="199"/>
      <c r="D194" s="200" t="s">
        <v>458</v>
      </c>
      <c r="E194" s="201" t="s">
        <v>623</v>
      </c>
      <c r="F194" s="202">
        <v>155</v>
      </c>
      <c r="G194" s="201"/>
      <c r="H194" s="201">
        <v>210</v>
      </c>
      <c r="I194" s="203">
        <v>210</v>
      </c>
      <c r="J194" s="204" t="s">
        <v>731</v>
      </c>
      <c r="K194" s="205">
        <f t="shared" si="58"/>
        <v>55</v>
      </c>
      <c r="L194" s="206">
        <f t="shared" si="60"/>
        <v>0.35483870967741937</v>
      </c>
      <c r="M194" s="201" t="s">
        <v>591</v>
      </c>
      <c r="N194" s="207">
        <v>42944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08">
        <v>77</v>
      </c>
      <c r="B195" s="209">
        <v>42710</v>
      </c>
      <c r="C195" s="209"/>
      <c r="D195" s="210" t="s">
        <v>732</v>
      </c>
      <c r="E195" s="211" t="s">
        <v>623</v>
      </c>
      <c r="F195" s="212">
        <v>150.5</v>
      </c>
      <c r="G195" s="212"/>
      <c r="H195" s="213">
        <v>72.5</v>
      </c>
      <c r="I195" s="213">
        <v>174</v>
      </c>
      <c r="J195" s="214" t="s">
        <v>733</v>
      </c>
      <c r="K195" s="215">
        <v>-78</v>
      </c>
      <c r="L195" s="216">
        <v>-0.51827242524916906</v>
      </c>
      <c r="M195" s="212" t="s">
        <v>604</v>
      </c>
      <c r="N195" s="209">
        <v>43333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98">
        <v>78</v>
      </c>
      <c r="B196" s="199">
        <v>42712</v>
      </c>
      <c r="C196" s="199"/>
      <c r="D196" s="200" t="s">
        <v>734</v>
      </c>
      <c r="E196" s="201" t="s">
        <v>623</v>
      </c>
      <c r="F196" s="202">
        <v>380</v>
      </c>
      <c r="G196" s="201"/>
      <c r="H196" s="201">
        <v>478</v>
      </c>
      <c r="I196" s="203">
        <v>468</v>
      </c>
      <c r="J196" s="204" t="s">
        <v>681</v>
      </c>
      <c r="K196" s="205">
        <f t="shared" ref="K196:K198" si="61">H196-F196</f>
        <v>98</v>
      </c>
      <c r="L196" s="206">
        <f t="shared" ref="L196:L198" si="62">K196/F196</f>
        <v>0.25789473684210529</v>
      </c>
      <c r="M196" s="201" t="s">
        <v>591</v>
      </c>
      <c r="N196" s="207">
        <v>43025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98">
        <v>79</v>
      </c>
      <c r="B197" s="199">
        <v>42734</v>
      </c>
      <c r="C197" s="199"/>
      <c r="D197" s="200" t="s">
        <v>109</v>
      </c>
      <c r="E197" s="201" t="s">
        <v>623</v>
      </c>
      <c r="F197" s="202">
        <v>305</v>
      </c>
      <c r="G197" s="201"/>
      <c r="H197" s="201">
        <v>375</v>
      </c>
      <c r="I197" s="203">
        <v>375</v>
      </c>
      <c r="J197" s="204" t="s">
        <v>681</v>
      </c>
      <c r="K197" s="205">
        <f t="shared" si="61"/>
        <v>70</v>
      </c>
      <c r="L197" s="206">
        <f t="shared" si="62"/>
        <v>0.22950819672131148</v>
      </c>
      <c r="M197" s="201" t="s">
        <v>591</v>
      </c>
      <c r="N197" s="207">
        <v>42768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98">
        <v>80</v>
      </c>
      <c r="B198" s="199">
        <v>42739</v>
      </c>
      <c r="C198" s="199"/>
      <c r="D198" s="200" t="s">
        <v>95</v>
      </c>
      <c r="E198" s="201" t="s">
        <v>623</v>
      </c>
      <c r="F198" s="202">
        <v>99.5</v>
      </c>
      <c r="G198" s="201"/>
      <c r="H198" s="201">
        <v>158</v>
      </c>
      <c r="I198" s="203">
        <v>158</v>
      </c>
      <c r="J198" s="204" t="s">
        <v>681</v>
      </c>
      <c r="K198" s="205">
        <f t="shared" si="61"/>
        <v>58.5</v>
      </c>
      <c r="L198" s="206">
        <f t="shared" si="62"/>
        <v>0.5879396984924623</v>
      </c>
      <c r="M198" s="201" t="s">
        <v>591</v>
      </c>
      <c r="N198" s="207">
        <v>42898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98">
        <v>81</v>
      </c>
      <c r="B199" s="199">
        <v>42739</v>
      </c>
      <c r="C199" s="199"/>
      <c r="D199" s="200" t="s">
        <v>95</v>
      </c>
      <c r="E199" s="201" t="s">
        <v>623</v>
      </c>
      <c r="F199" s="202">
        <v>99.5</v>
      </c>
      <c r="G199" s="201"/>
      <c r="H199" s="201">
        <v>158</v>
      </c>
      <c r="I199" s="203">
        <v>158</v>
      </c>
      <c r="J199" s="204" t="s">
        <v>681</v>
      </c>
      <c r="K199" s="205">
        <v>58.5</v>
      </c>
      <c r="L199" s="206">
        <v>0.58793969849246197</v>
      </c>
      <c r="M199" s="201" t="s">
        <v>591</v>
      </c>
      <c r="N199" s="207">
        <v>42898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98">
        <v>82</v>
      </c>
      <c r="B200" s="199">
        <v>42786</v>
      </c>
      <c r="C200" s="199"/>
      <c r="D200" s="200" t="s">
        <v>186</v>
      </c>
      <c r="E200" s="201" t="s">
        <v>623</v>
      </c>
      <c r="F200" s="202">
        <v>140.5</v>
      </c>
      <c r="G200" s="201"/>
      <c r="H200" s="201">
        <v>220</v>
      </c>
      <c r="I200" s="203">
        <v>220</v>
      </c>
      <c r="J200" s="204" t="s">
        <v>681</v>
      </c>
      <c r="K200" s="205">
        <f>H200-F200</f>
        <v>79.5</v>
      </c>
      <c r="L200" s="206">
        <f>K200/F200</f>
        <v>0.5658362989323843</v>
      </c>
      <c r="M200" s="201" t="s">
        <v>591</v>
      </c>
      <c r="N200" s="207">
        <v>42864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98">
        <v>83</v>
      </c>
      <c r="B201" s="199">
        <v>42786</v>
      </c>
      <c r="C201" s="199"/>
      <c r="D201" s="200" t="s">
        <v>735</v>
      </c>
      <c r="E201" s="201" t="s">
        <v>623</v>
      </c>
      <c r="F201" s="202">
        <v>202.5</v>
      </c>
      <c r="G201" s="201"/>
      <c r="H201" s="201">
        <v>234</v>
      </c>
      <c r="I201" s="203">
        <v>234</v>
      </c>
      <c r="J201" s="204" t="s">
        <v>681</v>
      </c>
      <c r="K201" s="205">
        <v>31.5</v>
      </c>
      <c r="L201" s="206">
        <v>0.155555555555556</v>
      </c>
      <c r="M201" s="201" t="s">
        <v>591</v>
      </c>
      <c r="N201" s="207">
        <v>42836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98">
        <v>84</v>
      </c>
      <c r="B202" s="199">
        <v>42818</v>
      </c>
      <c r="C202" s="199"/>
      <c r="D202" s="200" t="s">
        <v>736</v>
      </c>
      <c r="E202" s="201" t="s">
        <v>623</v>
      </c>
      <c r="F202" s="202">
        <v>300.5</v>
      </c>
      <c r="G202" s="201"/>
      <c r="H202" s="201">
        <v>417.5</v>
      </c>
      <c r="I202" s="203">
        <v>420</v>
      </c>
      <c r="J202" s="204" t="s">
        <v>737</v>
      </c>
      <c r="K202" s="205">
        <f>H202-F202</f>
        <v>117</v>
      </c>
      <c r="L202" s="206">
        <f>K202/F202</f>
        <v>0.38935108153078202</v>
      </c>
      <c r="M202" s="201" t="s">
        <v>591</v>
      </c>
      <c r="N202" s="207">
        <v>43070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98">
        <v>85</v>
      </c>
      <c r="B203" s="199">
        <v>42818</v>
      </c>
      <c r="C203" s="199"/>
      <c r="D203" s="200" t="s">
        <v>711</v>
      </c>
      <c r="E203" s="201" t="s">
        <v>623</v>
      </c>
      <c r="F203" s="202">
        <v>850</v>
      </c>
      <c r="G203" s="201"/>
      <c r="H203" s="201">
        <v>1042.5</v>
      </c>
      <c r="I203" s="203">
        <v>1023</v>
      </c>
      <c r="J203" s="204" t="s">
        <v>738</v>
      </c>
      <c r="K203" s="205">
        <v>192.5</v>
      </c>
      <c r="L203" s="206">
        <v>0.22647058823529401</v>
      </c>
      <c r="M203" s="201" t="s">
        <v>591</v>
      </c>
      <c r="N203" s="207">
        <v>42830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98">
        <v>86</v>
      </c>
      <c r="B204" s="199">
        <v>42830</v>
      </c>
      <c r="C204" s="199"/>
      <c r="D204" s="200" t="s">
        <v>489</v>
      </c>
      <c r="E204" s="201" t="s">
        <v>623</v>
      </c>
      <c r="F204" s="202">
        <v>785</v>
      </c>
      <c r="G204" s="201"/>
      <c r="H204" s="201">
        <v>930</v>
      </c>
      <c r="I204" s="203">
        <v>920</v>
      </c>
      <c r="J204" s="204" t="s">
        <v>739</v>
      </c>
      <c r="K204" s="205">
        <f>H204-F204</f>
        <v>145</v>
      </c>
      <c r="L204" s="206">
        <f>K204/F204</f>
        <v>0.18471337579617833</v>
      </c>
      <c r="M204" s="201" t="s">
        <v>591</v>
      </c>
      <c r="N204" s="207">
        <v>42976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08">
        <v>87</v>
      </c>
      <c r="B205" s="209">
        <v>42831</v>
      </c>
      <c r="C205" s="209"/>
      <c r="D205" s="210" t="s">
        <v>740</v>
      </c>
      <c r="E205" s="211" t="s">
        <v>623</v>
      </c>
      <c r="F205" s="212">
        <v>40</v>
      </c>
      <c r="G205" s="212"/>
      <c r="H205" s="213">
        <v>13.1</v>
      </c>
      <c r="I205" s="213">
        <v>60</v>
      </c>
      <c r="J205" s="214" t="s">
        <v>741</v>
      </c>
      <c r="K205" s="215">
        <v>-26.9</v>
      </c>
      <c r="L205" s="216">
        <v>-0.67249999999999999</v>
      </c>
      <c r="M205" s="212" t="s">
        <v>604</v>
      </c>
      <c r="N205" s="209">
        <v>43138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98">
        <v>88</v>
      </c>
      <c r="B206" s="199">
        <v>42837</v>
      </c>
      <c r="C206" s="199"/>
      <c r="D206" s="200" t="s">
        <v>94</v>
      </c>
      <c r="E206" s="201" t="s">
        <v>623</v>
      </c>
      <c r="F206" s="202">
        <v>289.5</v>
      </c>
      <c r="G206" s="201"/>
      <c r="H206" s="201">
        <v>354</v>
      </c>
      <c r="I206" s="203">
        <v>360</v>
      </c>
      <c r="J206" s="204" t="s">
        <v>742</v>
      </c>
      <c r="K206" s="205">
        <f t="shared" ref="K206:K214" si="63">H206-F206</f>
        <v>64.5</v>
      </c>
      <c r="L206" s="206">
        <f t="shared" ref="L206:L214" si="64">K206/F206</f>
        <v>0.22279792746113988</v>
      </c>
      <c r="M206" s="201" t="s">
        <v>591</v>
      </c>
      <c r="N206" s="207">
        <v>43040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98">
        <v>89</v>
      </c>
      <c r="B207" s="199">
        <v>42845</v>
      </c>
      <c r="C207" s="199"/>
      <c r="D207" s="200" t="s">
        <v>428</v>
      </c>
      <c r="E207" s="201" t="s">
        <v>623</v>
      </c>
      <c r="F207" s="202">
        <v>700</v>
      </c>
      <c r="G207" s="201"/>
      <c r="H207" s="201">
        <v>840</v>
      </c>
      <c r="I207" s="203">
        <v>840</v>
      </c>
      <c r="J207" s="204" t="s">
        <v>743</v>
      </c>
      <c r="K207" s="205">
        <f t="shared" si="63"/>
        <v>140</v>
      </c>
      <c r="L207" s="206">
        <f t="shared" si="64"/>
        <v>0.2</v>
      </c>
      <c r="M207" s="201" t="s">
        <v>591</v>
      </c>
      <c r="N207" s="207">
        <v>42893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98">
        <v>90</v>
      </c>
      <c r="B208" s="199">
        <v>42887</v>
      </c>
      <c r="C208" s="199"/>
      <c r="D208" s="200" t="s">
        <v>744</v>
      </c>
      <c r="E208" s="201" t="s">
        <v>623</v>
      </c>
      <c r="F208" s="202">
        <v>130</v>
      </c>
      <c r="G208" s="201"/>
      <c r="H208" s="201">
        <v>144.25</v>
      </c>
      <c r="I208" s="203">
        <v>170</v>
      </c>
      <c r="J208" s="204" t="s">
        <v>745</v>
      </c>
      <c r="K208" s="205">
        <f t="shared" si="63"/>
        <v>14.25</v>
      </c>
      <c r="L208" s="206">
        <f t="shared" si="64"/>
        <v>0.10961538461538461</v>
      </c>
      <c r="M208" s="201" t="s">
        <v>591</v>
      </c>
      <c r="N208" s="207">
        <v>43675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98">
        <v>91</v>
      </c>
      <c r="B209" s="199">
        <v>42901</v>
      </c>
      <c r="C209" s="199"/>
      <c r="D209" s="200" t="s">
        <v>746</v>
      </c>
      <c r="E209" s="201" t="s">
        <v>623</v>
      </c>
      <c r="F209" s="202">
        <v>214.5</v>
      </c>
      <c r="G209" s="201"/>
      <c r="H209" s="201">
        <v>262</v>
      </c>
      <c r="I209" s="203">
        <v>262</v>
      </c>
      <c r="J209" s="204" t="s">
        <v>747</v>
      </c>
      <c r="K209" s="205">
        <f t="shared" si="63"/>
        <v>47.5</v>
      </c>
      <c r="L209" s="206">
        <f t="shared" si="64"/>
        <v>0.22144522144522144</v>
      </c>
      <c r="M209" s="201" t="s">
        <v>591</v>
      </c>
      <c r="N209" s="207">
        <v>42977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29">
        <v>92</v>
      </c>
      <c r="B210" s="230">
        <v>42933</v>
      </c>
      <c r="C210" s="230"/>
      <c r="D210" s="231" t="s">
        <v>748</v>
      </c>
      <c r="E210" s="232" t="s">
        <v>623</v>
      </c>
      <c r="F210" s="233">
        <v>370</v>
      </c>
      <c r="G210" s="232"/>
      <c r="H210" s="232">
        <v>447.5</v>
      </c>
      <c r="I210" s="234">
        <v>450</v>
      </c>
      <c r="J210" s="235" t="s">
        <v>681</v>
      </c>
      <c r="K210" s="205">
        <f t="shared" si="63"/>
        <v>77.5</v>
      </c>
      <c r="L210" s="236">
        <f t="shared" si="64"/>
        <v>0.20945945945945946</v>
      </c>
      <c r="M210" s="232" t="s">
        <v>591</v>
      </c>
      <c r="N210" s="237">
        <v>43035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29">
        <v>93</v>
      </c>
      <c r="B211" s="230">
        <v>42943</v>
      </c>
      <c r="C211" s="230"/>
      <c r="D211" s="231" t="s">
        <v>184</v>
      </c>
      <c r="E211" s="232" t="s">
        <v>623</v>
      </c>
      <c r="F211" s="233">
        <v>657.5</v>
      </c>
      <c r="G211" s="232"/>
      <c r="H211" s="232">
        <v>825</v>
      </c>
      <c r="I211" s="234">
        <v>820</v>
      </c>
      <c r="J211" s="235" t="s">
        <v>681</v>
      </c>
      <c r="K211" s="205">
        <f t="shared" si="63"/>
        <v>167.5</v>
      </c>
      <c r="L211" s="236">
        <f t="shared" si="64"/>
        <v>0.25475285171102663</v>
      </c>
      <c r="M211" s="232" t="s">
        <v>591</v>
      </c>
      <c r="N211" s="237">
        <v>43090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98">
        <v>94</v>
      </c>
      <c r="B212" s="199">
        <v>42964</v>
      </c>
      <c r="C212" s="199"/>
      <c r="D212" s="200" t="s">
        <v>363</v>
      </c>
      <c r="E212" s="201" t="s">
        <v>623</v>
      </c>
      <c r="F212" s="202">
        <v>605</v>
      </c>
      <c r="G212" s="201"/>
      <c r="H212" s="201">
        <v>750</v>
      </c>
      <c r="I212" s="203">
        <v>750</v>
      </c>
      <c r="J212" s="204" t="s">
        <v>739</v>
      </c>
      <c r="K212" s="205">
        <f t="shared" si="63"/>
        <v>145</v>
      </c>
      <c r="L212" s="206">
        <f t="shared" si="64"/>
        <v>0.23966942148760331</v>
      </c>
      <c r="M212" s="201" t="s">
        <v>591</v>
      </c>
      <c r="N212" s="207">
        <v>43027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08">
        <v>95</v>
      </c>
      <c r="B213" s="209">
        <v>42979</v>
      </c>
      <c r="C213" s="209"/>
      <c r="D213" s="217" t="s">
        <v>749</v>
      </c>
      <c r="E213" s="212" t="s">
        <v>623</v>
      </c>
      <c r="F213" s="212">
        <v>255</v>
      </c>
      <c r="G213" s="213"/>
      <c r="H213" s="213">
        <v>217.25</v>
      </c>
      <c r="I213" s="213">
        <v>320</v>
      </c>
      <c r="J213" s="214" t="s">
        <v>750</v>
      </c>
      <c r="K213" s="215">
        <f t="shared" si="63"/>
        <v>-37.75</v>
      </c>
      <c r="L213" s="218">
        <f t="shared" si="64"/>
        <v>-0.14803921568627451</v>
      </c>
      <c r="M213" s="212" t="s">
        <v>604</v>
      </c>
      <c r="N213" s="209">
        <v>43661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98">
        <v>96</v>
      </c>
      <c r="B214" s="199">
        <v>42997</v>
      </c>
      <c r="C214" s="199"/>
      <c r="D214" s="200" t="s">
        <v>751</v>
      </c>
      <c r="E214" s="201" t="s">
        <v>623</v>
      </c>
      <c r="F214" s="202">
        <v>215</v>
      </c>
      <c r="G214" s="201"/>
      <c r="H214" s="201">
        <v>258</v>
      </c>
      <c r="I214" s="203">
        <v>258</v>
      </c>
      <c r="J214" s="204" t="s">
        <v>681</v>
      </c>
      <c r="K214" s="205">
        <f t="shared" si="63"/>
        <v>43</v>
      </c>
      <c r="L214" s="206">
        <f t="shared" si="64"/>
        <v>0.2</v>
      </c>
      <c r="M214" s="201" t="s">
        <v>591</v>
      </c>
      <c r="N214" s="207">
        <v>43040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98">
        <v>97</v>
      </c>
      <c r="B215" s="199">
        <v>42997</v>
      </c>
      <c r="C215" s="199"/>
      <c r="D215" s="200" t="s">
        <v>751</v>
      </c>
      <c r="E215" s="201" t="s">
        <v>623</v>
      </c>
      <c r="F215" s="202">
        <v>215</v>
      </c>
      <c r="G215" s="201"/>
      <c r="H215" s="201">
        <v>258</v>
      </c>
      <c r="I215" s="203">
        <v>258</v>
      </c>
      <c r="J215" s="235" t="s">
        <v>681</v>
      </c>
      <c r="K215" s="205">
        <v>43</v>
      </c>
      <c r="L215" s="206">
        <v>0.2</v>
      </c>
      <c r="M215" s="201" t="s">
        <v>591</v>
      </c>
      <c r="N215" s="207">
        <v>43040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29">
        <v>98</v>
      </c>
      <c r="B216" s="230">
        <v>42998</v>
      </c>
      <c r="C216" s="230"/>
      <c r="D216" s="231" t="s">
        <v>752</v>
      </c>
      <c r="E216" s="232" t="s">
        <v>623</v>
      </c>
      <c r="F216" s="202">
        <v>75</v>
      </c>
      <c r="G216" s="232"/>
      <c r="H216" s="232">
        <v>90</v>
      </c>
      <c r="I216" s="234">
        <v>90</v>
      </c>
      <c r="J216" s="204" t="s">
        <v>753</v>
      </c>
      <c r="K216" s="205">
        <f t="shared" ref="K216:K221" si="65">H216-F216</f>
        <v>15</v>
      </c>
      <c r="L216" s="206">
        <f t="shared" ref="L216:L221" si="66">K216/F216</f>
        <v>0.2</v>
      </c>
      <c r="M216" s="201" t="s">
        <v>591</v>
      </c>
      <c r="N216" s="207">
        <v>43019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29">
        <v>99</v>
      </c>
      <c r="B217" s="230">
        <v>43011</v>
      </c>
      <c r="C217" s="230"/>
      <c r="D217" s="231" t="s">
        <v>606</v>
      </c>
      <c r="E217" s="232" t="s">
        <v>623</v>
      </c>
      <c r="F217" s="233">
        <v>315</v>
      </c>
      <c r="G217" s="232"/>
      <c r="H217" s="232">
        <v>392</v>
      </c>
      <c r="I217" s="234">
        <v>384</v>
      </c>
      <c r="J217" s="235" t="s">
        <v>754</v>
      </c>
      <c r="K217" s="205">
        <f t="shared" si="65"/>
        <v>77</v>
      </c>
      <c r="L217" s="236">
        <f t="shared" si="66"/>
        <v>0.24444444444444444</v>
      </c>
      <c r="M217" s="232" t="s">
        <v>591</v>
      </c>
      <c r="N217" s="237">
        <v>43017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29">
        <v>100</v>
      </c>
      <c r="B218" s="230">
        <v>43013</v>
      </c>
      <c r="C218" s="230"/>
      <c r="D218" s="231" t="s">
        <v>463</v>
      </c>
      <c r="E218" s="232" t="s">
        <v>623</v>
      </c>
      <c r="F218" s="233">
        <v>145</v>
      </c>
      <c r="G218" s="232"/>
      <c r="H218" s="232">
        <v>179</v>
      </c>
      <c r="I218" s="234">
        <v>180</v>
      </c>
      <c r="J218" s="235" t="s">
        <v>755</v>
      </c>
      <c r="K218" s="205">
        <f t="shared" si="65"/>
        <v>34</v>
      </c>
      <c r="L218" s="236">
        <f t="shared" si="66"/>
        <v>0.23448275862068965</v>
      </c>
      <c r="M218" s="232" t="s">
        <v>591</v>
      </c>
      <c r="N218" s="237">
        <v>43025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29">
        <v>101</v>
      </c>
      <c r="B219" s="230">
        <v>43014</v>
      </c>
      <c r="C219" s="230"/>
      <c r="D219" s="231" t="s">
        <v>337</v>
      </c>
      <c r="E219" s="232" t="s">
        <v>623</v>
      </c>
      <c r="F219" s="233">
        <v>256</v>
      </c>
      <c r="G219" s="232"/>
      <c r="H219" s="232">
        <v>323</v>
      </c>
      <c r="I219" s="234">
        <v>320</v>
      </c>
      <c r="J219" s="235" t="s">
        <v>681</v>
      </c>
      <c r="K219" s="205">
        <f t="shared" si="65"/>
        <v>67</v>
      </c>
      <c r="L219" s="236">
        <f t="shared" si="66"/>
        <v>0.26171875</v>
      </c>
      <c r="M219" s="232" t="s">
        <v>591</v>
      </c>
      <c r="N219" s="237">
        <v>43067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29">
        <v>102</v>
      </c>
      <c r="B220" s="230">
        <v>43017</v>
      </c>
      <c r="C220" s="230"/>
      <c r="D220" s="231" t="s">
        <v>353</v>
      </c>
      <c r="E220" s="232" t="s">
        <v>623</v>
      </c>
      <c r="F220" s="233">
        <v>137.5</v>
      </c>
      <c r="G220" s="232"/>
      <c r="H220" s="232">
        <v>184</v>
      </c>
      <c r="I220" s="234">
        <v>183</v>
      </c>
      <c r="J220" s="235" t="s">
        <v>756</v>
      </c>
      <c r="K220" s="205">
        <f t="shared" si="65"/>
        <v>46.5</v>
      </c>
      <c r="L220" s="236">
        <f t="shared" si="66"/>
        <v>0.33818181818181819</v>
      </c>
      <c r="M220" s="232" t="s">
        <v>591</v>
      </c>
      <c r="N220" s="237">
        <v>43108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29">
        <v>103</v>
      </c>
      <c r="B221" s="230">
        <v>43018</v>
      </c>
      <c r="C221" s="230"/>
      <c r="D221" s="231" t="s">
        <v>757</v>
      </c>
      <c r="E221" s="232" t="s">
        <v>623</v>
      </c>
      <c r="F221" s="233">
        <v>125.5</v>
      </c>
      <c r="G221" s="232"/>
      <c r="H221" s="232">
        <v>158</v>
      </c>
      <c r="I221" s="234">
        <v>155</v>
      </c>
      <c r="J221" s="235" t="s">
        <v>758</v>
      </c>
      <c r="K221" s="205">
        <f t="shared" si="65"/>
        <v>32.5</v>
      </c>
      <c r="L221" s="236">
        <f t="shared" si="66"/>
        <v>0.25896414342629481</v>
      </c>
      <c r="M221" s="232" t="s">
        <v>591</v>
      </c>
      <c r="N221" s="237">
        <v>43067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29">
        <v>104</v>
      </c>
      <c r="B222" s="230">
        <v>43018</v>
      </c>
      <c r="C222" s="230"/>
      <c r="D222" s="231" t="s">
        <v>759</v>
      </c>
      <c r="E222" s="232" t="s">
        <v>623</v>
      </c>
      <c r="F222" s="233">
        <v>895</v>
      </c>
      <c r="G222" s="232"/>
      <c r="H222" s="232">
        <v>1122.5</v>
      </c>
      <c r="I222" s="234">
        <v>1078</v>
      </c>
      <c r="J222" s="235" t="s">
        <v>760</v>
      </c>
      <c r="K222" s="205">
        <v>227.5</v>
      </c>
      <c r="L222" s="236">
        <v>0.25418994413407803</v>
      </c>
      <c r="M222" s="232" t="s">
        <v>591</v>
      </c>
      <c r="N222" s="237">
        <v>43117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29">
        <v>105</v>
      </c>
      <c r="B223" s="230">
        <v>43020</v>
      </c>
      <c r="C223" s="230"/>
      <c r="D223" s="231" t="s">
        <v>346</v>
      </c>
      <c r="E223" s="232" t="s">
        <v>623</v>
      </c>
      <c r="F223" s="233">
        <v>525</v>
      </c>
      <c r="G223" s="232"/>
      <c r="H223" s="232">
        <v>629</v>
      </c>
      <c r="I223" s="234">
        <v>629</v>
      </c>
      <c r="J223" s="235" t="s">
        <v>681</v>
      </c>
      <c r="K223" s="205">
        <v>104</v>
      </c>
      <c r="L223" s="236">
        <v>0.19809523809523799</v>
      </c>
      <c r="M223" s="232" t="s">
        <v>591</v>
      </c>
      <c r="N223" s="237">
        <v>43119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29">
        <v>106</v>
      </c>
      <c r="B224" s="230">
        <v>43046</v>
      </c>
      <c r="C224" s="230"/>
      <c r="D224" s="231" t="s">
        <v>388</v>
      </c>
      <c r="E224" s="232" t="s">
        <v>623</v>
      </c>
      <c r="F224" s="233">
        <v>740</v>
      </c>
      <c r="G224" s="232"/>
      <c r="H224" s="232">
        <v>892.5</v>
      </c>
      <c r="I224" s="234">
        <v>900</v>
      </c>
      <c r="J224" s="235" t="s">
        <v>761</v>
      </c>
      <c r="K224" s="205">
        <f t="shared" ref="K224:K226" si="67">H224-F224</f>
        <v>152.5</v>
      </c>
      <c r="L224" s="236">
        <f t="shared" ref="L224:L226" si="68">K224/F224</f>
        <v>0.20608108108108109</v>
      </c>
      <c r="M224" s="232" t="s">
        <v>591</v>
      </c>
      <c r="N224" s="237">
        <v>43052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98">
        <v>107</v>
      </c>
      <c r="B225" s="199">
        <v>43073</v>
      </c>
      <c r="C225" s="199"/>
      <c r="D225" s="200" t="s">
        <v>762</v>
      </c>
      <c r="E225" s="201" t="s">
        <v>623</v>
      </c>
      <c r="F225" s="202">
        <v>118.5</v>
      </c>
      <c r="G225" s="201"/>
      <c r="H225" s="201">
        <v>143.5</v>
      </c>
      <c r="I225" s="203">
        <v>145</v>
      </c>
      <c r="J225" s="204" t="s">
        <v>613</v>
      </c>
      <c r="K225" s="205">
        <f t="shared" si="67"/>
        <v>25</v>
      </c>
      <c r="L225" s="206">
        <f t="shared" si="68"/>
        <v>0.2109704641350211</v>
      </c>
      <c r="M225" s="201" t="s">
        <v>591</v>
      </c>
      <c r="N225" s="207">
        <v>43097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08">
        <v>108</v>
      </c>
      <c r="B226" s="209">
        <v>43090</v>
      </c>
      <c r="C226" s="209"/>
      <c r="D226" s="210" t="s">
        <v>434</v>
      </c>
      <c r="E226" s="211" t="s">
        <v>623</v>
      </c>
      <c r="F226" s="212">
        <v>715</v>
      </c>
      <c r="G226" s="212"/>
      <c r="H226" s="213">
        <v>500</v>
      </c>
      <c r="I226" s="213">
        <v>872</v>
      </c>
      <c r="J226" s="214" t="s">
        <v>763</v>
      </c>
      <c r="K226" s="215">
        <f t="shared" si="67"/>
        <v>-215</v>
      </c>
      <c r="L226" s="216">
        <f t="shared" si="68"/>
        <v>-0.30069930069930068</v>
      </c>
      <c r="M226" s="212" t="s">
        <v>604</v>
      </c>
      <c r="N226" s="209">
        <v>43670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98">
        <v>109</v>
      </c>
      <c r="B227" s="199">
        <v>43098</v>
      </c>
      <c r="C227" s="199"/>
      <c r="D227" s="200" t="s">
        <v>606</v>
      </c>
      <c r="E227" s="201" t="s">
        <v>623</v>
      </c>
      <c r="F227" s="202">
        <v>435</v>
      </c>
      <c r="G227" s="201"/>
      <c r="H227" s="201">
        <v>542.5</v>
      </c>
      <c r="I227" s="203">
        <v>539</v>
      </c>
      <c r="J227" s="204" t="s">
        <v>681</v>
      </c>
      <c r="K227" s="205">
        <v>107.5</v>
      </c>
      <c r="L227" s="206">
        <v>0.247126436781609</v>
      </c>
      <c r="M227" s="201" t="s">
        <v>591</v>
      </c>
      <c r="N227" s="207">
        <v>43206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98">
        <v>110</v>
      </c>
      <c r="B228" s="199">
        <v>43098</v>
      </c>
      <c r="C228" s="199"/>
      <c r="D228" s="200" t="s">
        <v>563</v>
      </c>
      <c r="E228" s="201" t="s">
        <v>623</v>
      </c>
      <c r="F228" s="202">
        <v>885</v>
      </c>
      <c r="G228" s="201"/>
      <c r="H228" s="201">
        <v>1090</v>
      </c>
      <c r="I228" s="203">
        <v>1084</v>
      </c>
      <c r="J228" s="204" t="s">
        <v>681</v>
      </c>
      <c r="K228" s="205">
        <v>205</v>
      </c>
      <c r="L228" s="206">
        <v>0.23163841807909599</v>
      </c>
      <c r="M228" s="201" t="s">
        <v>591</v>
      </c>
      <c r="N228" s="207">
        <v>43213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38">
        <v>111</v>
      </c>
      <c r="B229" s="239">
        <v>43192</v>
      </c>
      <c r="C229" s="239"/>
      <c r="D229" s="217" t="s">
        <v>764</v>
      </c>
      <c r="E229" s="212" t="s">
        <v>623</v>
      </c>
      <c r="F229" s="240">
        <v>478.5</v>
      </c>
      <c r="G229" s="212"/>
      <c r="H229" s="212">
        <v>442</v>
      </c>
      <c r="I229" s="213">
        <v>613</v>
      </c>
      <c r="J229" s="214" t="s">
        <v>765</v>
      </c>
      <c r="K229" s="215">
        <f t="shared" ref="K229:K232" si="69">H229-F229</f>
        <v>-36.5</v>
      </c>
      <c r="L229" s="216">
        <f t="shared" ref="L229:L232" si="70">K229/F229</f>
        <v>-7.6280041797283177E-2</v>
      </c>
      <c r="M229" s="212" t="s">
        <v>604</v>
      </c>
      <c r="N229" s="209">
        <v>43762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08">
        <v>112</v>
      </c>
      <c r="B230" s="209">
        <v>43194</v>
      </c>
      <c r="C230" s="209"/>
      <c r="D230" s="210" t="s">
        <v>766</v>
      </c>
      <c r="E230" s="211" t="s">
        <v>623</v>
      </c>
      <c r="F230" s="212">
        <f>141.5-7.3</f>
        <v>134.19999999999999</v>
      </c>
      <c r="G230" s="212"/>
      <c r="H230" s="213">
        <v>77</v>
      </c>
      <c r="I230" s="213">
        <v>180</v>
      </c>
      <c r="J230" s="214" t="s">
        <v>767</v>
      </c>
      <c r="K230" s="215">
        <f t="shared" si="69"/>
        <v>-57.199999999999989</v>
      </c>
      <c r="L230" s="216">
        <f t="shared" si="70"/>
        <v>-0.42622950819672129</v>
      </c>
      <c r="M230" s="212" t="s">
        <v>604</v>
      </c>
      <c r="N230" s="209">
        <v>43522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08">
        <v>113</v>
      </c>
      <c r="B231" s="209">
        <v>43209</v>
      </c>
      <c r="C231" s="209"/>
      <c r="D231" s="210" t="s">
        <v>768</v>
      </c>
      <c r="E231" s="211" t="s">
        <v>623</v>
      </c>
      <c r="F231" s="212">
        <v>430</v>
      </c>
      <c r="G231" s="212"/>
      <c r="H231" s="213">
        <v>220</v>
      </c>
      <c r="I231" s="213">
        <v>537</v>
      </c>
      <c r="J231" s="214" t="s">
        <v>769</v>
      </c>
      <c r="K231" s="215">
        <f t="shared" si="69"/>
        <v>-210</v>
      </c>
      <c r="L231" s="216">
        <f t="shared" si="70"/>
        <v>-0.48837209302325579</v>
      </c>
      <c r="M231" s="212" t="s">
        <v>604</v>
      </c>
      <c r="N231" s="209">
        <v>43252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29">
        <v>114</v>
      </c>
      <c r="B232" s="230">
        <v>43220</v>
      </c>
      <c r="C232" s="230"/>
      <c r="D232" s="231" t="s">
        <v>389</v>
      </c>
      <c r="E232" s="232" t="s">
        <v>623</v>
      </c>
      <c r="F232" s="232">
        <v>153.5</v>
      </c>
      <c r="G232" s="232"/>
      <c r="H232" s="232">
        <v>196</v>
      </c>
      <c r="I232" s="234">
        <v>196</v>
      </c>
      <c r="J232" s="204" t="s">
        <v>770</v>
      </c>
      <c r="K232" s="205">
        <f t="shared" si="69"/>
        <v>42.5</v>
      </c>
      <c r="L232" s="206">
        <f t="shared" si="70"/>
        <v>0.27687296416938112</v>
      </c>
      <c r="M232" s="201" t="s">
        <v>591</v>
      </c>
      <c r="N232" s="207">
        <v>43605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08">
        <v>115</v>
      </c>
      <c r="B233" s="209">
        <v>43306</v>
      </c>
      <c r="C233" s="209"/>
      <c r="D233" s="210" t="s">
        <v>740</v>
      </c>
      <c r="E233" s="211" t="s">
        <v>623</v>
      </c>
      <c r="F233" s="212">
        <v>27.5</v>
      </c>
      <c r="G233" s="212"/>
      <c r="H233" s="213">
        <v>13.1</v>
      </c>
      <c r="I233" s="213">
        <v>60</v>
      </c>
      <c r="J233" s="214" t="s">
        <v>771</v>
      </c>
      <c r="K233" s="215">
        <v>-14.4</v>
      </c>
      <c r="L233" s="216">
        <v>-0.52363636363636401</v>
      </c>
      <c r="M233" s="212" t="s">
        <v>604</v>
      </c>
      <c r="N233" s="209">
        <v>43138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38">
        <v>116</v>
      </c>
      <c r="B234" s="239">
        <v>43318</v>
      </c>
      <c r="C234" s="239"/>
      <c r="D234" s="217" t="s">
        <v>772</v>
      </c>
      <c r="E234" s="212" t="s">
        <v>623</v>
      </c>
      <c r="F234" s="212">
        <v>148.5</v>
      </c>
      <c r="G234" s="212"/>
      <c r="H234" s="212">
        <v>102</v>
      </c>
      <c r="I234" s="213">
        <v>182</v>
      </c>
      <c r="J234" s="214" t="s">
        <v>773</v>
      </c>
      <c r="K234" s="215">
        <f>H234-F234</f>
        <v>-46.5</v>
      </c>
      <c r="L234" s="216">
        <f>K234/F234</f>
        <v>-0.31313131313131315</v>
      </c>
      <c r="M234" s="212" t="s">
        <v>604</v>
      </c>
      <c r="N234" s="209">
        <v>43661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98">
        <v>117</v>
      </c>
      <c r="B235" s="199">
        <v>43335</v>
      </c>
      <c r="C235" s="199"/>
      <c r="D235" s="200" t="s">
        <v>774</v>
      </c>
      <c r="E235" s="201" t="s">
        <v>623</v>
      </c>
      <c r="F235" s="232">
        <v>285</v>
      </c>
      <c r="G235" s="201"/>
      <c r="H235" s="201">
        <v>355</v>
      </c>
      <c r="I235" s="203">
        <v>364</v>
      </c>
      <c r="J235" s="204" t="s">
        <v>775</v>
      </c>
      <c r="K235" s="205">
        <v>70</v>
      </c>
      <c r="L235" s="206">
        <v>0.24561403508771901</v>
      </c>
      <c r="M235" s="201" t="s">
        <v>591</v>
      </c>
      <c r="N235" s="207">
        <v>43455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98">
        <v>118</v>
      </c>
      <c r="B236" s="199">
        <v>43341</v>
      </c>
      <c r="C236" s="199"/>
      <c r="D236" s="200" t="s">
        <v>377</v>
      </c>
      <c r="E236" s="201" t="s">
        <v>623</v>
      </c>
      <c r="F236" s="232">
        <v>525</v>
      </c>
      <c r="G236" s="201"/>
      <c r="H236" s="201">
        <v>585</v>
      </c>
      <c r="I236" s="203">
        <v>635</v>
      </c>
      <c r="J236" s="204" t="s">
        <v>776</v>
      </c>
      <c r="K236" s="205">
        <f t="shared" ref="K236:K253" si="71">H236-F236</f>
        <v>60</v>
      </c>
      <c r="L236" s="206">
        <f t="shared" ref="L236:L253" si="72">K236/F236</f>
        <v>0.11428571428571428</v>
      </c>
      <c r="M236" s="201" t="s">
        <v>591</v>
      </c>
      <c r="N236" s="207">
        <v>43662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98">
        <v>119</v>
      </c>
      <c r="B237" s="199">
        <v>43395</v>
      </c>
      <c r="C237" s="199"/>
      <c r="D237" s="200" t="s">
        <v>363</v>
      </c>
      <c r="E237" s="201" t="s">
        <v>623</v>
      </c>
      <c r="F237" s="232">
        <v>475</v>
      </c>
      <c r="G237" s="201"/>
      <c r="H237" s="201">
        <v>574</v>
      </c>
      <c r="I237" s="203">
        <v>570</v>
      </c>
      <c r="J237" s="204" t="s">
        <v>681</v>
      </c>
      <c r="K237" s="205">
        <f t="shared" si="71"/>
        <v>99</v>
      </c>
      <c r="L237" s="206">
        <f t="shared" si="72"/>
        <v>0.20842105263157895</v>
      </c>
      <c r="M237" s="201" t="s">
        <v>591</v>
      </c>
      <c r="N237" s="207">
        <v>43403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29">
        <v>120</v>
      </c>
      <c r="B238" s="230">
        <v>43397</v>
      </c>
      <c r="C238" s="230"/>
      <c r="D238" s="231" t="s">
        <v>384</v>
      </c>
      <c r="E238" s="232" t="s">
        <v>623</v>
      </c>
      <c r="F238" s="232">
        <v>707.5</v>
      </c>
      <c r="G238" s="232"/>
      <c r="H238" s="232">
        <v>872</v>
      </c>
      <c r="I238" s="234">
        <v>872</v>
      </c>
      <c r="J238" s="235" t="s">
        <v>681</v>
      </c>
      <c r="K238" s="205">
        <f t="shared" si="71"/>
        <v>164.5</v>
      </c>
      <c r="L238" s="236">
        <f t="shared" si="72"/>
        <v>0.23250883392226149</v>
      </c>
      <c r="M238" s="232" t="s">
        <v>591</v>
      </c>
      <c r="N238" s="237">
        <v>43482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29">
        <v>121</v>
      </c>
      <c r="B239" s="230">
        <v>43398</v>
      </c>
      <c r="C239" s="230"/>
      <c r="D239" s="231" t="s">
        <v>777</v>
      </c>
      <c r="E239" s="232" t="s">
        <v>623</v>
      </c>
      <c r="F239" s="232">
        <v>162</v>
      </c>
      <c r="G239" s="232"/>
      <c r="H239" s="232">
        <v>204</v>
      </c>
      <c r="I239" s="234">
        <v>209</v>
      </c>
      <c r="J239" s="235" t="s">
        <v>778</v>
      </c>
      <c r="K239" s="205">
        <f t="shared" si="71"/>
        <v>42</v>
      </c>
      <c r="L239" s="236">
        <f t="shared" si="72"/>
        <v>0.25925925925925924</v>
      </c>
      <c r="M239" s="232" t="s">
        <v>591</v>
      </c>
      <c r="N239" s="237">
        <v>43539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29">
        <v>122</v>
      </c>
      <c r="B240" s="230">
        <v>43399</v>
      </c>
      <c r="C240" s="230"/>
      <c r="D240" s="231" t="s">
        <v>482</v>
      </c>
      <c r="E240" s="232" t="s">
        <v>623</v>
      </c>
      <c r="F240" s="232">
        <v>240</v>
      </c>
      <c r="G240" s="232"/>
      <c r="H240" s="232">
        <v>297</v>
      </c>
      <c r="I240" s="234">
        <v>297</v>
      </c>
      <c r="J240" s="235" t="s">
        <v>681</v>
      </c>
      <c r="K240" s="241">
        <f t="shared" si="71"/>
        <v>57</v>
      </c>
      <c r="L240" s="236">
        <f t="shared" si="72"/>
        <v>0.23749999999999999</v>
      </c>
      <c r="M240" s="232" t="s">
        <v>591</v>
      </c>
      <c r="N240" s="237">
        <v>43417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98">
        <v>123</v>
      </c>
      <c r="B241" s="199">
        <v>43439</v>
      </c>
      <c r="C241" s="199"/>
      <c r="D241" s="200" t="s">
        <v>779</v>
      </c>
      <c r="E241" s="201" t="s">
        <v>623</v>
      </c>
      <c r="F241" s="201">
        <v>202.5</v>
      </c>
      <c r="G241" s="201"/>
      <c r="H241" s="201">
        <v>255</v>
      </c>
      <c r="I241" s="203">
        <v>252</v>
      </c>
      <c r="J241" s="204" t="s">
        <v>681</v>
      </c>
      <c r="K241" s="205">
        <f t="shared" si="71"/>
        <v>52.5</v>
      </c>
      <c r="L241" s="206">
        <f t="shared" si="72"/>
        <v>0.25925925925925924</v>
      </c>
      <c r="M241" s="201" t="s">
        <v>591</v>
      </c>
      <c r="N241" s="207">
        <v>43542</v>
      </c>
      <c r="O241" s="1"/>
      <c r="P241" s="1"/>
      <c r="Q241" s="1"/>
      <c r="R241" s="6" t="s">
        <v>780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29">
        <v>124</v>
      </c>
      <c r="B242" s="230">
        <v>43465</v>
      </c>
      <c r="C242" s="199"/>
      <c r="D242" s="231" t="s">
        <v>416</v>
      </c>
      <c r="E242" s="232" t="s">
        <v>623</v>
      </c>
      <c r="F242" s="232">
        <v>710</v>
      </c>
      <c r="G242" s="232"/>
      <c r="H242" s="232">
        <v>866</v>
      </c>
      <c r="I242" s="234">
        <v>866</v>
      </c>
      <c r="J242" s="235" t="s">
        <v>681</v>
      </c>
      <c r="K242" s="205">
        <f t="shared" si="71"/>
        <v>156</v>
      </c>
      <c r="L242" s="206">
        <f t="shared" si="72"/>
        <v>0.21971830985915494</v>
      </c>
      <c r="M242" s="201" t="s">
        <v>591</v>
      </c>
      <c r="N242" s="207">
        <v>43553</v>
      </c>
      <c r="O242" s="1"/>
      <c r="P242" s="1"/>
      <c r="Q242" s="1"/>
      <c r="R242" s="6" t="s">
        <v>780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29">
        <v>125</v>
      </c>
      <c r="B243" s="230">
        <v>43522</v>
      </c>
      <c r="C243" s="230"/>
      <c r="D243" s="231" t="s">
        <v>153</v>
      </c>
      <c r="E243" s="232" t="s">
        <v>623</v>
      </c>
      <c r="F243" s="232">
        <v>337.25</v>
      </c>
      <c r="G243" s="232"/>
      <c r="H243" s="232">
        <v>398.5</v>
      </c>
      <c r="I243" s="234">
        <v>411</v>
      </c>
      <c r="J243" s="204" t="s">
        <v>781</v>
      </c>
      <c r="K243" s="205">
        <f t="shared" si="71"/>
        <v>61.25</v>
      </c>
      <c r="L243" s="206">
        <f t="shared" si="72"/>
        <v>0.1816160118606375</v>
      </c>
      <c r="M243" s="201" t="s">
        <v>591</v>
      </c>
      <c r="N243" s="207">
        <v>43760</v>
      </c>
      <c r="O243" s="1"/>
      <c r="P243" s="1"/>
      <c r="Q243" s="1"/>
      <c r="R243" s="6" t="s">
        <v>780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42">
        <v>126</v>
      </c>
      <c r="B244" s="243">
        <v>43559</v>
      </c>
      <c r="C244" s="243"/>
      <c r="D244" s="244" t="s">
        <v>782</v>
      </c>
      <c r="E244" s="245" t="s">
        <v>623</v>
      </c>
      <c r="F244" s="245">
        <v>130</v>
      </c>
      <c r="G244" s="245"/>
      <c r="H244" s="245">
        <v>65</v>
      </c>
      <c r="I244" s="246">
        <v>158</v>
      </c>
      <c r="J244" s="214" t="s">
        <v>783</v>
      </c>
      <c r="K244" s="215">
        <f t="shared" si="71"/>
        <v>-65</v>
      </c>
      <c r="L244" s="216">
        <f t="shared" si="72"/>
        <v>-0.5</v>
      </c>
      <c r="M244" s="212" t="s">
        <v>604</v>
      </c>
      <c r="N244" s="209">
        <v>43726</v>
      </c>
      <c r="O244" s="1"/>
      <c r="P244" s="1"/>
      <c r="Q244" s="1"/>
      <c r="R244" s="6" t="s">
        <v>784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29">
        <v>127</v>
      </c>
      <c r="B245" s="230">
        <v>43017</v>
      </c>
      <c r="C245" s="230"/>
      <c r="D245" s="231" t="s">
        <v>186</v>
      </c>
      <c r="E245" s="232" t="s">
        <v>623</v>
      </c>
      <c r="F245" s="232">
        <v>141.5</v>
      </c>
      <c r="G245" s="232"/>
      <c r="H245" s="232">
        <v>183.5</v>
      </c>
      <c r="I245" s="234">
        <v>210</v>
      </c>
      <c r="J245" s="204" t="s">
        <v>778</v>
      </c>
      <c r="K245" s="205">
        <f t="shared" si="71"/>
        <v>42</v>
      </c>
      <c r="L245" s="206">
        <f t="shared" si="72"/>
        <v>0.29681978798586572</v>
      </c>
      <c r="M245" s="201" t="s">
        <v>591</v>
      </c>
      <c r="N245" s="207">
        <v>43042</v>
      </c>
      <c r="O245" s="1"/>
      <c r="P245" s="1"/>
      <c r="Q245" s="1"/>
      <c r="R245" s="6" t="s">
        <v>784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42">
        <v>128</v>
      </c>
      <c r="B246" s="243">
        <v>43074</v>
      </c>
      <c r="C246" s="243"/>
      <c r="D246" s="244" t="s">
        <v>785</v>
      </c>
      <c r="E246" s="245" t="s">
        <v>623</v>
      </c>
      <c r="F246" s="240">
        <v>172</v>
      </c>
      <c r="G246" s="245"/>
      <c r="H246" s="245">
        <v>155.25</v>
      </c>
      <c r="I246" s="246">
        <v>230</v>
      </c>
      <c r="J246" s="214" t="s">
        <v>786</v>
      </c>
      <c r="K246" s="215">
        <f t="shared" si="71"/>
        <v>-16.75</v>
      </c>
      <c r="L246" s="216">
        <f t="shared" si="72"/>
        <v>-9.7383720930232565E-2</v>
      </c>
      <c r="M246" s="212" t="s">
        <v>604</v>
      </c>
      <c r="N246" s="209">
        <v>43787</v>
      </c>
      <c r="O246" s="1"/>
      <c r="P246" s="1"/>
      <c r="Q246" s="1"/>
      <c r="R246" s="6" t="s">
        <v>784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29">
        <v>129</v>
      </c>
      <c r="B247" s="230">
        <v>43398</v>
      </c>
      <c r="C247" s="230"/>
      <c r="D247" s="231" t="s">
        <v>108</v>
      </c>
      <c r="E247" s="232" t="s">
        <v>623</v>
      </c>
      <c r="F247" s="232">
        <v>698.5</v>
      </c>
      <c r="G247" s="232"/>
      <c r="H247" s="232">
        <v>890</v>
      </c>
      <c r="I247" s="234">
        <v>890</v>
      </c>
      <c r="J247" s="204" t="s">
        <v>867</v>
      </c>
      <c r="K247" s="205">
        <f t="shared" si="71"/>
        <v>191.5</v>
      </c>
      <c r="L247" s="206">
        <f t="shared" si="72"/>
        <v>0.27415891195418757</v>
      </c>
      <c r="M247" s="201" t="s">
        <v>591</v>
      </c>
      <c r="N247" s="207">
        <v>44328</v>
      </c>
      <c r="O247" s="1"/>
      <c r="P247" s="1"/>
      <c r="Q247" s="1"/>
      <c r="R247" s="6" t="s">
        <v>780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29">
        <v>130</v>
      </c>
      <c r="B248" s="230">
        <v>42877</v>
      </c>
      <c r="C248" s="230"/>
      <c r="D248" s="231" t="s">
        <v>376</v>
      </c>
      <c r="E248" s="232" t="s">
        <v>623</v>
      </c>
      <c r="F248" s="232">
        <v>127.6</v>
      </c>
      <c r="G248" s="232"/>
      <c r="H248" s="232">
        <v>138</v>
      </c>
      <c r="I248" s="234">
        <v>190</v>
      </c>
      <c r="J248" s="204" t="s">
        <v>787</v>
      </c>
      <c r="K248" s="205">
        <f t="shared" si="71"/>
        <v>10.400000000000006</v>
      </c>
      <c r="L248" s="206">
        <f t="shared" si="72"/>
        <v>8.1504702194357417E-2</v>
      </c>
      <c r="M248" s="201" t="s">
        <v>591</v>
      </c>
      <c r="N248" s="207">
        <v>43774</v>
      </c>
      <c r="O248" s="1"/>
      <c r="P248" s="1"/>
      <c r="Q248" s="1"/>
      <c r="R248" s="6" t="s">
        <v>784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29">
        <v>131</v>
      </c>
      <c r="B249" s="230">
        <v>43158</v>
      </c>
      <c r="C249" s="230"/>
      <c r="D249" s="231" t="s">
        <v>788</v>
      </c>
      <c r="E249" s="232" t="s">
        <v>623</v>
      </c>
      <c r="F249" s="232">
        <v>317</v>
      </c>
      <c r="G249" s="232"/>
      <c r="H249" s="232">
        <v>382.5</v>
      </c>
      <c r="I249" s="234">
        <v>398</v>
      </c>
      <c r="J249" s="204" t="s">
        <v>789</v>
      </c>
      <c r="K249" s="205">
        <f t="shared" si="71"/>
        <v>65.5</v>
      </c>
      <c r="L249" s="206">
        <f t="shared" si="72"/>
        <v>0.20662460567823343</v>
      </c>
      <c r="M249" s="201" t="s">
        <v>591</v>
      </c>
      <c r="N249" s="207">
        <v>44238</v>
      </c>
      <c r="O249" s="1"/>
      <c r="P249" s="1"/>
      <c r="Q249" s="1"/>
      <c r="R249" s="6" t="s">
        <v>784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42">
        <v>132</v>
      </c>
      <c r="B250" s="243">
        <v>43164</v>
      </c>
      <c r="C250" s="243"/>
      <c r="D250" s="244" t="s">
        <v>145</v>
      </c>
      <c r="E250" s="245" t="s">
        <v>623</v>
      </c>
      <c r="F250" s="240">
        <f>510-14.4</f>
        <v>495.6</v>
      </c>
      <c r="G250" s="245"/>
      <c r="H250" s="245">
        <v>350</v>
      </c>
      <c r="I250" s="246">
        <v>672</v>
      </c>
      <c r="J250" s="214" t="s">
        <v>790</v>
      </c>
      <c r="K250" s="215">
        <f t="shared" si="71"/>
        <v>-145.60000000000002</v>
      </c>
      <c r="L250" s="216">
        <f t="shared" si="72"/>
        <v>-0.29378531073446329</v>
      </c>
      <c r="M250" s="212" t="s">
        <v>604</v>
      </c>
      <c r="N250" s="209">
        <v>43887</v>
      </c>
      <c r="O250" s="1"/>
      <c r="P250" s="1"/>
      <c r="Q250" s="1"/>
      <c r="R250" s="6" t="s">
        <v>780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42">
        <v>133</v>
      </c>
      <c r="B251" s="243">
        <v>43237</v>
      </c>
      <c r="C251" s="243"/>
      <c r="D251" s="244" t="s">
        <v>474</v>
      </c>
      <c r="E251" s="245" t="s">
        <v>623</v>
      </c>
      <c r="F251" s="240">
        <v>230.3</v>
      </c>
      <c r="G251" s="245"/>
      <c r="H251" s="245">
        <v>102.5</v>
      </c>
      <c r="I251" s="246">
        <v>348</v>
      </c>
      <c r="J251" s="214" t="s">
        <v>791</v>
      </c>
      <c r="K251" s="215">
        <f t="shared" si="71"/>
        <v>-127.80000000000001</v>
      </c>
      <c r="L251" s="216">
        <f t="shared" si="72"/>
        <v>-0.55492835432045162</v>
      </c>
      <c r="M251" s="212" t="s">
        <v>604</v>
      </c>
      <c r="N251" s="209">
        <v>43896</v>
      </c>
      <c r="O251" s="1"/>
      <c r="P251" s="1"/>
      <c r="Q251" s="1"/>
      <c r="R251" s="6" t="s">
        <v>780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29">
        <v>134</v>
      </c>
      <c r="B252" s="230">
        <v>43258</v>
      </c>
      <c r="C252" s="230"/>
      <c r="D252" s="231" t="s">
        <v>439</v>
      </c>
      <c r="E252" s="232" t="s">
        <v>623</v>
      </c>
      <c r="F252" s="232">
        <f>342.5-5.1</f>
        <v>337.4</v>
      </c>
      <c r="G252" s="232"/>
      <c r="H252" s="232">
        <v>412.5</v>
      </c>
      <c r="I252" s="234">
        <v>439</v>
      </c>
      <c r="J252" s="204" t="s">
        <v>792</v>
      </c>
      <c r="K252" s="205">
        <f t="shared" si="71"/>
        <v>75.100000000000023</v>
      </c>
      <c r="L252" s="206">
        <f t="shared" si="72"/>
        <v>0.22258446947243635</v>
      </c>
      <c r="M252" s="201" t="s">
        <v>591</v>
      </c>
      <c r="N252" s="207">
        <v>44230</v>
      </c>
      <c r="O252" s="1"/>
      <c r="P252" s="1"/>
      <c r="Q252" s="1"/>
      <c r="R252" s="6" t="s">
        <v>784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23">
        <v>135</v>
      </c>
      <c r="B253" s="222">
        <v>43285</v>
      </c>
      <c r="C253" s="222"/>
      <c r="D253" s="223" t="s">
        <v>55</v>
      </c>
      <c r="E253" s="224" t="s">
        <v>623</v>
      </c>
      <c r="F253" s="224">
        <f>127.5-5.53</f>
        <v>121.97</v>
      </c>
      <c r="G253" s="225"/>
      <c r="H253" s="225">
        <v>122.5</v>
      </c>
      <c r="I253" s="225">
        <v>170</v>
      </c>
      <c r="J253" s="226" t="s">
        <v>825</v>
      </c>
      <c r="K253" s="227">
        <f t="shared" si="71"/>
        <v>0.53000000000000114</v>
      </c>
      <c r="L253" s="228">
        <f t="shared" si="72"/>
        <v>4.3453308190538747E-3</v>
      </c>
      <c r="M253" s="224" t="s">
        <v>714</v>
      </c>
      <c r="N253" s="222">
        <v>44431</v>
      </c>
      <c r="O253" s="1"/>
      <c r="P253" s="1"/>
      <c r="Q253" s="1"/>
      <c r="R253" s="6" t="s">
        <v>780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42">
        <v>136</v>
      </c>
      <c r="B254" s="243">
        <v>43294</v>
      </c>
      <c r="C254" s="243"/>
      <c r="D254" s="244" t="s">
        <v>365</v>
      </c>
      <c r="E254" s="245" t="s">
        <v>623</v>
      </c>
      <c r="F254" s="240">
        <v>46.5</v>
      </c>
      <c r="G254" s="245"/>
      <c r="H254" s="245">
        <v>17</v>
      </c>
      <c r="I254" s="246">
        <v>59</v>
      </c>
      <c r="J254" s="214" t="s">
        <v>793</v>
      </c>
      <c r="K254" s="215">
        <f t="shared" ref="K254:K262" si="73">H254-F254</f>
        <v>-29.5</v>
      </c>
      <c r="L254" s="216">
        <f t="shared" ref="L254:L262" si="74">K254/F254</f>
        <v>-0.63440860215053763</v>
      </c>
      <c r="M254" s="212" t="s">
        <v>604</v>
      </c>
      <c r="N254" s="209">
        <v>43887</v>
      </c>
      <c r="O254" s="1"/>
      <c r="P254" s="1"/>
      <c r="Q254" s="1"/>
      <c r="R254" s="6" t="s">
        <v>780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29">
        <v>137</v>
      </c>
      <c r="B255" s="230">
        <v>43396</v>
      </c>
      <c r="C255" s="230"/>
      <c r="D255" s="231" t="s">
        <v>418</v>
      </c>
      <c r="E255" s="232" t="s">
        <v>623</v>
      </c>
      <c r="F255" s="232">
        <v>156.5</v>
      </c>
      <c r="G255" s="232"/>
      <c r="H255" s="232">
        <v>207.5</v>
      </c>
      <c r="I255" s="234">
        <v>191</v>
      </c>
      <c r="J255" s="204" t="s">
        <v>681</v>
      </c>
      <c r="K255" s="205">
        <f t="shared" si="73"/>
        <v>51</v>
      </c>
      <c r="L255" s="206">
        <f t="shared" si="74"/>
        <v>0.32587859424920129</v>
      </c>
      <c r="M255" s="201" t="s">
        <v>591</v>
      </c>
      <c r="N255" s="207">
        <v>44369</v>
      </c>
      <c r="O255" s="1"/>
      <c r="P255" s="1"/>
      <c r="Q255" s="1"/>
      <c r="R255" s="6" t="s">
        <v>780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29">
        <v>138</v>
      </c>
      <c r="B256" s="230">
        <v>43439</v>
      </c>
      <c r="C256" s="230"/>
      <c r="D256" s="231" t="s">
        <v>327</v>
      </c>
      <c r="E256" s="232" t="s">
        <v>623</v>
      </c>
      <c r="F256" s="232">
        <v>259.5</v>
      </c>
      <c r="G256" s="232"/>
      <c r="H256" s="232">
        <v>320</v>
      </c>
      <c r="I256" s="234">
        <v>320</v>
      </c>
      <c r="J256" s="204" t="s">
        <v>681</v>
      </c>
      <c r="K256" s="205">
        <f t="shared" si="73"/>
        <v>60.5</v>
      </c>
      <c r="L256" s="206">
        <f t="shared" si="74"/>
        <v>0.23314065510597304</v>
      </c>
      <c r="M256" s="201" t="s">
        <v>591</v>
      </c>
      <c r="N256" s="207">
        <v>44323</v>
      </c>
      <c r="O256" s="1"/>
      <c r="P256" s="1"/>
      <c r="Q256" s="1"/>
      <c r="R256" s="6" t="s">
        <v>780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42">
        <v>139</v>
      </c>
      <c r="B257" s="243">
        <v>43439</v>
      </c>
      <c r="C257" s="243"/>
      <c r="D257" s="244" t="s">
        <v>794</v>
      </c>
      <c r="E257" s="245" t="s">
        <v>623</v>
      </c>
      <c r="F257" s="245">
        <v>715</v>
      </c>
      <c r="G257" s="245"/>
      <c r="H257" s="245">
        <v>445</v>
      </c>
      <c r="I257" s="246">
        <v>840</v>
      </c>
      <c r="J257" s="214" t="s">
        <v>795</v>
      </c>
      <c r="K257" s="215">
        <f t="shared" si="73"/>
        <v>-270</v>
      </c>
      <c r="L257" s="216">
        <f t="shared" si="74"/>
        <v>-0.3776223776223776</v>
      </c>
      <c r="M257" s="212" t="s">
        <v>604</v>
      </c>
      <c r="N257" s="209">
        <v>43800</v>
      </c>
      <c r="O257" s="1"/>
      <c r="P257" s="1"/>
      <c r="Q257" s="1"/>
      <c r="R257" s="6" t="s">
        <v>780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29">
        <v>140</v>
      </c>
      <c r="B258" s="230">
        <v>43469</v>
      </c>
      <c r="C258" s="230"/>
      <c r="D258" s="231" t="s">
        <v>158</v>
      </c>
      <c r="E258" s="232" t="s">
        <v>623</v>
      </c>
      <c r="F258" s="232">
        <v>875</v>
      </c>
      <c r="G258" s="232"/>
      <c r="H258" s="232">
        <v>1165</v>
      </c>
      <c r="I258" s="234">
        <v>1185</v>
      </c>
      <c r="J258" s="204" t="s">
        <v>796</v>
      </c>
      <c r="K258" s="205">
        <f t="shared" si="73"/>
        <v>290</v>
      </c>
      <c r="L258" s="206">
        <f t="shared" si="74"/>
        <v>0.33142857142857141</v>
      </c>
      <c r="M258" s="201" t="s">
        <v>591</v>
      </c>
      <c r="N258" s="207">
        <v>43847</v>
      </c>
      <c r="O258" s="1"/>
      <c r="P258" s="1"/>
      <c r="Q258" s="1"/>
      <c r="R258" s="6" t="s">
        <v>780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29">
        <v>141</v>
      </c>
      <c r="B259" s="230">
        <v>43559</v>
      </c>
      <c r="C259" s="230"/>
      <c r="D259" s="231" t="s">
        <v>343</v>
      </c>
      <c r="E259" s="232" t="s">
        <v>623</v>
      </c>
      <c r="F259" s="232">
        <f>387-14.63</f>
        <v>372.37</v>
      </c>
      <c r="G259" s="232"/>
      <c r="H259" s="232">
        <v>490</v>
      </c>
      <c r="I259" s="234">
        <v>490</v>
      </c>
      <c r="J259" s="204" t="s">
        <v>681</v>
      </c>
      <c r="K259" s="205">
        <f t="shared" si="73"/>
        <v>117.63</v>
      </c>
      <c r="L259" s="206">
        <f t="shared" si="74"/>
        <v>0.31589548030185027</v>
      </c>
      <c r="M259" s="201" t="s">
        <v>591</v>
      </c>
      <c r="N259" s="207">
        <v>43850</v>
      </c>
      <c r="O259" s="1"/>
      <c r="P259" s="1"/>
      <c r="Q259" s="1"/>
      <c r="R259" s="6" t="s">
        <v>780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42">
        <v>142</v>
      </c>
      <c r="B260" s="243">
        <v>43578</v>
      </c>
      <c r="C260" s="243"/>
      <c r="D260" s="244" t="s">
        <v>797</v>
      </c>
      <c r="E260" s="245" t="s">
        <v>593</v>
      </c>
      <c r="F260" s="245">
        <v>220</v>
      </c>
      <c r="G260" s="245"/>
      <c r="H260" s="245">
        <v>127.5</v>
      </c>
      <c r="I260" s="246">
        <v>284</v>
      </c>
      <c r="J260" s="214" t="s">
        <v>798</v>
      </c>
      <c r="K260" s="215">
        <f t="shared" si="73"/>
        <v>-92.5</v>
      </c>
      <c r="L260" s="216">
        <f t="shared" si="74"/>
        <v>-0.42045454545454547</v>
      </c>
      <c r="M260" s="212" t="s">
        <v>604</v>
      </c>
      <c r="N260" s="209">
        <v>43896</v>
      </c>
      <c r="O260" s="1"/>
      <c r="P260" s="1"/>
      <c r="Q260" s="1"/>
      <c r="R260" s="6" t="s">
        <v>780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29">
        <v>143</v>
      </c>
      <c r="B261" s="230">
        <v>43622</v>
      </c>
      <c r="C261" s="230"/>
      <c r="D261" s="231" t="s">
        <v>483</v>
      </c>
      <c r="E261" s="232" t="s">
        <v>593</v>
      </c>
      <c r="F261" s="232">
        <v>332.8</v>
      </c>
      <c r="G261" s="232"/>
      <c r="H261" s="232">
        <v>405</v>
      </c>
      <c r="I261" s="234">
        <v>419</v>
      </c>
      <c r="J261" s="204" t="s">
        <v>799</v>
      </c>
      <c r="K261" s="205">
        <f t="shared" si="73"/>
        <v>72.199999999999989</v>
      </c>
      <c r="L261" s="206">
        <f t="shared" si="74"/>
        <v>0.21694711538461534</v>
      </c>
      <c r="M261" s="201" t="s">
        <v>591</v>
      </c>
      <c r="N261" s="207">
        <v>43860</v>
      </c>
      <c r="O261" s="1"/>
      <c r="P261" s="1"/>
      <c r="Q261" s="1"/>
      <c r="R261" s="6" t="s">
        <v>784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23">
        <v>144</v>
      </c>
      <c r="B262" s="222">
        <v>43641</v>
      </c>
      <c r="C262" s="222"/>
      <c r="D262" s="223" t="s">
        <v>151</v>
      </c>
      <c r="E262" s="224" t="s">
        <v>623</v>
      </c>
      <c r="F262" s="224">
        <v>386</v>
      </c>
      <c r="G262" s="225"/>
      <c r="H262" s="225">
        <v>395</v>
      </c>
      <c r="I262" s="225">
        <v>452</v>
      </c>
      <c r="J262" s="226" t="s">
        <v>800</v>
      </c>
      <c r="K262" s="227">
        <f t="shared" si="73"/>
        <v>9</v>
      </c>
      <c r="L262" s="228">
        <f t="shared" si="74"/>
        <v>2.3316062176165803E-2</v>
      </c>
      <c r="M262" s="224" t="s">
        <v>714</v>
      </c>
      <c r="N262" s="222">
        <v>43868</v>
      </c>
      <c r="O262" s="1"/>
      <c r="P262" s="1"/>
      <c r="Q262" s="1"/>
      <c r="R262" s="6" t="s">
        <v>784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23">
        <v>145</v>
      </c>
      <c r="B263" s="222">
        <v>43707</v>
      </c>
      <c r="C263" s="222"/>
      <c r="D263" s="223" t="s">
        <v>131</v>
      </c>
      <c r="E263" s="224" t="s">
        <v>623</v>
      </c>
      <c r="F263" s="224">
        <v>137.5</v>
      </c>
      <c r="G263" s="225"/>
      <c r="H263" s="225">
        <v>138.5</v>
      </c>
      <c r="I263" s="225">
        <v>190</v>
      </c>
      <c r="J263" s="226" t="s">
        <v>824</v>
      </c>
      <c r="K263" s="227">
        <f t="shared" ref="K263" si="75">H263-F263</f>
        <v>1</v>
      </c>
      <c r="L263" s="228">
        <f t="shared" ref="L263" si="76">K263/F263</f>
        <v>7.2727272727272727E-3</v>
      </c>
      <c r="M263" s="224" t="s">
        <v>714</v>
      </c>
      <c r="N263" s="222">
        <v>44432</v>
      </c>
      <c r="O263" s="1"/>
      <c r="P263" s="1"/>
      <c r="Q263" s="1"/>
      <c r="R263" s="6" t="s">
        <v>780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29">
        <v>146</v>
      </c>
      <c r="B264" s="230">
        <v>43731</v>
      </c>
      <c r="C264" s="230"/>
      <c r="D264" s="231" t="s">
        <v>430</v>
      </c>
      <c r="E264" s="232" t="s">
        <v>623</v>
      </c>
      <c r="F264" s="232">
        <v>235</v>
      </c>
      <c r="G264" s="232"/>
      <c r="H264" s="232">
        <v>295</v>
      </c>
      <c r="I264" s="234">
        <v>296</v>
      </c>
      <c r="J264" s="204" t="s">
        <v>801</v>
      </c>
      <c r="K264" s="205">
        <f t="shared" ref="K264:K269" si="77">H264-F264</f>
        <v>60</v>
      </c>
      <c r="L264" s="206">
        <f t="shared" ref="L264:L269" si="78">K264/F264</f>
        <v>0.25531914893617019</v>
      </c>
      <c r="M264" s="201" t="s">
        <v>591</v>
      </c>
      <c r="N264" s="207">
        <v>43844</v>
      </c>
      <c r="O264" s="1"/>
      <c r="P264" s="1"/>
      <c r="Q264" s="1"/>
      <c r="R264" s="6" t="s">
        <v>784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29">
        <v>147</v>
      </c>
      <c r="B265" s="230">
        <v>43752</v>
      </c>
      <c r="C265" s="230"/>
      <c r="D265" s="231" t="s">
        <v>802</v>
      </c>
      <c r="E265" s="232" t="s">
        <v>623</v>
      </c>
      <c r="F265" s="232">
        <v>277.5</v>
      </c>
      <c r="G265" s="232"/>
      <c r="H265" s="232">
        <v>333</v>
      </c>
      <c r="I265" s="234">
        <v>333</v>
      </c>
      <c r="J265" s="204" t="s">
        <v>803</v>
      </c>
      <c r="K265" s="205">
        <f t="shared" si="77"/>
        <v>55.5</v>
      </c>
      <c r="L265" s="206">
        <f t="shared" si="78"/>
        <v>0.2</v>
      </c>
      <c r="M265" s="201" t="s">
        <v>591</v>
      </c>
      <c r="N265" s="207">
        <v>43846</v>
      </c>
      <c r="O265" s="1"/>
      <c r="P265" s="1"/>
      <c r="Q265" s="1"/>
      <c r="R265" s="6" t="s">
        <v>780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29">
        <v>148</v>
      </c>
      <c r="B266" s="230">
        <v>43752</v>
      </c>
      <c r="C266" s="230"/>
      <c r="D266" s="231" t="s">
        <v>804</v>
      </c>
      <c r="E266" s="232" t="s">
        <v>623</v>
      </c>
      <c r="F266" s="232">
        <v>930</v>
      </c>
      <c r="G266" s="232"/>
      <c r="H266" s="232">
        <v>1165</v>
      </c>
      <c r="I266" s="234">
        <v>1200</v>
      </c>
      <c r="J266" s="204" t="s">
        <v>805</v>
      </c>
      <c r="K266" s="205">
        <f t="shared" si="77"/>
        <v>235</v>
      </c>
      <c r="L266" s="206">
        <f t="shared" si="78"/>
        <v>0.25268817204301075</v>
      </c>
      <c r="M266" s="201" t="s">
        <v>591</v>
      </c>
      <c r="N266" s="207">
        <v>43847</v>
      </c>
      <c r="O266" s="1"/>
      <c r="P266" s="1"/>
      <c r="Q266" s="1"/>
      <c r="R266" s="6" t="s">
        <v>784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29">
        <v>149</v>
      </c>
      <c r="B267" s="230">
        <v>43753</v>
      </c>
      <c r="C267" s="230"/>
      <c r="D267" s="231" t="s">
        <v>806</v>
      </c>
      <c r="E267" s="232" t="s">
        <v>623</v>
      </c>
      <c r="F267" s="202">
        <v>111</v>
      </c>
      <c r="G267" s="232"/>
      <c r="H267" s="232">
        <v>141</v>
      </c>
      <c r="I267" s="234">
        <v>141</v>
      </c>
      <c r="J267" s="204" t="s">
        <v>607</v>
      </c>
      <c r="K267" s="205">
        <f t="shared" si="77"/>
        <v>30</v>
      </c>
      <c r="L267" s="206">
        <f t="shared" si="78"/>
        <v>0.27027027027027029</v>
      </c>
      <c r="M267" s="201" t="s">
        <v>591</v>
      </c>
      <c r="N267" s="207">
        <v>44328</v>
      </c>
      <c r="O267" s="1"/>
      <c r="P267" s="1"/>
      <c r="Q267" s="1"/>
      <c r="R267" s="6" t="s">
        <v>784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29">
        <v>150</v>
      </c>
      <c r="B268" s="230">
        <v>43753</v>
      </c>
      <c r="C268" s="230"/>
      <c r="D268" s="231" t="s">
        <v>807</v>
      </c>
      <c r="E268" s="232" t="s">
        <v>623</v>
      </c>
      <c r="F268" s="202">
        <v>296</v>
      </c>
      <c r="G268" s="232"/>
      <c r="H268" s="232">
        <v>370</v>
      </c>
      <c r="I268" s="234">
        <v>370</v>
      </c>
      <c r="J268" s="204" t="s">
        <v>681</v>
      </c>
      <c r="K268" s="205">
        <f t="shared" si="77"/>
        <v>74</v>
      </c>
      <c r="L268" s="206">
        <f t="shared" si="78"/>
        <v>0.25</v>
      </c>
      <c r="M268" s="201" t="s">
        <v>591</v>
      </c>
      <c r="N268" s="207">
        <v>43853</v>
      </c>
      <c r="O268" s="1"/>
      <c r="P268" s="1"/>
      <c r="Q268" s="1"/>
      <c r="R268" s="6" t="s">
        <v>784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29">
        <v>151</v>
      </c>
      <c r="B269" s="230">
        <v>43754</v>
      </c>
      <c r="C269" s="230"/>
      <c r="D269" s="231" t="s">
        <v>808</v>
      </c>
      <c r="E269" s="232" t="s">
        <v>623</v>
      </c>
      <c r="F269" s="202">
        <v>300</v>
      </c>
      <c r="G269" s="232"/>
      <c r="H269" s="232">
        <v>382.5</v>
      </c>
      <c r="I269" s="234">
        <v>344</v>
      </c>
      <c r="J269" s="204" t="s">
        <v>809</v>
      </c>
      <c r="K269" s="205">
        <f t="shared" si="77"/>
        <v>82.5</v>
      </c>
      <c r="L269" s="206">
        <f t="shared" si="78"/>
        <v>0.27500000000000002</v>
      </c>
      <c r="M269" s="201" t="s">
        <v>591</v>
      </c>
      <c r="N269" s="207">
        <v>44238</v>
      </c>
      <c r="O269" s="1"/>
      <c r="P269" s="1"/>
      <c r="Q269" s="1"/>
      <c r="R269" s="6" t="s">
        <v>784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48">
        <v>152</v>
      </c>
      <c r="B270" s="249">
        <v>43832</v>
      </c>
      <c r="C270" s="249"/>
      <c r="D270" s="250" t="s">
        <v>810</v>
      </c>
      <c r="E270" s="56" t="s">
        <v>623</v>
      </c>
      <c r="F270" s="251" t="s">
        <v>811</v>
      </c>
      <c r="G270" s="56"/>
      <c r="H270" s="56"/>
      <c r="I270" s="252">
        <v>590</v>
      </c>
      <c r="J270" s="247" t="s">
        <v>594</v>
      </c>
      <c r="K270" s="247"/>
      <c r="L270" s="253"/>
      <c r="M270" s="254" t="s">
        <v>594</v>
      </c>
      <c r="N270" s="255"/>
      <c r="O270" s="1"/>
      <c r="P270" s="1"/>
      <c r="Q270" s="1"/>
      <c r="R270" s="6" t="s">
        <v>784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29">
        <v>153</v>
      </c>
      <c r="B271" s="230">
        <v>43966</v>
      </c>
      <c r="C271" s="230"/>
      <c r="D271" s="231" t="s">
        <v>71</v>
      </c>
      <c r="E271" s="232" t="s">
        <v>623</v>
      </c>
      <c r="F271" s="202">
        <v>67.5</v>
      </c>
      <c r="G271" s="232"/>
      <c r="H271" s="232">
        <v>86</v>
      </c>
      <c r="I271" s="234">
        <v>86</v>
      </c>
      <c r="J271" s="204" t="s">
        <v>812</v>
      </c>
      <c r="K271" s="205">
        <f t="shared" ref="K271:K278" si="79">H271-F271</f>
        <v>18.5</v>
      </c>
      <c r="L271" s="206">
        <f t="shared" ref="L271:L278" si="80">K271/F271</f>
        <v>0.27407407407407408</v>
      </c>
      <c r="M271" s="201" t="s">
        <v>591</v>
      </c>
      <c r="N271" s="207">
        <v>44008</v>
      </c>
      <c r="O271" s="1"/>
      <c r="P271" s="1"/>
      <c r="Q271" s="1"/>
      <c r="R271" s="6" t="s">
        <v>784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29">
        <v>154</v>
      </c>
      <c r="B272" s="230">
        <v>44035</v>
      </c>
      <c r="C272" s="230"/>
      <c r="D272" s="231" t="s">
        <v>482</v>
      </c>
      <c r="E272" s="232" t="s">
        <v>623</v>
      </c>
      <c r="F272" s="202">
        <v>231</v>
      </c>
      <c r="G272" s="232"/>
      <c r="H272" s="232">
        <v>281</v>
      </c>
      <c r="I272" s="234">
        <v>281</v>
      </c>
      <c r="J272" s="204" t="s">
        <v>681</v>
      </c>
      <c r="K272" s="205">
        <f t="shared" si="79"/>
        <v>50</v>
      </c>
      <c r="L272" s="206">
        <f t="shared" si="80"/>
        <v>0.21645021645021645</v>
      </c>
      <c r="M272" s="201" t="s">
        <v>591</v>
      </c>
      <c r="N272" s="207">
        <v>44358</v>
      </c>
      <c r="O272" s="1"/>
      <c r="P272" s="1"/>
      <c r="Q272" s="1"/>
      <c r="R272" s="6" t="s">
        <v>784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29">
        <v>155</v>
      </c>
      <c r="B273" s="230">
        <v>44092</v>
      </c>
      <c r="C273" s="230"/>
      <c r="D273" s="231" t="s">
        <v>407</v>
      </c>
      <c r="E273" s="232" t="s">
        <v>623</v>
      </c>
      <c r="F273" s="232">
        <v>206</v>
      </c>
      <c r="G273" s="232"/>
      <c r="H273" s="232">
        <v>248</v>
      </c>
      <c r="I273" s="234">
        <v>248</v>
      </c>
      <c r="J273" s="204" t="s">
        <v>681</v>
      </c>
      <c r="K273" s="205">
        <f t="shared" si="79"/>
        <v>42</v>
      </c>
      <c r="L273" s="206">
        <f t="shared" si="80"/>
        <v>0.20388349514563106</v>
      </c>
      <c r="M273" s="201" t="s">
        <v>591</v>
      </c>
      <c r="N273" s="207">
        <v>44214</v>
      </c>
      <c r="O273" s="1"/>
      <c r="P273" s="1"/>
      <c r="Q273" s="1"/>
      <c r="R273" s="6" t="s">
        <v>784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29">
        <v>156</v>
      </c>
      <c r="B274" s="230">
        <v>44140</v>
      </c>
      <c r="C274" s="230"/>
      <c r="D274" s="231" t="s">
        <v>407</v>
      </c>
      <c r="E274" s="232" t="s">
        <v>623</v>
      </c>
      <c r="F274" s="232">
        <v>182.5</v>
      </c>
      <c r="G274" s="232"/>
      <c r="H274" s="232">
        <v>248</v>
      </c>
      <c r="I274" s="234">
        <v>248</v>
      </c>
      <c r="J274" s="204" t="s">
        <v>681</v>
      </c>
      <c r="K274" s="205">
        <f t="shared" si="79"/>
        <v>65.5</v>
      </c>
      <c r="L274" s="206">
        <f t="shared" si="80"/>
        <v>0.35890410958904112</v>
      </c>
      <c r="M274" s="201" t="s">
        <v>591</v>
      </c>
      <c r="N274" s="207">
        <v>44214</v>
      </c>
      <c r="O274" s="1"/>
      <c r="P274" s="1"/>
      <c r="Q274" s="1"/>
      <c r="R274" s="6" t="s">
        <v>784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29">
        <v>157</v>
      </c>
      <c r="B275" s="230">
        <v>44140</v>
      </c>
      <c r="C275" s="230"/>
      <c r="D275" s="231" t="s">
        <v>327</v>
      </c>
      <c r="E275" s="232" t="s">
        <v>623</v>
      </c>
      <c r="F275" s="232">
        <v>247.5</v>
      </c>
      <c r="G275" s="232"/>
      <c r="H275" s="232">
        <v>320</v>
      </c>
      <c r="I275" s="234">
        <v>320</v>
      </c>
      <c r="J275" s="204" t="s">
        <v>681</v>
      </c>
      <c r="K275" s="205">
        <f t="shared" si="79"/>
        <v>72.5</v>
      </c>
      <c r="L275" s="206">
        <f t="shared" si="80"/>
        <v>0.29292929292929293</v>
      </c>
      <c r="M275" s="201" t="s">
        <v>591</v>
      </c>
      <c r="N275" s="207">
        <v>44323</v>
      </c>
      <c r="O275" s="1"/>
      <c r="P275" s="1"/>
      <c r="Q275" s="1"/>
      <c r="R275" s="6" t="s">
        <v>784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29">
        <v>158</v>
      </c>
      <c r="B276" s="230">
        <v>44140</v>
      </c>
      <c r="C276" s="230"/>
      <c r="D276" s="231" t="s">
        <v>272</v>
      </c>
      <c r="E276" s="232" t="s">
        <v>623</v>
      </c>
      <c r="F276" s="202">
        <v>925</v>
      </c>
      <c r="G276" s="232"/>
      <c r="H276" s="232">
        <v>1095</v>
      </c>
      <c r="I276" s="234">
        <v>1093</v>
      </c>
      <c r="J276" s="204" t="s">
        <v>813</v>
      </c>
      <c r="K276" s="205">
        <f t="shared" si="79"/>
        <v>170</v>
      </c>
      <c r="L276" s="206">
        <f t="shared" si="80"/>
        <v>0.18378378378378379</v>
      </c>
      <c r="M276" s="201" t="s">
        <v>591</v>
      </c>
      <c r="N276" s="207">
        <v>44201</v>
      </c>
      <c r="O276" s="1"/>
      <c r="P276" s="1"/>
      <c r="Q276" s="1"/>
      <c r="R276" s="6" t="s">
        <v>784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29">
        <v>159</v>
      </c>
      <c r="B277" s="230">
        <v>44140</v>
      </c>
      <c r="C277" s="230"/>
      <c r="D277" s="231" t="s">
        <v>343</v>
      </c>
      <c r="E277" s="232" t="s">
        <v>623</v>
      </c>
      <c r="F277" s="202">
        <v>332.5</v>
      </c>
      <c r="G277" s="232"/>
      <c r="H277" s="232">
        <v>393</v>
      </c>
      <c r="I277" s="234">
        <v>406</v>
      </c>
      <c r="J277" s="204" t="s">
        <v>814</v>
      </c>
      <c r="K277" s="205">
        <f t="shared" si="79"/>
        <v>60.5</v>
      </c>
      <c r="L277" s="206">
        <f t="shared" si="80"/>
        <v>0.18195488721804512</v>
      </c>
      <c r="M277" s="201" t="s">
        <v>591</v>
      </c>
      <c r="N277" s="207">
        <v>44256</v>
      </c>
      <c r="O277" s="1"/>
      <c r="P277" s="1"/>
      <c r="Q277" s="1"/>
      <c r="R277" s="6" t="s">
        <v>784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29">
        <v>160</v>
      </c>
      <c r="B278" s="230">
        <v>44141</v>
      </c>
      <c r="C278" s="230"/>
      <c r="D278" s="231" t="s">
        <v>482</v>
      </c>
      <c r="E278" s="232" t="s">
        <v>623</v>
      </c>
      <c r="F278" s="202">
        <v>231</v>
      </c>
      <c r="G278" s="232"/>
      <c r="H278" s="232">
        <v>281</v>
      </c>
      <c r="I278" s="234">
        <v>281</v>
      </c>
      <c r="J278" s="204" t="s">
        <v>681</v>
      </c>
      <c r="K278" s="205">
        <f t="shared" si="79"/>
        <v>50</v>
      </c>
      <c r="L278" s="206">
        <f t="shared" si="80"/>
        <v>0.21645021645021645</v>
      </c>
      <c r="M278" s="201" t="s">
        <v>591</v>
      </c>
      <c r="N278" s="207">
        <v>44358</v>
      </c>
      <c r="O278" s="1"/>
      <c r="P278" s="1"/>
      <c r="Q278" s="1"/>
      <c r="R278" s="6" t="s">
        <v>784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56">
        <v>161</v>
      </c>
      <c r="B279" s="249">
        <v>44187</v>
      </c>
      <c r="C279" s="249"/>
      <c r="D279" s="250" t="s">
        <v>455</v>
      </c>
      <c r="E279" s="56" t="s">
        <v>623</v>
      </c>
      <c r="F279" s="251" t="s">
        <v>815</v>
      </c>
      <c r="G279" s="56"/>
      <c r="H279" s="56"/>
      <c r="I279" s="252">
        <v>239</v>
      </c>
      <c r="J279" s="247" t="s">
        <v>594</v>
      </c>
      <c r="K279" s="247"/>
      <c r="L279" s="253"/>
      <c r="M279" s="254"/>
      <c r="N279" s="255"/>
      <c r="O279" s="1"/>
      <c r="P279" s="1"/>
      <c r="Q279" s="1"/>
      <c r="R279" s="6" t="s">
        <v>784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56">
        <v>162</v>
      </c>
      <c r="B280" s="249">
        <v>44258</v>
      </c>
      <c r="C280" s="249"/>
      <c r="D280" s="250" t="s">
        <v>810</v>
      </c>
      <c r="E280" s="56" t="s">
        <v>623</v>
      </c>
      <c r="F280" s="251" t="s">
        <v>811</v>
      </c>
      <c r="G280" s="56"/>
      <c r="H280" s="56"/>
      <c r="I280" s="252">
        <v>590</v>
      </c>
      <c r="J280" s="247" t="s">
        <v>594</v>
      </c>
      <c r="K280" s="247"/>
      <c r="L280" s="253"/>
      <c r="M280" s="254"/>
      <c r="N280" s="255"/>
      <c r="O280" s="1"/>
      <c r="P280" s="1"/>
      <c r="R280" s="6" t="s">
        <v>784</v>
      </c>
    </row>
    <row r="281" spans="1:26" ht="12.75" customHeight="1">
      <c r="A281" s="229">
        <v>163</v>
      </c>
      <c r="B281" s="230">
        <v>44274</v>
      </c>
      <c r="C281" s="230"/>
      <c r="D281" s="231" t="s">
        <v>343</v>
      </c>
      <c r="E281" s="232" t="s">
        <v>623</v>
      </c>
      <c r="F281" s="202">
        <v>355</v>
      </c>
      <c r="G281" s="232"/>
      <c r="H281" s="232">
        <v>422.5</v>
      </c>
      <c r="I281" s="234">
        <v>420</v>
      </c>
      <c r="J281" s="204" t="s">
        <v>816</v>
      </c>
      <c r="K281" s="205">
        <f t="shared" ref="K281:K284" si="81">H281-F281</f>
        <v>67.5</v>
      </c>
      <c r="L281" s="206">
        <f t="shared" ref="L281:L284" si="82">K281/F281</f>
        <v>0.19014084507042253</v>
      </c>
      <c r="M281" s="201" t="s">
        <v>591</v>
      </c>
      <c r="N281" s="207">
        <v>44361</v>
      </c>
      <c r="O281" s="1"/>
      <c r="R281" s="257" t="s">
        <v>784</v>
      </c>
    </row>
    <row r="282" spans="1:26" ht="12.75" customHeight="1">
      <c r="A282" s="229">
        <v>164</v>
      </c>
      <c r="B282" s="230">
        <v>44295</v>
      </c>
      <c r="C282" s="230"/>
      <c r="D282" s="231" t="s">
        <v>817</v>
      </c>
      <c r="E282" s="232" t="s">
        <v>623</v>
      </c>
      <c r="F282" s="202">
        <v>555</v>
      </c>
      <c r="G282" s="232"/>
      <c r="H282" s="232">
        <v>663</v>
      </c>
      <c r="I282" s="234">
        <v>663</v>
      </c>
      <c r="J282" s="204" t="s">
        <v>818</v>
      </c>
      <c r="K282" s="205">
        <f t="shared" si="81"/>
        <v>108</v>
      </c>
      <c r="L282" s="206">
        <f t="shared" si="82"/>
        <v>0.19459459459459461</v>
      </c>
      <c r="M282" s="201" t="s">
        <v>591</v>
      </c>
      <c r="N282" s="207">
        <v>44321</v>
      </c>
      <c r="O282" s="1"/>
      <c r="P282" s="1"/>
      <c r="Q282" s="1"/>
      <c r="R282" s="257" t="s">
        <v>784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29">
        <v>165</v>
      </c>
      <c r="B283" s="230">
        <v>44308</v>
      </c>
      <c r="C283" s="230"/>
      <c r="D283" s="231" t="s">
        <v>376</v>
      </c>
      <c r="E283" s="232" t="s">
        <v>623</v>
      </c>
      <c r="F283" s="202">
        <v>126.5</v>
      </c>
      <c r="G283" s="232"/>
      <c r="H283" s="232">
        <v>155</v>
      </c>
      <c r="I283" s="234">
        <v>155</v>
      </c>
      <c r="J283" s="204" t="s">
        <v>681</v>
      </c>
      <c r="K283" s="205">
        <f t="shared" si="81"/>
        <v>28.5</v>
      </c>
      <c r="L283" s="206">
        <f t="shared" si="82"/>
        <v>0.22529644268774704</v>
      </c>
      <c r="M283" s="201" t="s">
        <v>591</v>
      </c>
      <c r="N283" s="207">
        <v>44362</v>
      </c>
      <c r="O283" s="1"/>
      <c r="R283" s="257" t="s">
        <v>784</v>
      </c>
    </row>
    <row r="284" spans="1:26" ht="12.75" customHeight="1">
      <c r="A284" s="349">
        <v>166</v>
      </c>
      <c r="B284" s="350">
        <v>44368</v>
      </c>
      <c r="C284" s="350"/>
      <c r="D284" s="351" t="s">
        <v>394</v>
      </c>
      <c r="E284" s="352" t="s">
        <v>623</v>
      </c>
      <c r="F284" s="353">
        <v>287.5</v>
      </c>
      <c r="G284" s="352"/>
      <c r="H284" s="352">
        <v>245</v>
      </c>
      <c r="I284" s="354">
        <v>344</v>
      </c>
      <c r="J284" s="214" t="s">
        <v>864</v>
      </c>
      <c r="K284" s="215">
        <f t="shared" si="81"/>
        <v>-42.5</v>
      </c>
      <c r="L284" s="216">
        <f t="shared" si="82"/>
        <v>-0.14782608695652175</v>
      </c>
      <c r="M284" s="212" t="s">
        <v>604</v>
      </c>
      <c r="N284" s="209">
        <v>44508</v>
      </c>
      <c r="O284" s="1"/>
      <c r="R284" s="257" t="s">
        <v>784</v>
      </c>
    </row>
    <row r="285" spans="1:26" ht="12.75" customHeight="1">
      <c r="A285" s="256">
        <v>167</v>
      </c>
      <c r="B285" s="249">
        <v>44368</v>
      </c>
      <c r="C285" s="249"/>
      <c r="D285" s="250" t="s">
        <v>482</v>
      </c>
      <c r="E285" s="56" t="s">
        <v>623</v>
      </c>
      <c r="F285" s="251" t="s">
        <v>819</v>
      </c>
      <c r="G285" s="56"/>
      <c r="H285" s="56"/>
      <c r="I285" s="252">
        <v>320</v>
      </c>
      <c r="J285" s="247" t="s">
        <v>594</v>
      </c>
      <c r="K285" s="256"/>
      <c r="L285" s="249"/>
      <c r="M285" s="249"/>
      <c r="N285" s="250"/>
      <c r="O285" s="44"/>
      <c r="R285" s="257" t="s">
        <v>784</v>
      </c>
    </row>
    <row r="286" spans="1:26" ht="12.75" customHeight="1">
      <c r="A286" s="256">
        <v>168</v>
      </c>
      <c r="B286" s="249">
        <v>44406</v>
      </c>
      <c r="C286" s="249"/>
      <c r="D286" s="250" t="s">
        <v>376</v>
      </c>
      <c r="E286" s="56" t="s">
        <v>623</v>
      </c>
      <c r="F286" s="251" t="s">
        <v>822</v>
      </c>
      <c r="G286" s="56"/>
      <c r="H286" s="56"/>
      <c r="I286" s="56">
        <v>200</v>
      </c>
      <c r="J286" s="247" t="s">
        <v>594</v>
      </c>
      <c r="K286" s="256"/>
      <c r="L286" s="249"/>
      <c r="M286" s="249"/>
      <c r="N286" s="250"/>
      <c r="O286" s="44"/>
      <c r="R286" s="257" t="s">
        <v>784</v>
      </c>
    </row>
    <row r="287" spans="1:26" ht="12.75" customHeight="1">
      <c r="A287" s="256">
        <v>169</v>
      </c>
      <c r="B287" s="249">
        <v>44462</v>
      </c>
      <c r="C287" s="249"/>
      <c r="D287" s="250" t="s">
        <v>827</v>
      </c>
      <c r="E287" s="56" t="s">
        <v>623</v>
      </c>
      <c r="F287" s="251" t="s">
        <v>828</v>
      </c>
      <c r="G287" s="56"/>
      <c r="H287" s="56"/>
      <c r="I287" s="56">
        <v>1500</v>
      </c>
      <c r="J287" s="247" t="s">
        <v>594</v>
      </c>
      <c r="K287" s="256"/>
      <c r="L287" s="249"/>
      <c r="M287" s="249"/>
      <c r="N287" s="250"/>
      <c r="O287" s="44"/>
      <c r="R287" s="257" t="s">
        <v>784</v>
      </c>
    </row>
    <row r="288" spans="1:26" ht="12.75" customHeight="1">
      <c r="A288" s="286">
        <v>170</v>
      </c>
      <c r="B288" s="287">
        <v>44480</v>
      </c>
      <c r="C288" s="287"/>
      <c r="D288" s="288" t="s">
        <v>831</v>
      </c>
      <c r="E288" s="289" t="s">
        <v>623</v>
      </c>
      <c r="F288" s="290" t="s">
        <v>836</v>
      </c>
      <c r="G288" s="289"/>
      <c r="H288" s="289"/>
      <c r="I288" s="289">
        <v>145</v>
      </c>
      <c r="J288" s="291" t="s">
        <v>594</v>
      </c>
      <c r="K288" s="286"/>
      <c r="L288" s="287"/>
      <c r="M288" s="287"/>
      <c r="N288" s="288"/>
      <c r="O288" s="44"/>
      <c r="R288" s="257" t="s">
        <v>784</v>
      </c>
    </row>
    <row r="289" spans="1:18" ht="12.75" customHeight="1">
      <c r="A289" s="292">
        <v>171</v>
      </c>
      <c r="B289" s="293">
        <v>44481</v>
      </c>
      <c r="C289" s="293"/>
      <c r="D289" s="294" t="s">
        <v>261</v>
      </c>
      <c r="E289" s="295" t="s">
        <v>623</v>
      </c>
      <c r="F289" s="296" t="s">
        <v>833</v>
      </c>
      <c r="G289" s="295"/>
      <c r="H289" s="295"/>
      <c r="I289" s="295">
        <v>380</v>
      </c>
      <c r="J289" s="297" t="s">
        <v>594</v>
      </c>
      <c r="K289" s="292"/>
      <c r="L289" s="293"/>
      <c r="M289" s="293"/>
      <c r="N289" s="294"/>
      <c r="O289" s="44"/>
      <c r="R289" s="257" t="s">
        <v>784</v>
      </c>
    </row>
    <row r="290" spans="1:18" ht="12.75" customHeight="1">
      <c r="A290" s="292">
        <v>172</v>
      </c>
      <c r="B290" s="293">
        <v>44481</v>
      </c>
      <c r="C290" s="293"/>
      <c r="D290" s="294" t="s">
        <v>402</v>
      </c>
      <c r="E290" s="295" t="s">
        <v>623</v>
      </c>
      <c r="F290" s="296" t="s">
        <v>834</v>
      </c>
      <c r="G290" s="295"/>
      <c r="H290" s="295"/>
      <c r="I290" s="295">
        <v>56</v>
      </c>
      <c r="J290" s="297" t="s">
        <v>594</v>
      </c>
      <c r="K290" s="292"/>
      <c r="L290" s="293"/>
      <c r="M290" s="293"/>
      <c r="N290" s="294"/>
      <c r="O290" s="44"/>
      <c r="R290" s="257"/>
    </row>
    <row r="291" spans="1:18" ht="12.75" customHeight="1">
      <c r="A291" s="298"/>
      <c r="B291" s="298"/>
      <c r="C291" s="298"/>
      <c r="D291" s="298"/>
      <c r="E291" s="298"/>
      <c r="F291" s="295"/>
      <c r="G291" s="295"/>
      <c r="H291" s="295"/>
      <c r="I291" s="295"/>
      <c r="J291" s="299"/>
      <c r="K291" s="295"/>
      <c r="L291" s="295"/>
      <c r="M291" s="295"/>
      <c r="N291" s="298"/>
      <c r="O291" s="44"/>
      <c r="R291" s="257"/>
    </row>
    <row r="292" spans="1:18" ht="12.75" customHeight="1">
      <c r="F292" s="59"/>
      <c r="G292" s="59"/>
      <c r="H292" s="59"/>
      <c r="I292" s="59"/>
      <c r="J292" s="44"/>
      <c r="K292" s="59"/>
      <c r="L292" s="59"/>
      <c r="M292" s="59"/>
      <c r="O292" s="44"/>
      <c r="R292" s="257"/>
    </row>
    <row r="293" spans="1:18" ht="12.75" customHeight="1">
      <c r="A293" s="256"/>
      <c r="B293" s="258" t="s">
        <v>820</v>
      </c>
      <c r="F293" s="59"/>
      <c r="G293" s="59"/>
      <c r="H293" s="59"/>
      <c r="I293" s="59"/>
      <c r="J293" s="44"/>
      <c r="K293" s="59"/>
      <c r="L293" s="59"/>
      <c r="M293" s="59"/>
      <c r="O293" s="44"/>
      <c r="R293" s="257"/>
    </row>
    <row r="294" spans="1:18" ht="12.75" customHeight="1">
      <c r="F294" s="59"/>
      <c r="G294" s="59"/>
      <c r="H294" s="59"/>
      <c r="I294" s="59"/>
      <c r="J294" s="44"/>
      <c r="K294" s="59"/>
      <c r="L294" s="59"/>
      <c r="M294" s="59"/>
      <c r="O294" s="44"/>
      <c r="R294" s="59"/>
    </row>
    <row r="295" spans="1:18" ht="12.75" customHeight="1">
      <c r="F295" s="59"/>
      <c r="G295" s="59"/>
      <c r="H295" s="59"/>
      <c r="I295" s="59"/>
      <c r="J295" s="44"/>
      <c r="K295" s="59"/>
      <c r="L295" s="59"/>
      <c r="M295" s="59"/>
      <c r="O295" s="44"/>
      <c r="R295" s="59"/>
    </row>
    <row r="296" spans="1:18" ht="12.75" customHeight="1">
      <c r="F296" s="59"/>
      <c r="G296" s="59"/>
      <c r="H296" s="59"/>
      <c r="I296" s="59"/>
      <c r="J296" s="44"/>
      <c r="K296" s="59"/>
      <c r="L296" s="59"/>
      <c r="M296" s="59"/>
      <c r="O296" s="44"/>
      <c r="R296" s="59"/>
    </row>
    <row r="297" spans="1:18" ht="12.75" customHeight="1">
      <c r="F297" s="59"/>
      <c r="G297" s="59"/>
      <c r="H297" s="59"/>
      <c r="I297" s="59"/>
      <c r="J297" s="44"/>
      <c r="K297" s="59"/>
      <c r="L297" s="59"/>
      <c r="M297" s="59"/>
      <c r="O297" s="44"/>
      <c r="R297" s="59"/>
    </row>
    <row r="298" spans="1:18" ht="12.75" customHeight="1">
      <c r="F298" s="59"/>
      <c r="G298" s="59"/>
      <c r="H298" s="59"/>
      <c r="I298" s="59"/>
      <c r="J298" s="44"/>
      <c r="K298" s="59"/>
      <c r="L298" s="59"/>
      <c r="M298" s="59"/>
      <c r="O298" s="44"/>
      <c r="R298" s="59"/>
    </row>
    <row r="299" spans="1:18" ht="12.75" customHeight="1">
      <c r="F299" s="59"/>
      <c r="G299" s="59"/>
      <c r="H299" s="59"/>
      <c r="I299" s="59"/>
      <c r="J299" s="44"/>
      <c r="K299" s="59"/>
      <c r="L299" s="59"/>
      <c r="M299" s="59"/>
      <c r="O299" s="44"/>
      <c r="R299" s="59"/>
    </row>
    <row r="300" spans="1:18" ht="12.75" customHeight="1">
      <c r="F300" s="59"/>
      <c r="G300" s="59"/>
      <c r="H300" s="59"/>
      <c r="I300" s="59"/>
      <c r="J300" s="44"/>
      <c r="K300" s="59"/>
      <c r="L300" s="59"/>
      <c r="M300" s="59"/>
      <c r="O300" s="44"/>
      <c r="R300" s="59"/>
    </row>
    <row r="301" spans="1:18" ht="12.75" customHeight="1">
      <c r="F301" s="59"/>
      <c r="G301" s="59"/>
      <c r="H301" s="59"/>
      <c r="I301" s="59"/>
      <c r="J301" s="44"/>
      <c r="K301" s="59"/>
      <c r="L301" s="59"/>
      <c r="M301" s="59"/>
      <c r="O301" s="44"/>
      <c r="R301" s="59"/>
    </row>
    <row r="302" spans="1:18" ht="12.75" customHeight="1">
      <c r="F302" s="59"/>
      <c r="G302" s="59"/>
      <c r="H302" s="59"/>
      <c r="I302" s="59"/>
      <c r="J302" s="44"/>
      <c r="K302" s="59"/>
      <c r="L302" s="59"/>
      <c r="M302" s="59"/>
      <c r="O302" s="44"/>
      <c r="R302" s="59"/>
    </row>
    <row r="303" spans="1:18" ht="12.75" customHeight="1">
      <c r="A303" s="259"/>
      <c r="F303" s="59"/>
      <c r="G303" s="59"/>
      <c r="H303" s="59"/>
      <c r="I303" s="59"/>
      <c r="J303" s="44"/>
      <c r="K303" s="59"/>
      <c r="L303" s="59"/>
      <c r="M303" s="59"/>
      <c r="O303" s="44"/>
      <c r="R303" s="59"/>
    </row>
    <row r="304" spans="1:18" ht="12.75" customHeight="1">
      <c r="A304" s="259"/>
      <c r="F304" s="59"/>
      <c r="G304" s="59"/>
      <c r="H304" s="59"/>
      <c r="I304" s="59"/>
      <c r="J304" s="44"/>
      <c r="K304" s="59"/>
      <c r="L304" s="59"/>
      <c r="M304" s="59"/>
      <c r="O304" s="44"/>
      <c r="R304" s="59"/>
    </row>
    <row r="305" spans="1:18" ht="12.75" customHeight="1">
      <c r="A305" s="56"/>
      <c r="F305" s="59"/>
      <c r="G305" s="59"/>
      <c r="H305" s="59"/>
      <c r="I305" s="59"/>
      <c r="J305" s="44"/>
      <c r="K305" s="59"/>
      <c r="L305" s="59"/>
      <c r="M305" s="59"/>
      <c r="O305" s="44"/>
      <c r="R305" s="59"/>
    </row>
    <row r="306" spans="1:18" ht="12.75" customHeight="1">
      <c r="F306" s="59"/>
      <c r="G306" s="59"/>
      <c r="H306" s="59"/>
      <c r="I306" s="59"/>
      <c r="J306" s="44"/>
      <c r="K306" s="59"/>
      <c r="L306" s="59"/>
      <c r="M306" s="59"/>
      <c r="O306" s="44"/>
      <c r="R306" s="59"/>
    </row>
    <row r="307" spans="1:18" ht="12.75" customHeight="1">
      <c r="F307" s="59"/>
      <c r="G307" s="59"/>
      <c r="H307" s="59"/>
      <c r="I307" s="59"/>
      <c r="J307" s="44"/>
      <c r="K307" s="59"/>
      <c r="L307" s="59"/>
      <c r="M307" s="59"/>
      <c r="O307" s="44"/>
      <c r="R307" s="59"/>
    </row>
    <row r="308" spans="1:18" ht="12.75" customHeight="1">
      <c r="F308" s="59"/>
      <c r="G308" s="59"/>
      <c r="H308" s="59"/>
      <c r="I308" s="59"/>
      <c r="J308" s="44"/>
      <c r="K308" s="59"/>
      <c r="L308" s="59"/>
      <c r="M308" s="59"/>
      <c r="O308" s="44"/>
      <c r="R308" s="59"/>
    </row>
    <row r="309" spans="1:18" ht="12.75" customHeight="1">
      <c r="F309" s="59"/>
      <c r="G309" s="59"/>
      <c r="H309" s="59"/>
      <c r="I309" s="59"/>
      <c r="J309" s="44"/>
      <c r="K309" s="59"/>
      <c r="L309" s="59"/>
      <c r="M309" s="59"/>
      <c r="O309" s="44"/>
      <c r="R309" s="59"/>
    </row>
    <row r="310" spans="1:18" ht="12.75" customHeight="1">
      <c r="F310" s="59"/>
      <c r="G310" s="59"/>
      <c r="H310" s="59"/>
      <c r="I310" s="59"/>
      <c r="J310" s="44"/>
      <c r="K310" s="59"/>
      <c r="L310" s="59"/>
      <c r="M310" s="59"/>
      <c r="O310" s="44"/>
      <c r="R310" s="59"/>
    </row>
    <row r="311" spans="1:18" ht="12.75" customHeight="1">
      <c r="F311" s="59"/>
      <c r="G311" s="59"/>
      <c r="H311" s="59"/>
      <c r="I311" s="59"/>
      <c r="J311" s="44"/>
      <c r="K311" s="59"/>
      <c r="L311" s="59"/>
      <c r="M311" s="59"/>
      <c r="O311" s="44"/>
      <c r="R311" s="59"/>
    </row>
    <row r="312" spans="1:18" ht="12.75" customHeight="1">
      <c r="F312" s="59"/>
      <c r="G312" s="59"/>
      <c r="H312" s="59"/>
      <c r="I312" s="59"/>
      <c r="J312" s="44"/>
      <c r="K312" s="59"/>
      <c r="L312" s="59"/>
      <c r="M312" s="59"/>
      <c r="O312" s="44"/>
      <c r="R312" s="59"/>
    </row>
    <row r="313" spans="1:18" ht="12.75" customHeight="1">
      <c r="F313" s="59"/>
      <c r="G313" s="59"/>
      <c r="H313" s="59"/>
      <c r="I313" s="59"/>
      <c r="J313" s="44"/>
      <c r="K313" s="59"/>
      <c r="L313" s="59"/>
      <c r="M313" s="59"/>
      <c r="O313" s="44"/>
      <c r="R313" s="59"/>
    </row>
    <row r="314" spans="1:18" ht="12.75" customHeight="1">
      <c r="F314" s="59"/>
      <c r="G314" s="59"/>
      <c r="H314" s="59"/>
      <c r="I314" s="59"/>
      <c r="J314" s="44"/>
      <c r="K314" s="59"/>
      <c r="L314" s="59"/>
      <c r="M314" s="59"/>
      <c r="O314" s="44"/>
      <c r="R314" s="59"/>
    </row>
    <row r="315" spans="1:18" ht="12.75" customHeight="1">
      <c r="F315" s="59"/>
      <c r="G315" s="59"/>
      <c r="H315" s="59"/>
      <c r="I315" s="59"/>
      <c r="J315" s="44"/>
      <c r="K315" s="59"/>
      <c r="L315" s="59"/>
      <c r="M315" s="59"/>
      <c r="O315" s="44"/>
      <c r="R315" s="59"/>
    </row>
    <row r="316" spans="1:18" ht="12.75" customHeight="1">
      <c r="F316" s="59"/>
      <c r="G316" s="59"/>
      <c r="H316" s="59"/>
      <c r="I316" s="59"/>
      <c r="J316" s="44"/>
      <c r="K316" s="59"/>
      <c r="L316" s="59"/>
      <c r="M316" s="59"/>
      <c r="O316" s="44"/>
      <c r="R316" s="59"/>
    </row>
    <row r="317" spans="1:18" ht="12.75" customHeight="1">
      <c r="F317" s="59"/>
      <c r="G317" s="59"/>
      <c r="H317" s="59"/>
      <c r="I317" s="59"/>
      <c r="J317" s="44"/>
      <c r="K317" s="59"/>
      <c r="L317" s="59"/>
      <c r="M317" s="59"/>
      <c r="O317" s="44"/>
      <c r="R317" s="59"/>
    </row>
    <row r="318" spans="1:18" ht="12.75" customHeight="1">
      <c r="F318" s="59"/>
      <c r="G318" s="59"/>
      <c r="H318" s="59"/>
      <c r="I318" s="59"/>
      <c r="J318" s="44"/>
      <c r="K318" s="59"/>
      <c r="L318" s="59"/>
      <c r="M318" s="59"/>
      <c r="O318" s="44"/>
      <c r="R318" s="59"/>
    </row>
    <row r="319" spans="1:18" ht="12.75" customHeight="1">
      <c r="F319" s="59"/>
      <c r="G319" s="59"/>
      <c r="H319" s="59"/>
      <c r="I319" s="59"/>
      <c r="J319" s="44"/>
      <c r="K319" s="59"/>
      <c r="L319" s="59"/>
      <c r="M319" s="59"/>
      <c r="O319" s="44"/>
      <c r="R319" s="59"/>
    </row>
    <row r="320" spans="1:18" ht="12.75" customHeight="1">
      <c r="F320" s="59"/>
      <c r="G320" s="59"/>
      <c r="H320" s="59"/>
      <c r="I320" s="59"/>
      <c r="J320" s="44"/>
      <c r="K320" s="59"/>
      <c r="L320" s="59"/>
      <c r="M320" s="59"/>
      <c r="O320" s="44"/>
      <c r="R320" s="59"/>
    </row>
    <row r="321" spans="6:18" ht="12.75" customHeight="1">
      <c r="F321" s="59"/>
      <c r="G321" s="59"/>
      <c r="H321" s="59"/>
      <c r="I321" s="59"/>
      <c r="J321" s="44"/>
      <c r="K321" s="59"/>
      <c r="L321" s="59"/>
      <c r="M321" s="59"/>
      <c r="O321" s="44"/>
      <c r="R321" s="59"/>
    </row>
    <row r="322" spans="6:18" ht="12.75" customHeight="1">
      <c r="F322" s="59"/>
      <c r="G322" s="59"/>
      <c r="H322" s="59"/>
      <c r="I322" s="59"/>
      <c r="J322" s="44"/>
      <c r="K322" s="59"/>
      <c r="L322" s="59"/>
      <c r="M322" s="59"/>
      <c r="O322" s="44"/>
      <c r="R322" s="59"/>
    </row>
    <row r="323" spans="6:18" ht="12.75" customHeight="1">
      <c r="F323" s="59"/>
      <c r="G323" s="59"/>
      <c r="H323" s="59"/>
      <c r="I323" s="59"/>
      <c r="J323" s="44"/>
      <c r="K323" s="59"/>
      <c r="L323" s="59"/>
      <c r="M323" s="59"/>
      <c r="O323" s="44"/>
      <c r="R323" s="59"/>
    </row>
    <row r="324" spans="6:18" ht="12.75" customHeight="1">
      <c r="F324" s="59"/>
      <c r="G324" s="59"/>
      <c r="H324" s="59"/>
      <c r="I324" s="59"/>
      <c r="J324" s="44"/>
      <c r="K324" s="59"/>
      <c r="L324" s="59"/>
      <c r="M324" s="59"/>
      <c r="O324" s="44"/>
      <c r="R324" s="59"/>
    </row>
    <row r="325" spans="6:18" ht="12.75" customHeight="1">
      <c r="F325" s="59"/>
      <c r="G325" s="59"/>
      <c r="H325" s="59"/>
      <c r="I325" s="59"/>
      <c r="J325" s="44"/>
      <c r="K325" s="59"/>
      <c r="L325" s="59"/>
      <c r="M325" s="59"/>
      <c r="O325" s="44"/>
      <c r="R325" s="59"/>
    </row>
    <row r="326" spans="6:18" ht="12.75" customHeight="1">
      <c r="F326" s="59"/>
      <c r="G326" s="59"/>
      <c r="H326" s="59"/>
      <c r="I326" s="59"/>
      <c r="J326" s="44"/>
      <c r="K326" s="59"/>
      <c r="L326" s="59"/>
      <c r="M326" s="59"/>
      <c r="O326" s="44"/>
      <c r="R326" s="59"/>
    </row>
    <row r="327" spans="6:18" ht="12.75" customHeight="1">
      <c r="F327" s="59"/>
      <c r="G327" s="59"/>
      <c r="H327" s="59"/>
      <c r="I327" s="59"/>
      <c r="J327" s="44"/>
      <c r="K327" s="59"/>
      <c r="L327" s="59"/>
      <c r="M327" s="59"/>
      <c r="O327" s="44"/>
      <c r="R327" s="59"/>
    </row>
    <row r="328" spans="6:18" ht="12.75" customHeight="1">
      <c r="F328" s="59"/>
      <c r="G328" s="59"/>
      <c r="H328" s="59"/>
      <c r="I328" s="59"/>
      <c r="J328" s="44"/>
      <c r="K328" s="59"/>
      <c r="L328" s="59"/>
      <c r="M328" s="59"/>
      <c r="O328" s="44"/>
      <c r="R328" s="59"/>
    </row>
    <row r="329" spans="6:18" ht="12.75" customHeight="1">
      <c r="F329" s="59"/>
      <c r="G329" s="59"/>
      <c r="H329" s="59"/>
      <c r="I329" s="59"/>
      <c r="J329" s="44"/>
      <c r="K329" s="59"/>
      <c r="L329" s="59"/>
      <c r="M329" s="59"/>
      <c r="O329" s="44"/>
      <c r="R329" s="59"/>
    </row>
    <row r="330" spans="6:18" ht="12.75" customHeight="1">
      <c r="F330" s="59"/>
      <c r="G330" s="59"/>
      <c r="H330" s="59"/>
      <c r="I330" s="59"/>
      <c r="J330" s="44"/>
      <c r="K330" s="59"/>
      <c r="L330" s="59"/>
      <c r="M330" s="59"/>
      <c r="O330" s="44"/>
      <c r="R330" s="59"/>
    </row>
    <row r="331" spans="6:18" ht="12.75" customHeight="1">
      <c r="F331" s="59"/>
      <c r="G331" s="59"/>
      <c r="H331" s="59"/>
      <c r="I331" s="59"/>
      <c r="J331" s="44"/>
      <c r="K331" s="59"/>
      <c r="L331" s="59"/>
      <c r="M331" s="59"/>
      <c r="O331" s="44"/>
      <c r="R331" s="59"/>
    </row>
    <row r="332" spans="6:18" ht="12.75" customHeight="1">
      <c r="F332" s="59"/>
      <c r="G332" s="59"/>
      <c r="H332" s="59"/>
      <c r="I332" s="59"/>
      <c r="J332" s="44"/>
      <c r="K332" s="59"/>
      <c r="L332" s="59"/>
      <c r="M332" s="59"/>
      <c r="O332" s="44"/>
      <c r="R332" s="59"/>
    </row>
    <row r="333" spans="6:18" ht="12.75" customHeight="1">
      <c r="F333" s="59"/>
      <c r="G333" s="59"/>
      <c r="H333" s="59"/>
      <c r="I333" s="59"/>
      <c r="J333" s="44"/>
      <c r="K333" s="59"/>
      <c r="L333" s="59"/>
      <c r="M333" s="59"/>
      <c r="O333" s="44"/>
      <c r="R333" s="59"/>
    </row>
    <row r="334" spans="6:18" ht="12.75" customHeight="1">
      <c r="F334" s="59"/>
      <c r="G334" s="59"/>
      <c r="H334" s="59"/>
      <c r="I334" s="59"/>
      <c r="J334" s="44"/>
      <c r="K334" s="59"/>
      <c r="L334" s="59"/>
      <c r="M334" s="59"/>
      <c r="O334" s="44"/>
      <c r="R334" s="59"/>
    </row>
    <row r="335" spans="6:18" ht="12.75" customHeight="1">
      <c r="F335" s="59"/>
      <c r="G335" s="59"/>
      <c r="H335" s="59"/>
      <c r="I335" s="59"/>
      <c r="J335" s="44"/>
      <c r="K335" s="59"/>
      <c r="L335" s="59"/>
      <c r="M335" s="59"/>
      <c r="O335" s="44"/>
      <c r="R335" s="59"/>
    </row>
    <row r="336" spans="6:18" ht="12.75" customHeight="1">
      <c r="F336" s="59"/>
      <c r="G336" s="59"/>
      <c r="H336" s="59"/>
      <c r="I336" s="59"/>
      <c r="J336" s="44"/>
      <c r="K336" s="59"/>
      <c r="L336" s="59"/>
      <c r="M336" s="59"/>
      <c r="O336" s="44"/>
      <c r="R336" s="59"/>
    </row>
    <row r="337" spans="6:18" ht="12.75" customHeight="1">
      <c r="F337" s="59"/>
      <c r="G337" s="59"/>
      <c r="H337" s="59"/>
      <c r="I337" s="59"/>
      <c r="J337" s="44"/>
      <c r="K337" s="59"/>
      <c r="L337" s="59"/>
      <c r="M337" s="59"/>
      <c r="O337" s="44"/>
      <c r="R337" s="59"/>
    </row>
    <row r="338" spans="6:18" ht="12.75" customHeight="1">
      <c r="F338" s="59"/>
      <c r="G338" s="59"/>
      <c r="H338" s="59"/>
      <c r="I338" s="59"/>
      <c r="J338" s="44"/>
      <c r="K338" s="59"/>
      <c r="L338" s="59"/>
      <c r="M338" s="59"/>
      <c r="O338" s="44"/>
      <c r="R338" s="59"/>
    </row>
    <row r="339" spans="6:18" ht="12.75" customHeight="1">
      <c r="F339" s="59"/>
      <c r="G339" s="59"/>
      <c r="H339" s="59"/>
      <c r="I339" s="59"/>
      <c r="J339" s="44"/>
      <c r="K339" s="59"/>
      <c r="L339" s="59"/>
      <c r="M339" s="59"/>
      <c r="O339" s="44"/>
      <c r="R339" s="59"/>
    </row>
    <row r="340" spans="6:18" ht="12.75" customHeight="1">
      <c r="F340" s="59"/>
      <c r="G340" s="59"/>
      <c r="H340" s="59"/>
      <c r="I340" s="59"/>
      <c r="J340" s="44"/>
      <c r="K340" s="59"/>
      <c r="L340" s="59"/>
      <c r="M340" s="59"/>
      <c r="O340" s="44"/>
      <c r="R340" s="59"/>
    </row>
    <row r="341" spans="6:18" ht="12.75" customHeight="1">
      <c r="F341" s="59"/>
      <c r="G341" s="59"/>
      <c r="H341" s="59"/>
      <c r="I341" s="59"/>
      <c r="J341" s="44"/>
      <c r="K341" s="59"/>
      <c r="L341" s="59"/>
      <c r="M341" s="59"/>
      <c r="O341" s="44"/>
      <c r="R341" s="59"/>
    </row>
    <row r="342" spans="6:18" ht="12.75" customHeight="1">
      <c r="F342" s="59"/>
      <c r="G342" s="59"/>
      <c r="H342" s="59"/>
      <c r="I342" s="59"/>
      <c r="J342" s="44"/>
      <c r="K342" s="59"/>
      <c r="L342" s="59"/>
      <c r="M342" s="59"/>
      <c r="O342" s="44"/>
      <c r="R342" s="59"/>
    </row>
    <row r="343" spans="6:18" ht="12.75" customHeight="1">
      <c r="F343" s="59"/>
      <c r="G343" s="59"/>
      <c r="H343" s="59"/>
      <c r="I343" s="59"/>
      <c r="J343" s="44"/>
      <c r="K343" s="59"/>
      <c r="L343" s="59"/>
      <c r="M343" s="59"/>
      <c r="O343" s="44"/>
      <c r="R343" s="59"/>
    </row>
    <row r="344" spans="6:18" ht="12.75" customHeight="1">
      <c r="F344" s="59"/>
      <c r="G344" s="59"/>
      <c r="H344" s="59"/>
      <c r="I344" s="59"/>
      <c r="J344" s="44"/>
      <c r="K344" s="59"/>
      <c r="L344" s="59"/>
      <c r="M344" s="59"/>
      <c r="O344" s="44"/>
      <c r="R344" s="59"/>
    </row>
    <row r="345" spans="6:18" ht="12.75" customHeight="1">
      <c r="F345" s="59"/>
      <c r="G345" s="59"/>
      <c r="H345" s="59"/>
      <c r="I345" s="59"/>
      <c r="J345" s="44"/>
      <c r="K345" s="59"/>
      <c r="L345" s="59"/>
      <c r="M345" s="59"/>
      <c r="O345" s="44"/>
      <c r="R345" s="59"/>
    </row>
    <row r="346" spans="6:18" ht="12.75" customHeight="1">
      <c r="F346" s="59"/>
      <c r="G346" s="59"/>
      <c r="H346" s="59"/>
      <c r="I346" s="59"/>
      <c r="J346" s="44"/>
      <c r="K346" s="59"/>
      <c r="L346" s="59"/>
      <c r="M346" s="59"/>
      <c r="O346" s="44"/>
      <c r="R346" s="59"/>
    </row>
    <row r="347" spans="6:18" ht="12.75" customHeight="1">
      <c r="F347" s="59"/>
      <c r="G347" s="59"/>
      <c r="H347" s="59"/>
      <c r="I347" s="59"/>
      <c r="J347" s="44"/>
      <c r="K347" s="59"/>
      <c r="L347" s="59"/>
      <c r="M347" s="59"/>
      <c r="O347" s="44"/>
      <c r="R347" s="59"/>
    </row>
    <row r="348" spans="6:18" ht="12.75" customHeight="1">
      <c r="F348" s="59"/>
      <c r="G348" s="59"/>
      <c r="H348" s="59"/>
      <c r="I348" s="59"/>
      <c r="J348" s="44"/>
      <c r="K348" s="59"/>
      <c r="L348" s="59"/>
      <c r="M348" s="59"/>
      <c r="O348" s="44"/>
      <c r="R348" s="59"/>
    </row>
    <row r="349" spans="6:18" ht="12.75" customHeight="1">
      <c r="F349" s="59"/>
      <c r="G349" s="59"/>
      <c r="H349" s="59"/>
      <c r="I349" s="59"/>
      <c r="J349" s="44"/>
      <c r="K349" s="59"/>
      <c r="L349" s="59"/>
      <c r="M349" s="59"/>
      <c r="O349" s="44"/>
      <c r="R349" s="59"/>
    </row>
    <row r="350" spans="6:18" ht="12.75" customHeight="1">
      <c r="F350" s="59"/>
      <c r="G350" s="59"/>
      <c r="H350" s="59"/>
      <c r="I350" s="59"/>
      <c r="J350" s="44"/>
      <c r="K350" s="59"/>
      <c r="L350" s="59"/>
      <c r="M350" s="59"/>
      <c r="O350" s="44"/>
      <c r="R350" s="59"/>
    </row>
    <row r="351" spans="6:18" ht="12.75" customHeight="1">
      <c r="F351" s="59"/>
      <c r="G351" s="59"/>
      <c r="H351" s="59"/>
      <c r="I351" s="59"/>
      <c r="J351" s="44"/>
      <c r="K351" s="59"/>
      <c r="L351" s="59"/>
      <c r="M351" s="59"/>
      <c r="O351" s="44"/>
      <c r="R351" s="59"/>
    </row>
    <row r="352" spans="6:18" ht="12.75" customHeight="1">
      <c r="F352" s="59"/>
      <c r="G352" s="59"/>
      <c r="H352" s="59"/>
      <c r="I352" s="59"/>
      <c r="J352" s="44"/>
      <c r="K352" s="59"/>
      <c r="L352" s="59"/>
      <c r="M352" s="59"/>
      <c r="O352" s="44"/>
      <c r="R352" s="59"/>
    </row>
    <row r="353" spans="6:18" ht="12.75" customHeight="1">
      <c r="F353" s="59"/>
      <c r="G353" s="59"/>
      <c r="H353" s="59"/>
      <c r="I353" s="59"/>
      <c r="J353" s="44"/>
      <c r="K353" s="59"/>
      <c r="L353" s="59"/>
      <c r="M353" s="59"/>
      <c r="O353" s="44"/>
      <c r="R353" s="59"/>
    </row>
    <row r="354" spans="6:18" ht="12.75" customHeight="1">
      <c r="F354" s="59"/>
      <c r="G354" s="59"/>
      <c r="H354" s="59"/>
      <c r="I354" s="59"/>
      <c r="J354" s="44"/>
      <c r="K354" s="59"/>
      <c r="L354" s="59"/>
      <c r="M354" s="59"/>
      <c r="O354" s="44"/>
      <c r="R354" s="59"/>
    </row>
    <row r="355" spans="6:18" ht="12.75" customHeight="1">
      <c r="F355" s="59"/>
      <c r="G355" s="59"/>
      <c r="H355" s="59"/>
      <c r="I355" s="59"/>
      <c r="J355" s="44"/>
      <c r="K355" s="59"/>
      <c r="L355" s="59"/>
      <c r="M355" s="59"/>
      <c r="O355" s="44"/>
      <c r="R355" s="59"/>
    </row>
    <row r="356" spans="6:18" ht="12.75" customHeight="1">
      <c r="F356" s="59"/>
      <c r="G356" s="59"/>
      <c r="H356" s="59"/>
      <c r="I356" s="59"/>
      <c r="J356" s="44"/>
      <c r="K356" s="59"/>
      <c r="L356" s="59"/>
      <c r="M356" s="59"/>
      <c r="O356" s="44"/>
      <c r="R356" s="59"/>
    </row>
    <row r="357" spans="6:18" ht="12.75" customHeight="1">
      <c r="F357" s="59"/>
      <c r="G357" s="59"/>
      <c r="H357" s="59"/>
      <c r="I357" s="59"/>
      <c r="J357" s="44"/>
      <c r="K357" s="59"/>
      <c r="L357" s="59"/>
      <c r="M357" s="59"/>
      <c r="O357" s="44"/>
      <c r="R357" s="59"/>
    </row>
    <row r="358" spans="6:18" ht="12.75" customHeight="1">
      <c r="F358" s="59"/>
      <c r="G358" s="59"/>
      <c r="H358" s="59"/>
      <c r="I358" s="59"/>
      <c r="J358" s="44"/>
      <c r="K358" s="59"/>
      <c r="L358" s="59"/>
      <c r="M358" s="59"/>
      <c r="O358" s="44"/>
      <c r="R358" s="59"/>
    </row>
    <row r="359" spans="6:18" ht="12.75" customHeight="1">
      <c r="F359" s="59"/>
      <c r="G359" s="59"/>
      <c r="H359" s="59"/>
      <c r="I359" s="59"/>
      <c r="J359" s="44"/>
      <c r="K359" s="59"/>
      <c r="L359" s="59"/>
      <c r="M359" s="59"/>
      <c r="O359" s="44"/>
      <c r="R359" s="59"/>
    </row>
    <row r="360" spans="6:18" ht="12.75" customHeight="1">
      <c r="F360" s="59"/>
      <c r="G360" s="59"/>
      <c r="H360" s="59"/>
      <c r="I360" s="59"/>
      <c r="J360" s="44"/>
      <c r="K360" s="59"/>
      <c r="L360" s="59"/>
      <c r="M360" s="59"/>
      <c r="O360" s="44"/>
      <c r="R360" s="59"/>
    </row>
    <row r="361" spans="6:18" ht="12.75" customHeight="1">
      <c r="F361" s="59"/>
      <c r="G361" s="59"/>
      <c r="H361" s="59"/>
      <c r="I361" s="59"/>
      <c r="J361" s="44"/>
      <c r="K361" s="59"/>
      <c r="L361" s="59"/>
      <c r="M361" s="59"/>
      <c r="O361" s="44"/>
      <c r="R361" s="59"/>
    </row>
    <row r="362" spans="6:18" ht="12.75" customHeight="1">
      <c r="F362" s="59"/>
      <c r="G362" s="59"/>
      <c r="H362" s="59"/>
      <c r="I362" s="59"/>
      <c r="J362" s="44"/>
      <c r="K362" s="59"/>
      <c r="L362" s="59"/>
      <c r="M362" s="59"/>
      <c r="O362" s="44"/>
      <c r="R362" s="59"/>
    </row>
    <row r="363" spans="6:18" ht="12.75" customHeight="1">
      <c r="F363" s="59"/>
      <c r="G363" s="59"/>
      <c r="H363" s="59"/>
      <c r="I363" s="59"/>
      <c r="J363" s="44"/>
      <c r="K363" s="59"/>
      <c r="L363" s="59"/>
      <c r="M363" s="59"/>
      <c r="O363" s="44"/>
      <c r="R363" s="59"/>
    </row>
    <row r="364" spans="6:18" ht="12.75" customHeight="1">
      <c r="F364" s="59"/>
      <c r="G364" s="59"/>
      <c r="H364" s="59"/>
      <c r="I364" s="59"/>
      <c r="J364" s="44"/>
      <c r="K364" s="59"/>
      <c r="L364" s="59"/>
      <c r="M364" s="59"/>
      <c r="O364" s="44"/>
      <c r="R364" s="59"/>
    </row>
    <row r="365" spans="6:18" ht="12.75" customHeight="1">
      <c r="F365" s="59"/>
      <c r="G365" s="59"/>
      <c r="H365" s="59"/>
      <c r="I365" s="59"/>
      <c r="J365" s="44"/>
      <c r="K365" s="59"/>
      <c r="L365" s="59"/>
      <c r="M365" s="59"/>
      <c r="O365" s="44"/>
      <c r="R365" s="59"/>
    </row>
    <row r="366" spans="6:18" ht="12.75" customHeight="1">
      <c r="F366" s="59"/>
      <c r="G366" s="59"/>
      <c r="H366" s="59"/>
      <c r="I366" s="59"/>
      <c r="J366" s="44"/>
      <c r="K366" s="59"/>
      <c r="L366" s="59"/>
      <c r="M366" s="59"/>
      <c r="O366" s="44"/>
      <c r="R366" s="59"/>
    </row>
    <row r="367" spans="6:18" ht="12.75" customHeight="1">
      <c r="F367" s="59"/>
      <c r="G367" s="59"/>
      <c r="H367" s="59"/>
      <c r="I367" s="59"/>
      <c r="J367" s="44"/>
      <c r="K367" s="59"/>
      <c r="L367" s="59"/>
      <c r="M367" s="59"/>
      <c r="O367" s="44"/>
      <c r="R367" s="59"/>
    </row>
    <row r="368" spans="6:18" ht="12.75" customHeight="1">
      <c r="F368" s="59"/>
      <c r="G368" s="59"/>
      <c r="H368" s="59"/>
      <c r="I368" s="59"/>
      <c r="J368" s="44"/>
      <c r="K368" s="59"/>
      <c r="L368" s="59"/>
      <c r="M368" s="59"/>
      <c r="O368" s="44"/>
      <c r="R368" s="59"/>
    </row>
    <row r="369" spans="6:18" ht="12.75" customHeight="1">
      <c r="F369" s="59"/>
      <c r="G369" s="59"/>
      <c r="H369" s="59"/>
      <c r="I369" s="59"/>
      <c r="J369" s="44"/>
      <c r="K369" s="59"/>
      <c r="L369" s="59"/>
      <c r="M369" s="59"/>
      <c r="O369" s="44"/>
      <c r="R369" s="59"/>
    </row>
    <row r="370" spans="6:18" ht="12.75" customHeight="1">
      <c r="F370" s="59"/>
      <c r="G370" s="59"/>
      <c r="H370" s="59"/>
      <c r="I370" s="59"/>
      <c r="J370" s="44"/>
      <c r="K370" s="59"/>
      <c r="L370" s="59"/>
      <c r="M370" s="59"/>
      <c r="O370" s="44"/>
      <c r="R370" s="59"/>
    </row>
    <row r="371" spans="6:18" ht="12.75" customHeight="1">
      <c r="F371" s="59"/>
      <c r="G371" s="59"/>
      <c r="H371" s="59"/>
      <c r="I371" s="59"/>
      <c r="J371" s="44"/>
      <c r="K371" s="59"/>
      <c r="L371" s="59"/>
      <c r="M371" s="59"/>
      <c r="O371" s="44"/>
      <c r="R371" s="59"/>
    </row>
    <row r="372" spans="6:18" ht="12.75" customHeight="1">
      <c r="F372" s="59"/>
      <c r="G372" s="59"/>
      <c r="H372" s="59"/>
      <c r="I372" s="59"/>
      <c r="J372" s="44"/>
      <c r="K372" s="59"/>
      <c r="L372" s="59"/>
      <c r="M372" s="59"/>
      <c r="O372" s="44"/>
      <c r="R372" s="59"/>
    </row>
    <row r="373" spans="6:18" ht="12.75" customHeight="1">
      <c r="F373" s="59"/>
      <c r="G373" s="59"/>
      <c r="H373" s="59"/>
      <c r="I373" s="59"/>
      <c r="J373" s="44"/>
      <c r="K373" s="59"/>
      <c r="L373" s="59"/>
      <c r="M373" s="59"/>
      <c r="O373" s="44"/>
      <c r="R373" s="59"/>
    </row>
    <row r="374" spans="6:18" ht="12.75" customHeight="1">
      <c r="F374" s="59"/>
      <c r="G374" s="59"/>
      <c r="H374" s="59"/>
      <c r="I374" s="59"/>
      <c r="J374" s="44"/>
      <c r="K374" s="59"/>
      <c r="L374" s="59"/>
      <c r="M374" s="59"/>
      <c r="O374" s="44"/>
      <c r="R374" s="59"/>
    </row>
    <row r="375" spans="6:18" ht="12.75" customHeight="1">
      <c r="F375" s="59"/>
      <c r="G375" s="59"/>
      <c r="H375" s="59"/>
      <c r="I375" s="59"/>
      <c r="J375" s="44"/>
      <c r="K375" s="59"/>
      <c r="L375" s="59"/>
      <c r="M375" s="59"/>
      <c r="O375" s="44"/>
      <c r="R375" s="59"/>
    </row>
    <row r="376" spans="6:18" ht="12.75" customHeight="1">
      <c r="F376" s="59"/>
      <c r="G376" s="59"/>
      <c r="H376" s="59"/>
      <c r="I376" s="59"/>
      <c r="J376" s="44"/>
      <c r="K376" s="59"/>
      <c r="L376" s="59"/>
      <c r="M376" s="59"/>
      <c r="O376" s="44"/>
      <c r="R376" s="59"/>
    </row>
    <row r="377" spans="6:18" ht="12.75" customHeight="1">
      <c r="F377" s="59"/>
      <c r="G377" s="59"/>
      <c r="H377" s="59"/>
      <c r="I377" s="59"/>
      <c r="J377" s="44"/>
      <c r="K377" s="59"/>
      <c r="L377" s="59"/>
      <c r="M377" s="59"/>
      <c r="O377" s="44"/>
      <c r="R377" s="59"/>
    </row>
    <row r="378" spans="6:18" ht="12.75" customHeight="1">
      <c r="F378" s="59"/>
      <c r="G378" s="59"/>
      <c r="H378" s="59"/>
      <c r="I378" s="59"/>
      <c r="J378" s="44"/>
      <c r="K378" s="59"/>
      <c r="L378" s="59"/>
      <c r="M378" s="59"/>
      <c r="O378" s="44"/>
      <c r="R378" s="59"/>
    </row>
    <row r="379" spans="6:18" ht="12.75" customHeight="1">
      <c r="F379" s="59"/>
      <c r="G379" s="59"/>
      <c r="H379" s="59"/>
      <c r="I379" s="59"/>
      <c r="J379" s="44"/>
      <c r="K379" s="59"/>
      <c r="L379" s="59"/>
      <c r="M379" s="59"/>
      <c r="O379" s="44"/>
      <c r="R379" s="59"/>
    </row>
    <row r="380" spans="6:18" ht="12.75" customHeight="1">
      <c r="F380" s="59"/>
      <c r="G380" s="59"/>
      <c r="H380" s="59"/>
      <c r="I380" s="59"/>
      <c r="J380" s="44"/>
      <c r="K380" s="59"/>
      <c r="L380" s="59"/>
      <c r="M380" s="59"/>
      <c r="O380" s="44"/>
      <c r="R380" s="59"/>
    </row>
    <row r="381" spans="6:18" ht="12.75" customHeight="1">
      <c r="F381" s="59"/>
      <c r="G381" s="59"/>
      <c r="H381" s="59"/>
      <c r="I381" s="59"/>
      <c r="J381" s="44"/>
      <c r="K381" s="59"/>
      <c r="L381" s="59"/>
      <c r="M381" s="59"/>
      <c r="O381" s="44"/>
      <c r="R381" s="59"/>
    </row>
    <row r="382" spans="6:18" ht="12.75" customHeight="1">
      <c r="F382" s="59"/>
      <c r="G382" s="59"/>
      <c r="H382" s="59"/>
      <c r="I382" s="59"/>
      <c r="J382" s="44"/>
      <c r="K382" s="59"/>
      <c r="L382" s="59"/>
      <c r="M382" s="59"/>
      <c r="O382" s="44"/>
      <c r="R382" s="59"/>
    </row>
    <row r="383" spans="6:18" ht="12.75" customHeight="1">
      <c r="F383" s="59"/>
      <c r="G383" s="59"/>
      <c r="H383" s="59"/>
      <c r="I383" s="59"/>
      <c r="J383" s="44"/>
      <c r="K383" s="59"/>
      <c r="L383" s="59"/>
      <c r="M383" s="59"/>
      <c r="O383" s="44"/>
      <c r="R383" s="59"/>
    </row>
    <row r="384" spans="6:18" ht="12.75" customHeight="1">
      <c r="F384" s="59"/>
      <c r="G384" s="59"/>
      <c r="H384" s="59"/>
      <c r="I384" s="59"/>
      <c r="J384" s="44"/>
      <c r="K384" s="59"/>
      <c r="L384" s="59"/>
      <c r="M384" s="59"/>
      <c r="O384" s="44"/>
      <c r="R384" s="59"/>
    </row>
    <row r="385" spans="6:18" ht="12.75" customHeight="1">
      <c r="F385" s="59"/>
      <c r="G385" s="59"/>
      <c r="H385" s="59"/>
      <c r="I385" s="59"/>
      <c r="J385" s="44"/>
      <c r="K385" s="59"/>
      <c r="L385" s="59"/>
      <c r="M385" s="59"/>
      <c r="O385" s="44"/>
      <c r="R385" s="59"/>
    </row>
    <row r="386" spans="6:18" ht="12.75" customHeight="1">
      <c r="F386" s="59"/>
      <c r="G386" s="59"/>
      <c r="H386" s="59"/>
      <c r="I386" s="59"/>
      <c r="J386" s="44"/>
      <c r="K386" s="59"/>
      <c r="L386" s="59"/>
      <c r="M386" s="59"/>
      <c r="O386" s="44"/>
      <c r="R386" s="59"/>
    </row>
    <row r="387" spans="6:18" ht="12.75" customHeight="1">
      <c r="F387" s="59"/>
      <c r="G387" s="59"/>
      <c r="H387" s="59"/>
      <c r="I387" s="59"/>
      <c r="J387" s="44"/>
      <c r="K387" s="59"/>
      <c r="L387" s="59"/>
      <c r="M387" s="59"/>
      <c r="O387" s="44"/>
      <c r="R387" s="59"/>
    </row>
    <row r="388" spans="6:18" ht="12.75" customHeight="1">
      <c r="F388" s="59"/>
      <c r="G388" s="59"/>
      <c r="H388" s="59"/>
      <c r="I388" s="59"/>
      <c r="J388" s="44"/>
      <c r="K388" s="59"/>
      <c r="L388" s="59"/>
      <c r="M388" s="59"/>
      <c r="O388" s="44"/>
      <c r="R388" s="59"/>
    </row>
    <row r="389" spans="6:18" ht="12.75" customHeight="1">
      <c r="F389" s="59"/>
      <c r="G389" s="59"/>
      <c r="H389" s="59"/>
      <c r="I389" s="59"/>
      <c r="J389" s="44"/>
      <c r="K389" s="59"/>
      <c r="L389" s="59"/>
      <c r="M389" s="59"/>
      <c r="O389" s="44"/>
      <c r="R389" s="59"/>
    </row>
    <row r="390" spans="6:18" ht="12.75" customHeight="1">
      <c r="F390" s="59"/>
      <c r="G390" s="59"/>
      <c r="H390" s="59"/>
      <c r="I390" s="59"/>
      <c r="J390" s="44"/>
      <c r="K390" s="59"/>
      <c r="L390" s="59"/>
      <c r="M390" s="59"/>
      <c r="O390" s="44"/>
      <c r="R390" s="59"/>
    </row>
    <row r="391" spans="6:18" ht="12.75" customHeight="1">
      <c r="F391" s="59"/>
      <c r="G391" s="59"/>
      <c r="H391" s="59"/>
      <c r="I391" s="59"/>
      <c r="J391" s="44"/>
      <c r="K391" s="59"/>
      <c r="L391" s="59"/>
      <c r="M391" s="59"/>
      <c r="O391" s="44"/>
      <c r="R391" s="59"/>
    </row>
    <row r="392" spans="6:18" ht="12.75" customHeight="1">
      <c r="F392" s="59"/>
      <c r="G392" s="59"/>
      <c r="H392" s="59"/>
      <c r="I392" s="59"/>
      <c r="J392" s="44"/>
      <c r="K392" s="59"/>
      <c r="L392" s="59"/>
      <c r="M392" s="59"/>
      <c r="O392" s="44"/>
      <c r="R392" s="59"/>
    </row>
    <row r="393" spans="6:18" ht="12.75" customHeight="1">
      <c r="F393" s="59"/>
      <c r="G393" s="59"/>
      <c r="H393" s="59"/>
      <c r="I393" s="59"/>
      <c r="J393" s="44"/>
      <c r="K393" s="59"/>
      <c r="L393" s="59"/>
      <c r="M393" s="59"/>
      <c r="O393" s="44"/>
      <c r="R393" s="59"/>
    </row>
    <row r="394" spans="6:18" ht="12.75" customHeight="1">
      <c r="F394" s="59"/>
      <c r="G394" s="59"/>
      <c r="H394" s="59"/>
      <c r="I394" s="59"/>
      <c r="J394" s="44"/>
      <c r="K394" s="59"/>
      <c r="L394" s="59"/>
      <c r="M394" s="59"/>
      <c r="O394" s="44"/>
      <c r="R394" s="59"/>
    </row>
    <row r="395" spans="6:18" ht="12.75" customHeight="1">
      <c r="F395" s="59"/>
      <c r="G395" s="59"/>
      <c r="H395" s="59"/>
      <c r="I395" s="59"/>
      <c r="J395" s="44"/>
      <c r="K395" s="59"/>
      <c r="L395" s="59"/>
      <c r="M395" s="59"/>
      <c r="O395" s="44"/>
      <c r="R395" s="59"/>
    </row>
    <row r="396" spans="6:18" ht="12.75" customHeight="1">
      <c r="F396" s="59"/>
      <c r="G396" s="59"/>
      <c r="H396" s="59"/>
      <c r="I396" s="59"/>
      <c r="J396" s="44"/>
      <c r="K396" s="59"/>
      <c r="L396" s="59"/>
      <c r="M396" s="59"/>
      <c r="O396" s="44"/>
      <c r="R396" s="59"/>
    </row>
    <row r="397" spans="6:18" ht="12.75" customHeight="1">
      <c r="F397" s="59"/>
      <c r="G397" s="59"/>
      <c r="H397" s="59"/>
      <c r="I397" s="59"/>
      <c r="J397" s="44"/>
      <c r="K397" s="59"/>
      <c r="L397" s="59"/>
      <c r="M397" s="59"/>
      <c r="O397" s="44"/>
      <c r="R397" s="59"/>
    </row>
    <row r="398" spans="6:18" ht="12.75" customHeight="1">
      <c r="F398" s="59"/>
      <c r="G398" s="59"/>
      <c r="H398" s="59"/>
      <c r="I398" s="59"/>
      <c r="J398" s="44"/>
      <c r="K398" s="59"/>
      <c r="L398" s="59"/>
      <c r="M398" s="59"/>
      <c r="O398" s="44"/>
      <c r="R398" s="59"/>
    </row>
    <row r="399" spans="6:18" ht="12.75" customHeight="1">
      <c r="F399" s="59"/>
      <c r="G399" s="59"/>
      <c r="H399" s="59"/>
      <c r="I399" s="59"/>
      <c r="J399" s="44"/>
      <c r="K399" s="59"/>
      <c r="L399" s="59"/>
      <c r="M399" s="59"/>
      <c r="O399" s="44"/>
      <c r="R399" s="59"/>
    </row>
    <row r="400" spans="6:18" ht="12.75" customHeight="1">
      <c r="F400" s="59"/>
      <c r="G400" s="59"/>
      <c r="H400" s="59"/>
      <c r="I400" s="59"/>
      <c r="J400" s="44"/>
      <c r="K400" s="59"/>
      <c r="L400" s="59"/>
      <c r="M400" s="59"/>
      <c r="O400" s="44"/>
      <c r="R400" s="59"/>
    </row>
    <row r="401" spans="6:18" ht="12.75" customHeight="1">
      <c r="F401" s="59"/>
      <c r="G401" s="59"/>
      <c r="H401" s="59"/>
      <c r="I401" s="59"/>
      <c r="J401" s="44"/>
      <c r="K401" s="59"/>
      <c r="L401" s="59"/>
      <c r="M401" s="59"/>
      <c r="O401" s="44"/>
      <c r="R401" s="59"/>
    </row>
    <row r="402" spans="6:18" ht="12.75" customHeight="1">
      <c r="F402" s="59"/>
      <c r="G402" s="59"/>
      <c r="H402" s="59"/>
      <c r="I402" s="59"/>
      <c r="J402" s="44"/>
      <c r="K402" s="59"/>
      <c r="L402" s="59"/>
      <c r="M402" s="59"/>
      <c r="O402" s="44"/>
      <c r="R402" s="59"/>
    </row>
    <row r="403" spans="6:18" ht="12.75" customHeight="1">
      <c r="F403" s="59"/>
      <c r="G403" s="59"/>
      <c r="H403" s="59"/>
      <c r="I403" s="59"/>
      <c r="J403" s="44"/>
      <c r="K403" s="59"/>
      <c r="L403" s="59"/>
      <c r="M403" s="59"/>
      <c r="O403" s="44"/>
      <c r="R403" s="59"/>
    </row>
    <row r="404" spans="6:18" ht="12.75" customHeight="1">
      <c r="F404" s="59"/>
      <c r="G404" s="59"/>
      <c r="H404" s="59"/>
      <c r="I404" s="59"/>
      <c r="J404" s="44"/>
      <c r="K404" s="59"/>
      <c r="L404" s="59"/>
      <c r="M404" s="59"/>
      <c r="O404" s="44"/>
      <c r="R404" s="59"/>
    </row>
    <row r="405" spans="6:18" ht="12.75" customHeight="1">
      <c r="F405" s="59"/>
      <c r="G405" s="59"/>
      <c r="H405" s="59"/>
      <c r="I405" s="59"/>
      <c r="J405" s="44"/>
      <c r="K405" s="59"/>
      <c r="L405" s="59"/>
      <c r="M405" s="59"/>
      <c r="O405" s="44"/>
      <c r="R405" s="59"/>
    </row>
    <row r="406" spans="6:18" ht="12.75" customHeight="1">
      <c r="F406" s="59"/>
      <c r="G406" s="59"/>
      <c r="H406" s="59"/>
      <c r="I406" s="59"/>
      <c r="J406" s="44"/>
      <c r="K406" s="59"/>
      <c r="L406" s="59"/>
      <c r="M406" s="59"/>
      <c r="O406" s="44"/>
      <c r="R406" s="59"/>
    </row>
    <row r="407" spans="6:18" ht="12.75" customHeight="1">
      <c r="F407" s="59"/>
      <c r="G407" s="59"/>
      <c r="H407" s="59"/>
      <c r="I407" s="59"/>
      <c r="J407" s="44"/>
      <c r="K407" s="59"/>
      <c r="L407" s="59"/>
      <c r="M407" s="59"/>
      <c r="O407" s="44"/>
      <c r="R407" s="59"/>
    </row>
    <row r="408" spans="6:18" ht="12.75" customHeight="1">
      <c r="F408" s="59"/>
      <c r="G408" s="59"/>
      <c r="H408" s="59"/>
      <c r="I408" s="59"/>
      <c r="J408" s="44"/>
      <c r="K408" s="59"/>
      <c r="L408" s="59"/>
      <c r="M408" s="59"/>
      <c r="O408" s="44"/>
      <c r="R408" s="59"/>
    </row>
    <row r="409" spans="6:18" ht="12.75" customHeight="1">
      <c r="F409" s="59"/>
      <c r="G409" s="59"/>
      <c r="H409" s="59"/>
      <c r="I409" s="59"/>
      <c r="J409" s="44"/>
      <c r="K409" s="59"/>
      <c r="L409" s="59"/>
      <c r="M409" s="59"/>
      <c r="O409" s="44"/>
      <c r="R409" s="59"/>
    </row>
    <row r="410" spans="6:18" ht="12.75" customHeight="1">
      <c r="F410" s="59"/>
      <c r="G410" s="59"/>
      <c r="H410" s="59"/>
      <c r="I410" s="59"/>
      <c r="J410" s="44"/>
      <c r="K410" s="59"/>
      <c r="L410" s="59"/>
      <c r="M410" s="59"/>
      <c r="O410" s="44"/>
      <c r="R410" s="59"/>
    </row>
    <row r="411" spans="6:18" ht="12.75" customHeight="1">
      <c r="F411" s="59"/>
      <c r="G411" s="59"/>
      <c r="H411" s="59"/>
      <c r="I411" s="59"/>
      <c r="J411" s="44"/>
      <c r="K411" s="59"/>
      <c r="L411" s="59"/>
      <c r="M411" s="59"/>
      <c r="O411" s="44"/>
      <c r="R411" s="59"/>
    </row>
    <row r="412" spans="6:18" ht="12.75" customHeight="1">
      <c r="F412" s="59"/>
      <c r="G412" s="59"/>
      <c r="H412" s="59"/>
      <c r="I412" s="59"/>
      <c r="J412" s="44"/>
      <c r="K412" s="59"/>
      <c r="L412" s="59"/>
      <c r="M412" s="59"/>
      <c r="O412" s="44"/>
      <c r="R412" s="59"/>
    </row>
    <row r="413" spans="6:18" ht="12.75" customHeight="1">
      <c r="F413" s="59"/>
      <c r="G413" s="59"/>
      <c r="H413" s="59"/>
      <c r="I413" s="59"/>
      <c r="J413" s="44"/>
      <c r="K413" s="59"/>
      <c r="L413" s="59"/>
      <c r="M413" s="59"/>
      <c r="O413" s="44"/>
      <c r="R413" s="59"/>
    </row>
    <row r="414" spans="6:18" ht="12.75" customHeight="1">
      <c r="F414" s="59"/>
      <c r="G414" s="59"/>
      <c r="H414" s="59"/>
      <c r="I414" s="59"/>
      <c r="J414" s="44"/>
      <c r="K414" s="59"/>
      <c r="L414" s="59"/>
      <c r="M414" s="59"/>
      <c r="O414" s="44"/>
      <c r="R414" s="59"/>
    </row>
    <row r="415" spans="6:18" ht="12.75" customHeight="1">
      <c r="F415" s="59"/>
      <c r="G415" s="59"/>
      <c r="H415" s="59"/>
      <c r="I415" s="59"/>
      <c r="J415" s="44"/>
      <c r="K415" s="59"/>
      <c r="L415" s="59"/>
      <c r="M415" s="59"/>
      <c r="O415" s="44"/>
      <c r="R415" s="59"/>
    </row>
    <row r="416" spans="6:18" ht="12.75" customHeight="1">
      <c r="F416" s="59"/>
      <c r="G416" s="59"/>
      <c r="H416" s="59"/>
      <c r="I416" s="59"/>
      <c r="J416" s="44"/>
      <c r="K416" s="59"/>
      <c r="L416" s="59"/>
      <c r="M416" s="59"/>
      <c r="O416" s="44"/>
      <c r="R416" s="59"/>
    </row>
    <row r="417" spans="6:18" ht="12.75" customHeight="1">
      <c r="F417" s="59"/>
      <c r="G417" s="59"/>
      <c r="H417" s="59"/>
      <c r="I417" s="59"/>
      <c r="J417" s="44"/>
      <c r="K417" s="59"/>
      <c r="L417" s="59"/>
      <c r="M417" s="59"/>
      <c r="O417" s="44"/>
      <c r="R417" s="59"/>
    </row>
    <row r="418" spans="6:18" ht="12.75" customHeight="1">
      <c r="F418" s="59"/>
      <c r="G418" s="59"/>
      <c r="H418" s="59"/>
      <c r="I418" s="59"/>
      <c r="J418" s="44"/>
      <c r="K418" s="59"/>
      <c r="L418" s="59"/>
      <c r="M418" s="59"/>
      <c r="O418" s="44"/>
      <c r="R418" s="59"/>
    </row>
    <row r="419" spans="6:18" ht="12.75" customHeight="1">
      <c r="F419" s="59"/>
      <c r="G419" s="59"/>
      <c r="H419" s="59"/>
      <c r="I419" s="59"/>
      <c r="J419" s="44"/>
      <c r="K419" s="59"/>
      <c r="L419" s="59"/>
      <c r="M419" s="59"/>
      <c r="O419" s="44"/>
      <c r="R419" s="59"/>
    </row>
    <row r="420" spans="6:18" ht="12.75" customHeight="1">
      <c r="F420" s="59"/>
      <c r="G420" s="59"/>
      <c r="H420" s="59"/>
      <c r="I420" s="59"/>
      <c r="J420" s="44"/>
      <c r="K420" s="59"/>
      <c r="L420" s="59"/>
      <c r="M420" s="59"/>
      <c r="O420" s="44"/>
      <c r="R420" s="59"/>
    </row>
    <row r="421" spans="6:18" ht="12.75" customHeight="1">
      <c r="F421" s="59"/>
      <c r="G421" s="59"/>
      <c r="H421" s="59"/>
      <c r="I421" s="59"/>
      <c r="J421" s="44"/>
      <c r="K421" s="59"/>
      <c r="L421" s="59"/>
      <c r="M421" s="59"/>
      <c r="O421" s="44"/>
      <c r="R421" s="59"/>
    </row>
    <row r="422" spans="6:18" ht="12.75" customHeight="1">
      <c r="F422" s="59"/>
      <c r="G422" s="59"/>
      <c r="H422" s="59"/>
      <c r="I422" s="59"/>
      <c r="J422" s="44"/>
      <c r="K422" s="59"/>
      <c r="L422" s="59"/>
      <c r="M422" s="59"/>
      <c r="O422" s="44"/>
      <c r="R422" s="59"/>
    </row>
    <row r="423" spans="6:18" ht="12.75" customHeight="1">
      <c r="F423" s="59"/>
      <c r="G423" s="59"/>
      <c r="H423" s="59"/>
      <c r="I423" s="59"/>
      <c r="J423" s="44"/>
      <c r="K423" s="59"/>
      <c r="L423" s="59"/>
      <c r="M423" s="59"/>
      <c r="O423" s="44"/>
      <c r="R423" s="59"/>
    </row>
    <row r="424" spans="6:18" ht="12.75" customHeight="1">
      <c r="F424" s="59"/>
      <c r="G424" s="59"/>
      <c r="H424" s="59"/>
      <c r="I424" s="59"/>
      <c r="J424" s="44"/>
      <c r="K424" s="59"/>
      <c r="L424" s="59"/>
      <c r="M424" s="59"/>
      <c r="O424" s="44"/>
      <c r="R424" s="59"/>
    </row>
    <row r="425" spans="6:18" ht="12.75" customHeight="1">
      <c r="F425" s="59"/>
      <c r="G425" s="59"/>
      <c r="H425" s="59"/>
      <c r="I425" s="59"/>
      <c r="J425" s="44"/>
      <c r="K425" s="59"/>
      <c r="L425" s="59"/>
      <c r="M425" s="59"/>
      <c r="O425" s="44"/>
      <c r="R425" s="59"/>
    </row>
    <row r="426" spans="6:18" ht="12.75" customHeight="1">
      <c r="F426" s="59"/>
      <c r="G426" s="59"/>
      <c r="H426" s="59"/>
      <c r="I426" s="59"/>
      <c r="J426" s="44"/>
      <c r="K426" s="59"/>
      <c r="L426" s="59"/>
      <c r="M426" s="59"/>
      <c r="O426" s="44"/>
      <c r="R426" s="59"/>
    </row>
    <row r="427" spans="6:18" ht="12.75" customHeight="1">
      <c r="F427" s="59"/>
      <c r="G427" s="59"/>
      <c r="H427" s="59"/>
      <c r="I427" s="59"/>
      <c r="J427" s="44"/>
      <c r="K427" s="59"/>
      <c r="L427" s="59"/>
      <c r="M427" s="59"/>
      <c r="O427" s="44"/>
      <c r="R427" s="59"/>
    </row>
    <row r="428" spans="6:18" ht="12.75" customHeight="1">
      <c r="F428" s="59"/>
      <c r="G428" s="59"/>
      <c r="H428" s="59"/>
      <c r="I428" s="59"/>
      <c r="J428" s="44"/>
      <c r="K428" s="59"/>
      <c r="L428" s="59"/>
      <c r="M428" s="59"/>
      <c r="O428" s="44"/>
      <c r="R428" s="59"/>
    </row>
    <row r="429" spans="6:18" ht="12.75" customHeight="1">
      <c r="F429" s="59"/>
      <c r="G429" s="59"/>
      <c r="H429" s="59"/>
      <c r="I429" s="59"/>
      <c r="J429" s="44"/>
      <c r="K429" s="59"/>
      <c r="L429" s="59"/>
      <c r="M429" s="59"/>
      <c r="O429" s="44"/>
      <c r="R429" s="59"/>
    </row>
    <row r="430" spans="6:18" ht="12.75" customHeight="1">
      <c r="F430" s="59"/>
      <c r="G430" s="59"/>
      <c r="H430" s="59"/>
      <c r="I430" s="59"/>
      <c r="J430" s="44"/>
      <c r="K430" s="59"/>
      <c r="L430" s="59"/>
      <c r="M430" s="59"/>
      <c r="O430" s="44"/>
      <c r="R430" s="59"/>
    </row>
    <row r="431" spans="6:18" ht="12.75" customHeight="1">
      <c r="F431" s="59"/>
      <c r="G431" s="59"/>
      <c r="H431" s="59"/>
      <c r="I431" s="59"/>
      <c r="J431" s="44"/>
      <c r="K431" s="59"/>
      <c r="L431" s="59"/>
      <c r="M431" s="59"/>
      <c r="O431" s="44"/>
      <c r="R431" s="59"/>
    </row>
    <row r="432" spans="6:18" ht="12.75" customHeight="1">
      <c r="F432" s="59"/>
      <c r="G432" s="59"/>
      <c r="H432" s="59"/>
      <c r="I432" s="59"/>
      <c r="J432" s="44"/>
      <c r="K432" s="59"/>
      <c r="L432" s="59"/>
      <c r="M432" s="59"/>
      <c r="O432" s="44"/>
      <c r="R432" s="59"/>
    </row>
    <row r="433" spans="6:18" ht="12.75" customHeight="1">
      <c r="F433" s="59"/>
      <c r="G433" s="59"/>
      <c r="H433" s="59"/>
      <c r="I433" s="59"/>
      <c r="J433" s="44"/>
      <c r="K433" s="59"/>
      <c r="L433" s="59"/>
      <c r="M433" s="59"/>
      <c r="O433" s="44"/>
      <c r="R433" s="59"/>
    </row>
    <row r="434" spans="6:18" ht="12.75" customHeight="1">
      <c r="F434" s="59"/>
      <c r="G434" s="59"/>
      <c r="H434" s="59"/>
      <c r="I434" s="59"/>
      <c r="J434" s="44"/>
      <c r="K434" s="59"/>
      <c r="L434" s="59"/>
      <c r="M434" s="59"/>
      <c r="O434" s="44"/>
      <c r="R434" s="59"/>
    </row>
    <row r="435" spans="6:18" ht="12.75" customHeight="1">
      <c r="F435" s="59"/>
      <c r="G435" s="59"/>
      <c r="H435" s="59"/>
      <c r="I435" s="59"/>
      <c r="J435" s="44"/>
      <c r="K435" s="59"/>
      <c r="L435" s="59"/>
      <c r="M435" s="59"/>
      <c r="O435" s="44"/>
      <c r="R435" s="59"/>
    </row>
    <row r="436" spans="6:18" ht="12.75" customHeight="1">
      <c r="F436" s="59"/>
      <c r="G436" s="59"/>
      <c r="H436" s="59"/>
      <c r="I436" s="59"/>
      <c r="J436" s="44"/>
      <c r="K436" s="59"/>
      <c r="L436" s="59"/>
      <c r="M436" s="59"/>
      <c r="O436" s="44"/>
      <c r="R436" s="59"/>
    </row>
    <row r="437" spans="6:18" ht="12.75" customHeight="1">
      <c r="F437" s="59"/>
      <c r="G437" s="59"/>
      <c r="H437" s="59"/>
      <c r="I437" s="59"/>
      <c r="J437" s="44"/>
      <c r="K437" s="59"/>
      <c r="L437" s="59"/>
      <c r="M437" s="59"/>
      <c r="O437" s="44"/>
      <c r="R437" s="59"/>
    </row>
    <row r="438" spans="6:18" ht="12.75" customHeight="1">
      <c r="F438" s="59"/>
      <c r="G438" s="59"/>
      <c r="H438" s="59"/>
      <c r="I438" s="59"/>
      <c r="J438" s="44"/>
      <c r="K438" s="59"/>
      <c r="L438" s="59"/>
      <c r="M438" s="59"/>
      <c r="O438" s="44"/>
      <c r="R438" s="59"/>
    </row>
    <row r="439" spans="6:18" ht="12.75" customHeight="1">
      <c r="F439" s="59"/>
      <c r="G439" s="59"/>
      <c r="H439" s="59"/>
      <c r="I439" s="59"/>
      <c r="J439" s="44"/>
      <c r="K439" s="59"/>
      <c r="L439" s="59"/>
      <c r="M439" s="59"/>
      <c r="O439" s="44"/>
      <c r="R439" s="59"/>
    </row>
    <row r="440" spans="6:18" ht="12.75" customHeight="1">
      <c r="F440" s="59"/>
      <c r="G440" s="59"/>
      <c r="H440" s="59"/>
      <c r="I440" s="59"/>
      <c r="J440" s="44"/>
      <c r="K440" s="59"/>
      <c r="L440" s="59"/>
      <c r="M440" s="59"/>
      <c r="O440" s="44"/>
      <c r="R440" s="59"/>
    </row>
    <row r="441" spans="6:18" ht="12.75" customHeight="1">
      <c r="F441" s="59"/>
      <c r="G441" s="59"/>
      <c r="H441" s="59"/>
      <c r="I441" s="59"/>
      <c r="J441" s="44"/>
      <c r="K441" s="59"/>
      <c r="L441" s="59"/>
      <c r="M441" s="59"/>
      <c r="O441" s="44"/>
      <c r="R441" s="59"/>
    </row>
    <row r="442" spans="6:18" ht="12.75" customHeight="1">
      <c r="F442" s="59"/>
      <c r="G442" s="59"/>
      <c r="H442" s="59"/>
      <c r="I442" s="59"/>
      <c r="J442" s="44"/>
      <c r="K442" s="59"/>
      <c r="L442" s="59"/>
      <c r="M442" s="59"/>
      <c r="O442" s="44"/>
      <c r="R442" s="59"/>
    </row>
    <row r="443" spans="6:18" ht="12.75" customHeight="1">
      <c r="F443" s="59"/>
      <c r="G443" s="59"/>
      <c r="H443" s="59"/>
      <c r="I443" s="59"/>
      <c r="J443" s="44"/>
      <c r="K443" s="59"/>
      <c r="L443" s="59"/>
      <c r="M443" s="59"/>
      <c r="O443" s="44"/>
      <c r="R443" s="59"/>
    </row>
    <row r="444" spans="6:18" ht="12.75" customHeight="1">
      <c r="F444" s="59"/>
      <c r="G444" s="59"/>
      <c r="H444" s="59"/>
      <c r="I444" s="59"/>
      <c r="J444" s="44"/>
      <c r="K444" s="59"/>
      <c r="L444" s="59"/>
      <c r="M444" s="59"/>
      <c r="O444" s="44"/>
      <c r="R444" s="59"/>
    </row>
    <row r="445" spans="6:18" ht="12.75" customHeight="1">
      <c r="F445" s="59"/>
      <c r="G445" s="59"/>
      <c r="H445" s="59"/>
      <c r="I445" s="59"/>
      <c r="J445" s="44"/>
      <c r="K445" s="59"/>
      <c r="L445" s="59"/>
      <c r="M445" s="59"/>
      <c r="O445" s="44"/>
      <c r="R445" s="59"/>
    </row>
    <row r="446" spans="6:18" ht="12.75" customHeight="1">
      <c r="F446" s="59"/>
      <c r="G446" s="59"/>
      <c r="H446" s="59"/>
      <c r="I446" s="59"/>
      <c r="J446" s="44"/>
      <c r="K446" s="59"/>
      <c r="L446" s="59"/>
      <c r="M446" s="59"/>
      <c r="O446" s="44"/>
      <c r="R446" s="59"/>
    </row>
    <row r="447" spans="6:18" ht="12.75" customHeight="1">
      <c r="F447" s="59"/>
      <c r="G447" s="59"/>
      <c r="H447" s="59"/>
      <c r="I447" s="59"/>
      <c r="J447" s="44"/>
      <c r="K447" s="59"/>
      <c r="L447" s="59"/>
      <c r="M447" s="59"/>
      <c r="O447" s="44"/>
      <c r="R447" s="59"/>
    </row>
    <row r="448" spans="6:18" ht="12.75" customHeight="1">
      <c r="F448" s="59"/>
      <c r="G448" s="59"/>
      <c r="H448" s="59"/>
      <c r="I448" s="59"/>
      <c r="J448" s="44"/>
      <c r="K448" s="59"/>
      <c r="L448" s="59"/>
      <c r="M448" s="59"/>
      <c r="O448" s="44"/>
      <c r="R448" s="59"/>
    </row>
    <row r="449" spans="6:18" ht="12.75" customHeight="1">
      <c r="F449" s="59"/>
      <c r="G449" s="59"/>
      <c r="H449" s="59"/>
      <c r="I449" s="59"/>
      <c r="J449" s="44"/>
      <c r="K449" s="59"/>
      <c r="L449" s="59"/>
      <c r="M449" s="59"/>
      <c r="O449" s="44"/>
      <c r="R449" s="59"/>
    </row>
    <row r="450" spans="6:18" ht="12.75" customHeight="1">
      <c r="F450" s="59"/>
      <c r="G450" s="59"/>
      <c r="H450" s="59"/>
      <c r="I450" s="59"/>
      <c r="J450" s="44"/>
      <c r="K450" s="59"/>
      <c r="L450" s="59"/>
      <c r="M450" s="59"/>
      <c r="O450" s="44"/>
      <c r="R450" s="59"/>
    </row>
    <row r="451" spans="6:18" ht="12.75" customHeight="1">
      <c r="F451" s="59"/>
      <c r="G451" s="59"/>
      <c r="H451" s="59"/>
      <c r="I451" s="59"/>
      <c r="J451" s="44"/>
      <c r="K451" s="59"/>
      <c r="L451" s="59"/>
      <c r="M451" s="59"/>
      <c r="O451" s="44"/>
      <c r="R451" s="59"/>
    </row>
    <row r="452" spans="6:18" ht="12.75" customHeight="1">
      <c r="F452" s="59"/>
      <c r="G452" s="59"/>
      <c r="H452" s="59"/>
      <c r="I452" s="59"/>
      <c r="J452" s="44"/>
      <c r="K452" s="59"/>
      <c r="L452" s="59"/>
      <c r="M452" s="59"/>
      <c r="O452" s="44"/>
      <c r="R452" s="59"/>
    </row>
    <row r="453" spans="6:18" ht="12.75" customHeight="1">
      <c r="F453" s="59"/>
      <c r="G453" s="59"/>
      <c r="H453" s="59"/>
      <c r="I453" s="59"/>
      <c r="J453" s="44"/>
      <c r="K453" s="59"/>
      <c r="L453" s="59"/>
      <c r="M453" s="59"/>
      <c r="O453" s="44"/>
      <c r="R453" s="59"/>
    </row>
    <row r="454" spans="6:18" ht="12.75" customHeight="1">
      <c r="F454" s="59"/>
      <c r="G454" s="59"/>
      <c r="H454" s="59"/>
      <c r="I454" s="59"/>
      <c r="J454" s="44"/>
      <c r="K454" s="59"/>
      <c r="L454" s="59"/>
      <c r="M454" s="59"/>
      <c r="O454" s="44"/>
      <c r="R454" s="59"/>
    </row>
    <row r="455" spans="6:18" ht="12.75" customHeight="1">
      <c r="F455" s="59"/>
      <c r="G455" s="59"/>
      <c r="H455" s="59"/>
      <c r="I455" s="59"/>
      <c r="J455" s="44"/>
      <c r="K455" s="59"/>
      <c r="L455" s="59"/>
      <c r="M455" s="59"/>
      <c r="O455" s="44"/>
      <c r="R455" s="59"/>
    </row>
    <row r="456" spans="6:18" ht="12.75" customHeight="1">
      <c r="F456" s="59"/>
      <c r="G456" s="59"/>
      <c r="H456" s="59"/>
      <c r="I456" s="59"/>
      <c r="J456" s="44"/>
      <c r="K456" s="59"/>
      <c r="L456" s="59"/>
      <c r="M456" s="59"/>
      <c r="O456" s="44"/>
      <c r="R456" s="59"/>
    </row>
    <row r="457" spans="6:18" ht="12.75" customHeight="1">
      <c r="F457" s="59"/>
      <c r="G457" s="59"/>
      <c r="H457" s="59"/>
      <c r="I457" s="59"/>
      <c r="J457" s="44"/>
      <c r="K457" s="59"/>
      <c r="L457" s="59"/>
      <c r="M457" s="59"/>
      <c r="O457" s="44"/>
      <c r="R457" s="59"/>
    </row>
    <row r="458" spans="6:18" ht="12.75" customHeight="1">
      <c r="F458" s="59"/>
      <c r="G458" s="59"/>
      <c r="H458" s="59"/>
      <c r="I458" s="59"/>
      <c r="J458" s="44"/>
      <c r="K458" s="59"/>
      <c r="L458" s="59"/>
      <c r="M458" s="59"/>
      <c r="O458" s="44"/>
      <c r="R458" s="59"/>
    </row>
    <row r="459" spans="6:18" ht="12.75" customHeight="1">
      <c r="F459" s="59"/>
      <c r="G459" s="59"/>
      <c r="H459" s="59"/>
      <c r="I459" s="59"/>
      <c r="J459" s="44"/>
      <c r="K459" s="59"/>
      <c r="L459" s="59"/>
      <c r="M459" s="59"/>
      <c r="O459" s="44"/>
      <c r="R459" s="59"/>
    </row>
    <row r="460" spans="6:18" ht="12.75" customHeight="1">
      <c r="F460" s="59"/>
      <c r="G460" s="59"/>
      <c r="H460" s="59"/>
      <c r="I460" s="59"/>
      <c r="J460" s="44"/>
      <c r="K460" s="59"/>
      <c r="L460" s="59"/>
      <c r="M460" s="59"/>
      <c r="O460" s="44"/>
      <c r="R460" s="59"/>
    </row>
    <row r="461" spans="6:18" ht="12.75" customHeight="1">
      <c r="F461" s="59"/>
      <c r="G461" s="59"/>
      <c r="H461" s="59"/>
      <c r="I461" s="59"/>
      <c r="J461" s="44"/>
      <c r="K461" s="59"/>
      <c r="L461" s="59"/>
      <c r="M461" s="59"/>
      <c r="O461" s="44"/>
      <c r="R461" s="59"/>
    </row>
    <row r="462" spans="6:18" ht="12.75" customHeight="1">
      <c r="F462" s="59"/>
      <c r="G462" s="59"/>
      <c r="H462" s="59"/>
      <c r="I462" s="59"/>
      <c r="J462" s="44"/>
      <c r="K462" s="59"/>
      <c r="L462" s="59"/>
      <c r="M462" s="59"/>
      <c r="O462" s="44"/>
      <c r="R462" s="59"/>
    </row>
    <row r="463" spans="6:18" ht="12.75" customHeight="1">
      <c r="F463" s="59"/>
      <c r="G463" s="59"/>
      <c r="H463" s="59"/>
      <c r="I463" s="59"/>
      <c r="J463" s="44"/>
      <c r="K463" s="59"/>
      <c r="L463" s="59"/>
      <c r="M463" s="59"/>
      <c r="O463" s="44"/>
      <c r="R463" s="59"/>
    </row>
    <row r="464" spans="6:18" ht="12.75" customHeight="1">
      <c r="F464" s="59"/>
      <c r="G464" s="59"/>
      <c r="H464" s="59"/>
      <c r="I464" s="59"/>
      <c r="J464" s="44"/>
      <c r="K464" s="59"/>
      <c r="L464" s="59"/>
      <c r="M464" s="59"/>
      <c r="O464" s="44"/>
      <c r="R464" s="59"/>
    </row>
    <row r="465" spans="6:18" ht="12.75" customHeight="1">
      <c r="F465" s="59"/>
      <c r="G465" s="59"/>
      <c r="H465" s="59"/>
      <c r="I465" s="59"/>
      <c r="J465" s="44"/>
      <c r="K465" s="59"/>
      <c r="L465" s="59"/>
      <c r="M465" s="59"/>
      <c r="O465" s="44"/>
      <c r="R465" s="59"/>
    </row>
    <row r="466" spans="6:18" ht="12.75" customHeight="1">
      <c r="F466" s="59"/>
      <c r="G466" s="59"/>
      <c r="H466" s="59"/>
      <c r="I466" s="59"/>
      <c r="J466" s="44"/>
      <c r="K466" s="59"/>
      <c r="L466" s="59"/>
      <c r="M466" s="59"/>
      <c r="O466" s="44"/>
      <c r="R466" s="59"/>
    </row>
    <row r="467" spans="6:18" ht="12.75" customHeight="1">
      <c r="F467" s="59"/>
      <c r="G467" s="59"/>
      <c r="H467" s="59"/>
      <c r="I467" s="59"/>
      <c r="J467" s="44"/>
      <c r="K467" s="59"/>
      <c r="L467" s="59"/>
      <c r="M467" s="59"/>
      <c r="O467" s="44"/>
      <c r="R467" s="59"/>
    </row>
    <row r="468" spans="6:18" ht="12.75" customHeight="1">
      <c r="F468" s="59"/>
      <c r="G468" s="59"/>
      <c r="H468" s="59"/>
      <c r="I468" s="59"/>
      <c r="J468" s="44"/>
      <c r="K468" s="59"/>
      <c r="L468" s="59"/>
      <c r="M468" s="59"/>
      <c r="O468" s="44"/>
      <c r="R468" s="59"/>
    </row>
    <row r="469" spans="6:18" ht="12.75" customHeight="1">
      <c r="F469" s="59"/>
      <c r="G469" s="59"/>
      <c r="H469" s="59"/>
      <c r="I469" s="59"/>
      <c r="J469" s="44"/>
      <c r="K469" s="59"/>
      <c r="L469" s="59"/>
      <c r="M469" s="59"/>
      <c r="O469" s="44"/>
      <c r="R469" s="59"/>
    </row>
    <row r="470" spans="6:18" ht="12.75" customHeight="1">
      <c r="F470" s="59"/>
      <c r="G470" s="59"/>
      <c r="H470" s="59"/>
      <c r="I470" s="59"/>
      <c r="J470" s="44"/>
      <c r="K470" s="59"/>
      <c r="L470" s="59"/>
      <c r="M470" s="59"/>
      <c r="O470" s="44"/>
      <c r="R470" s="59"/>
    </row>
    <row r="471" spans="6:18" ht="12.75" customHeight="1">
      <c r="F471" s="59"/>
      <c r="G471" s="59"/>
      <c r="H471" s="59"/>
      <c r="I471" s="59"/>
      <c r="J471" s="44"/>
      <c r="K471" s="59"/>
      <c r="L471" s="59"/>
      <c r="M471" s="59"/>
      <c r="O471" s="44"/>
      <c r="R471" s="59"/>
    </row>
    <row r="472" spans="6:18" ht="12.75" customHeight="1">
      <c r="F472" s="59"/>
      <c r="G472" s="59"/>
      <c r="H472" s="59"/>
      <c r="I472" s="59"/>
      <c r="J472" s="44"/>
      <c r="K472" s="59"/>
      <c r="L472" s="59"/>
      <c r="M472" s="59"/>
      <c r="O472" s="44"/>
      <c r="R472" s="59"/>
    </row>
    <row r="473" spans="6:18" ht="12.75" customHeight="1">
      <c r="F473" s="59"/>
      <c r="G473" s="59"/>
      <c r="H473" s="59"/>
      <c r="I473" s="59"/>
      <c r="J473" s="44"/>
      <c r="K473" s="59"/>
      <c r="L473" s="59"/>
      <c r="M473" s="59"/>
      <c r="O473" s="44"/>
      <c r="R473" s="59"/>
    </row>
    <row r="474" spans="6:18" ht="12.75" customHeight="1">
      <c r="F474" s="59"/>
      <c r="G474" s="59"/>
      <c r="H474" s="59"/>
      <c r="I474" s="59"/>
      <c r="J474" s="44"/>
      <c r="K474" s="59"/>
      <c r="L474" s="59"/>
      <c r="M474" s="59"/>
      <c r="O474" s="44"/>
      <c r="R474" s="59"/>
    </row>
    <row r="475" spans="6:18" ht="12.75" customHeight="1">
      <c r="F475" s="59"/>
      <c r="G475" s="59"/>
      <c r="H475" s="59"/>
      <c r="I475" s="59"/>
      <c r="J475" s="44"/>
      <c r="K475" s="59"/>
      <c r="L475" s="59"/>
      <c r="M475" s="59"/>
      <c r="O475" s="44"/>
      <c r="R475" s="59"/>
    </row>
    <row r="476" spans="6:18" ht="12.75" customHeight="1">
      <c r="F476" s="59"/>
      <c r="G476" s="59"/>
      <c r="H476" s="59"/>
      <c r="I476" s="59"/>
      <c r="J476" s="44"/>
      <c r="K476" s="59"/>
      <c r="L476" s="59"/>
      <c r="M476" s="59"/>
      <c r="O476" s="44"/>
      <c r="R476" s="59"/>
    </row>
    <row r="477" spans="6:18" ht="12.75" customHeight="1">
      <c r="F477" s="59"/>
      <c r="G477" s="59"/>
      <c r="H477" s="59"/>
      <c r="I477" s="59"/>
      <c r="J477" s="44"/>
      <c r="K477" s="59"/>
      <c r="L477" s="59"/>
      <c r="M477" s="59"/>
      <c r="O477" s="44"/>
      <c r="R477" s="59"/>
    </row>
    <row r="478" spans="6:18" ht="12.75" customHeight="1">
      <c r="F478" s="59"/>
      <c r="G478" s="59"/>
      <c r="H478" s="59"/>
      <c r="I478" s="59"/>
      <c r="J478" s="44"/>
      <c r="K478" s="59"/>
      <c r="L478" s="59"/>
      <c r="M478" s="59"/>
      <c r="O478" s="44"/>
      <c r="R478" s="59"/>
    </row>
  </sheetData>
  <autoFilter ref="R1:R301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2021-12-15T02:35:40Z</dcterms:modified>
</cp:coreProperties>
</file>