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F&amp;O)'!$R$1:$R$316</definedName>
  </definedNames>
  <calcPr calcId="124519"/>
</workbook>
</file>

<file path=xl/calcChain.xml><?xml version="1.0" encoding="utf-8"?>
<calcChain xmlns="http://schemas.openxmlformats.org/spreadsheetml/2006/main">
  <c r="K106" i="6"/>
  <c r="M106" s="1"/>
  <c r="M107"/>
  <c r="K107"/>
  <c r="K103"/>
  <c r="M103" s="1"/>
  <c r="M102"/>
  <c r="K102"/>
  <c r="K105"/>
  <c r="M105" s="1"/>
  <c r="L34"/>
  <c r="K34"/>
  <c r="M34" s="1"/>
  <c r="L37"/>
  <c r="K37"/>
  <c r="M37" s="1"/>
  <c r="L16"/>
  <c r="K16"/>
  <c r="M16" s="1"/>
  <c r="L17"/>
  <c r="K17"/>
  <c r="M17" s="1"/>
  <c r="K101"/>
  <c r="M101" s="1"/>
  <c r="L65"/>
  <c r="K65"/>
  <c r="M65" s="1"/>
  <c r="L41"/>
  <c r="K41"/>
  <c r="M41" s="1"/>
  <c r="L38"/>
  <c r="K38"/>
  <c r="M38" s="1"/>
  <c r="L40"/>
  <c r="K40"/>
  <c r="M40" s="1"/>
  <c r="L39"/>
  <c r="K39"/>
  <c r="M39" s="1"/>
  <c r="K89"/>
  <c r="M89" s="1"/>
  <c r="K87"/>
  <c r="M87" s="1"/>
  <c r="L66"/>
  <c r="K66"/>
  <c r="K99"/>
  <c r="M99" s="1"/>
  <c r="K97"/>
  <c r="M97" s="1"/>
  <c r="K95"/>
  <c r="M95" s="1"/>
  <c r="K100"/>
  <c r="M100" s="1"/>
  <c r="K98"/>
  <c r="M98" s="1"/>
  <c r="M96"/>
  <c r="K96"/>
  <c r="L61"/>
  <c r="K61"/>
  <c r="K94"/>
  <c r="M94" s="1"/>
  <c r="K93"/>
  <c r="M93" s="1"/>
  <c r="L64"/>
  <c r="K64"/>
  <c r="L62"/>
  <c r="K62"/>
  <c r="L29"/>
  <c r="K29"/>
  <c r="L59"/>
  <c r="K59"/>
  <c r="L63"/>
  <c r="K63"/>
  <c r="K86"/>
  <c r="M86" s="1"/>
  <c r="K92"/>
  <c r="M92" s="1"/>
  <c r="K91"/>
  <c r="M91" s="1"/>
  <c r="K270"/>
  <c r="L270" s="1"/>
  <c r="L36"/>
  <c r="K36"/>
  <c r="L35"/>
  <c r="K35"/>
  <c r="K90"/>
  <c r="M90" s="1"/>
  <c r="K88"/>
  <c r="M88" s="1"/>
  <c r="L60"/>
  <c r="K60"/>
  <c r="L10"/>
  <c r="K10"/>
  <c r="L15"/>
  <c r="K15"/>
  <c r="L58"/>
  <c r="K58"/>
  <c r="L31"/>
  <c r="K31"/>
  <c r="L32"/>
  <c r="K32"/>
  <c r="L13"/>
  <c r="K13"/>
  <c r="K85"/>
  <c r="M85" s="1"/>
  <c r="L57"/>
  <c r="K57"/>
  <c r="L56"/>
  <c r="K56"/>
  <c r="K84"/>
  <c r="M84" s="1"/>
  <c r="L55"/>
  <c r="K55"/>
  <c r="M36" l="1"/>
  <c r="M35"/>
  <c r="M60"/>
  <c r="M29"/>
  <c r="M66"/>
  <c r="M61"/>
  <c r="M64"/>
  <c r="M62"/>
  <c r="M59"/>
  <c r="M63"/>
  <c r="M15"/>
  <c r="M10"/>
  <c r="M55"/>
  <c r="M56"/>
  <c r="M32"/>
  <c r="M13"/>
  <c r="M58"/>
  <c r="M31"/>
  <c r="M57"/>
  <c r="K83" l="1"/>
  <c r="M83" s="1"/>
  <c r="K76"/>
  <c r="M76" s="1"/>
  <c r="K77"/>
  <c r="M77" s="1"/>
  <c r="K82"/>
  <c r="M82" s="1"/>
  <c r="K81"/>
  <c r="M81" s="1"/>
  <c r="K80"/>
  <c r="M80" s="1"/>
  <c r="K78"/>
  <c r="M78" s="1"/>
  <c r="K79"/>
  <c r="M79" s="1"/>
  <c r="L30" l="1"/>
  <c r="K30"/>
  <c r="L11"/>
  <c r="K11"/>
  <c r="K280"/>
  <c r="L280" s="1"/>
  <c r="L12"/>
  <c r="K12"/>
  <c r="M30" l="1"/>
  <c r="M12"/>
  <c r="M11"/>
  <c r="K300" l="1"/>
  <c r="L300" s="1"/>
  <c r="K299"/>
  <c r="L299" s="1"/>
  <c r="K298"/>
  <c r="L298" s="1"/>
  <c r="K295"/>
  <c r="L295" s="1"/>
  <c r="K294"/>
  <c r="L294" s="1"/>
  <c r="K293"/>
  <c r="L293" s="1"/>
  <c r="K292"/>
  <c r="L292" s="1"/>
  <c r="K291"/>
  <c r="L291" s="1"/>
  <c r="K290"/>
  <c r="L290" s="1"/>
  <c r="K289"/>
  <c r="L289" s="1"/>
  <c r="K288"/>
  <c r="L288" s="1"/>
  <c r="K286"/>
  <c r="L286" s="1"/>
  <c r="K285"/>
  <c r="L285" s="1"/>
  <c r="K284"/>
  <c r="L284" s="1"/>
  <c r="K283"/>
  <c r="L283" s="1"/>
  <c r="K282"/>
  <c r="L282" s="1"/>
  <c r="K281"/>
  <c r="L281" s="1"/>
  <c r="K279"/>
  <c r="L279" s="1"/>
  <c r="K278"/>
  <c r="L278" s="1"/>
  <c r="K277"/>
  <c r="L277" s="1"/>
  <c r="F276"/>
  <c r="K276" s="1"/>
  <c r="L276" s="1"/>
  <c r="K275"/>
  <c r="L275" s="1"/>
  <c r="K274"/>
  <c r="L274" s="1"/>
  <c r="K273"/>
  <c r="L273" s="1"/>
  <c r="K272"/>
  <c r="L272" s="1"/>
  <c r="K271"/>
  <c r="L271" s="1"/>
  <c r="F270"/>
  <c r="F269"/>
  <c r="K269" s="1"/>
  <c r="L269" s="1"/>
  <c r="K268"/>
  <c r="L268" s="1"/>
  <c r="F267"/>
  <c r="K267" s="1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1"/>
  <c r="L251" s="1"/>
  <c r="K249"/>
  <c r="L249" s="1"/>
  <c r="K248"/>
  <c r="L248" s="1"/>
  <c r="F247"/>
  <c r="K247" s="1"/>
  <c r="L247" s="1"/>
  <c r="K246"/>
  <c r="L246" s="1"/>
  <c r="K243"/>
  <c r="L243" s="1"/>
  <c r="K242"/>
  <c r="L242" s="1"/>
  <c r="K241"/>
  <c r="L241" s="1"/>
  <c r="K238"/>
  <c r="L238" s="1"/>
  <c r="K237"/>
  <c r="L237" s="1"/>
  <c r="K236"/>
  <c r="L236" s="1"/>
  <c r="K235"/>
  <c r="L235" s="1"/>
  <c r="K234"/>
  <c r="L234" s="1"/>
  <c r="K233"/>
  <c r="L233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1"/>
  <c r="L221" s="1"/>
  <c r="K219"/>
  <c r="L219" s="1"/>
  <c r="K217"/>
  <c r="L217" s="1"/>
  <c r="K215"/>
  <c r="L215" s="1"/>
  <c r="K214"/>
  <c r="L214" s="1"/>
  <c r="K213"/>
  <c r="L213" s="1"/>
  <c r="K211"/>
  <c r="L211" s="1"/>
  <c r="K210"/>
  <c r="L210" s="1"/>
  <c r="K209"/>
  <c r="L209" s="1"/>
  <c r="K208"/>
  <c r="K207"/>
  <c r="L207" s="1"/>
  <c r="K206"/>
  <c r="L206" s="1"/>
  <c r="K204"/>
  <c r="L204" s="1"/>
  <c r="K203"/>
  <c r="L203" s="1"/>
  <c r="K202"/>
  <c r="L202" s="1"/>
  <c r="K201"/>
  <c r="L201" s="1"/>
  <c r="K200"/>
  <c r="L200" s="1"/>
  <c r="F199"/>
  <c r="K199" s="1"/>
  <c r="L199" s="1"/>
  <c r="H198"/>
  <c r="K198" s="1"/>
  <c r="L198" s="1"/>
  <c r="K195"/>
  <c r="L195" s="1"/>
  <c r="K194"/>
  <c r="L194" s="1"/>
  <c r="K193"/>
  <c r="L193" s="1"/>
  <c r="K192"/>
  <c r="L192" s="1"/>
  <c r="K191"/>
  <c r="L191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H164"/>
  <c r="K164" s="1"/>
  <c r="L164" s="1"/>
  <c r="F163"/>
  <c r="K163" s="1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M7"/>
  <c r="D7" i="5"/>
  <c r="K6" i="4"/>
  <c r="K6" i="3"/>
  <c r="L6" i="2"/>
</calcChain>
</file>

<file path=xl/sharedStrings.xml><?xml version="1.0" encoding="utf-8"?>
<sst xmlns="http://schemas.openxmlformats.org/spreadsheetml/2006/main" count="3012" uniqueCount="1149">
  <si>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</si>
  <si>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</si>
  <si>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</si>
  <si>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</si>
  <si>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</si>
  <si>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</si>
  <si>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</si>
  <si>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</si>
  <si>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</si>
  <si>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</si>
  <si>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</si>
  <si>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</si>
  <si>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</si>
  <si>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</si>
  <si>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</si>
  <si>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</si>
  <si>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</si>
  <si>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</si>
  <si>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</si>
  <si>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</si>
  <si>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</si>
  <si>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</si>
  <si>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</si>
  <si>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</si>
  <si>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</si>
  <si>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</si>
  <si>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</si>
  <si>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</si>
  <si>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</si>
  <si>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</si>
  <si>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</si>
  <si>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</si>
  <si>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</si>
  <si>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</si>
  <si>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</si>
  <si>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</si>
  <si>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</si>
  <si>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</si>
  <si>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</si>
  <si>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</si>
  <si>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</si>
  <si>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</si>
  <si>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</si>
  <si>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</si>
  <si>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</si>
  <si>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</si>
  <si>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</si>
  <si>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</si>
  <si>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</si>
  <si>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</si>
  <si>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</si>
  <si>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</si>
  <si>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</si>
  <si>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</si>
  <si>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</si>
  <si>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</si>
  <si>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</si>
  <si>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</si>
  <si>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</si>
  <si>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</si>
  <si>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</si>
  <si>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</si>
  <si>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</si>
  <si>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</si>
  <si>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</si>
  <si>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</si>
  <si>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</si>
  <si>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</si>
  <si>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</si>
  <si>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</si>
  <si>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</si>
  <si>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</si>
  <si>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</si>
  <si>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</si>
  <si>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</si>
  <si>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</si>
  <si>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</si>
  <si>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</si>
  <si>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</si>
  <si>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</si>
  <si>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</si>
  <si>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</si>
  <si>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</si>
  <si>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</si>
  <si>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</si>
  <si>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</si>
  <si>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</si>
  <si>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</si>
  <si>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</si>
  <si>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</si>
  <si>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</si>
  <si>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</si>
  <si>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</si>
  <si>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</si>
  <si>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</si>
  <si>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</si>
  <si>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</si>
  <si>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</si>
  <si>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</si>
  <si>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</si>
  <si>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</si>
  <si>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</si>
  <si>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</si>
  <si>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</si>
  <si>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</si>
  <si>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</si>
  <si>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</si>
  <si>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</si>
  <si>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</si>
  <si>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</si>
  <si>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</si>
  <si>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</si>
  <si>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</si>
  <si>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</si>
  <si>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</si>
  <si>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</si>
  <si>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</si>
  <si>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</si>
  <si>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</si>
  <si>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</si>
  <si>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</si>
  <si>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</si>
  <si>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</si>
  <si>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</si>
  <si>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</si>
  <si>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</si>
  <si>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</si>
  <si>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</si>
  <si>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</si>
  <si>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</si>
  <si>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</si>
  <si>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</si>
  <si>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</si>
  <si>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</si>
  <si>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</si>
  <si>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</si>
  <si>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</si>
  <si>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</si>
  <si>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</si>
  <si>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</si>
  <si>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</si>
  <si>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</si>
  <si>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</si>
  <si>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</si>
  <si>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</si>
  <si>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</si>
  <si>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</si>
  <si>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</si>
  <si>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</si>
  <si>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</si>
  <si>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</si>
  <si>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</si>
  <si>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</si>
  <si>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</si>
  <si>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</si>
  <si>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</si>
  <si>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</si>
  <si>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</si>
  <si>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</si>
  <si>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</si>
  <si>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</si>
  <si>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</si>
  <si>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</si>
  <si>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</si>
  <si>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</si>
  <si>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</si>
  <si>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</si>
  <si>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</si>
  <si>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</si>
  <si>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</si>
  <si>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</si>
  <si>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</si>
  <si>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</si>
  <si>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</si>
  <si>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</si>
  <si>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</si>
  <si>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</si>
  <si>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</si>
  <si>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</si>
  <si>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</si>
  <si>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</si>
  <si>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</si>
  <si>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</si>
  <si>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</si>
  <si>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</si>
  <si>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</si>
  <si>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</si>
  <si>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</si>
  <si>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</si>
  <si>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</si>
  <si>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</si>
  <si>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</si>
  <si>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</si>
  <si>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</si>
  <si>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</si>
  <si>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</si>
  <si>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</si>
  <si>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</si>
  <si>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</si>
  <si>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</si>
  <si>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</si>
  <si>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</si>
  <si>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</si>
  <si>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</si>
  <si>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</si>
  <si>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</si>
  <si>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</si>
  <si>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</si>
  <si>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</si>
  <si>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</si>
  <si>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</si>
  <si>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</si>
  <si>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</si>
  <si>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</si>
  <si>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</si>
  <si>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</si>
  <si>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</si>
  <si>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</si>
  <si>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</si>
  <si>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</si>
  <si>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</si>
  <si>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</si>
  <si>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</si>
  <si>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</si>
  <si>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</si>
  <si>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</si>
  <si>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</si>
  <si>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</si>
  <si>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</si>
  <si>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</si>
  <si>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</si>
  <si>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</si>
  <si>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</si>
  <si>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</si>
  <si>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</si>
  <si>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</si>
  <si>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</si>
  <si>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</si>
  <si>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</si>
  <si>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</si>
  <si>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</si>
  <si>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</si>
  <si>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</si>
  <si>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</si>
  <si>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</si>
  <si>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</si>
  <si>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</si>
  <si>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</si>
  <si>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</si>
  <si>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</si>
  <si>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</si>
  <si>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</si>
  <si>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</si>
  <si>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</si>
  <si>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</si>
  <si>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</si>
  <si>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</si>
  <si>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</si>
  <si>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</si>
  <si>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</si>
  <si>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</si>
  <si>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</si>
  <si>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</si>
  <si>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</si>
  <si>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</si>
  <si>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</si>
  <si>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</si>
  <si>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</si>
  <si>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</si>
  <si>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</si>
  <si>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</si>
  <si>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</si>
  <si>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</si>
  <si>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</si>
  <si>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</si>
  <si>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</si>
  <si>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</si>
  <si>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</si>
  <si>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</si>
  <si>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</si>
  <si>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</si>
  <si>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</si>
  <si>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</si>
  <si>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</si>
  <si>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</si>
  <si>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</si>
  <si>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</si>
  <si>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</si>
  <si>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</si>
  <si>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</si>
  <si>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</si>
  <si>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</si>
  <si>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</si>
  <si>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</si>
  <si>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</si>
  <si>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</si>
  <si>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</si>
  <si>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</si>
  <si>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</si>
  <si>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</si>
  <si>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</si>
  <si>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</si>
  <si>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</si>
  <si>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</si>
  <si>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</si>
  <si>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</si>
  <si>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</si>
  <si>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</si>
  <si>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</si>
  <si>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</si>
  <si>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</si>
  <si>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</si>
  <si>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</si>
  <si>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</si>
  <si>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</si>
  <si>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</si>
  <si>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</si>
  <si>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</si>
  <si>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</si>
  <si>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</si>
  <si>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</si>
  <si>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</si>
  <si>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</si>
  <si>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</si>
  <si>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</si>
  <si>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</si>
  <si>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</si>
  <si>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</si>
  <si>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</si>
  <si>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</si>
  <si>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</si>
  <si>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</si>
  <si>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</si>
  <si>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</si>
  <si>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</si>
  <si>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</si>
  <si>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</si>
  <si>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</si>
  <si>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</si>
  <si>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</si>
  <si>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</si>
  <si>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</si>
  <si>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</si>
  <si>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</si>
  <si>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</si>
  <si>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</si>
  <si>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</si>
  <si>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</si>
  <si>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</si>
  <si>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</si>
  <si>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</si>
  <si>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</si>
  <si>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</si>
  <si>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</si>
  <si>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</si>
  <si>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</si>
  <si>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</si>
  <si>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</si>
  <si>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</si>
  <si>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</si>
  <si>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</si>
  <si>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</si>
  <si>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</si>
  <si>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</si>
  <si>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</si>
  <si>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</si>
  <si>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</si>
  <si>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</si>
  <si>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</si>
  <si>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</si>
  <si>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</si>
  <si>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</si>
  <si>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</si>
  <si>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</si>
  <si>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</si>
  <si>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</si>
  <si>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</si>
  <si>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</si>
  <si>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</si>
  <si>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</si>
  <si>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</si>
  <si>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</si>
  <si>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</si>
  <si>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</si>
  <si>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</si>
  <si>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</si>
  <si>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</si>
  <si>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</si>
  <si>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</si>
  <si>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</si>
  <si>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</si>
  <si>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</si>
  <si>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</si>
  <si>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</si>
  <si>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</si>
  <si>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</si>
  <si>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</si>
  <si>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</si>
  <si>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</si>
  <si>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</si>
  <si>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</si>
  <si>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</si>
  <si>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</si>
  <si>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</si>
  <si>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</si>
  <si>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</si>
  <si>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</si>
  <si>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</si>
  <si>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</si>
  <si>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</si>
  <si>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</si>
  <si>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</si>
  <si>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</si>
  <si>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</si>
  <si>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</si>
  <si>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</si>
  <si>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</si>
  <si>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</si>
  <si>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</si>
  <si>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</si>
  <si>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</si>
  <si>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</si>
  <si>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</si>
  <si>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</si>
  <si>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</si>
  <si>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</si>
  <si>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</si>
  <si>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</si>
  <si>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</si>
  <si>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</si>
  <si>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</si>
  <si>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</si>
  <si>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</si>
  <si>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</si>
  <si>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</si>
  <si>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</si>
  <si>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</si>
  <si>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</si>
  <si>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</si>
  <si>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</si>
  <si>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</si>
  <si>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</si>
  <si>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</si>
  <si>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</si>
  <si>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</si>
  <si>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</si>
  <si>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</si>
  <si>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</si>
  <si>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</si>
  <si>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</si>
  <si>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</si>
  <si>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</si>
  <si>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</si>
  <si>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</si>
  <si>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</si>
  <si>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</si>
  <si>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</si>
  <si>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</si>
  <si>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</si>
  <si>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</si>
  <si>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</si>
  <si>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</si>
  <si>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</si>
  <si>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</si>
  <si>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</si>
  <si>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</si>
  <si>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</si>
  <si>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</si>
  <si>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</si>
  <si>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</si>
  <si>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</si>
  <si>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</si>
  <si>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</si>
  <si>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</si>
  <si>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</si>
  <si>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</si>
  <si>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</si>
  <si>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</si>
  <si>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</si>
  <si>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</si>
  <si>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</si>
  <si>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</si>
  <si>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</si>
  <si>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</si>
  <si>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</si>
  <si>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</si>
  <si>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</si>
  <si>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</si>
  <si>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</si>
  <si>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</si>
  <si>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</si>
  <si>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</si>
  <si>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</si>
  <si>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</si>
  <si>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</si>
  <si>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</si>
  <si>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</si>
  <si>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</si>
  <si>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</si>
  <si>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</si>
  <si>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</si>
  <si>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</si>
  <si>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</si>
  <si>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</si>
  <si>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</si>
  <si>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</si>
  <si>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</si>
  <si>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</si>
  <si>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</si>
  <si>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</si>
  <si>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</si>
  <si>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</si>
  <si>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</si>
  <si>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</si>
  <si>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</si>
  <si>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</si>
  <si>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</si>
  <si>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</si>
  <si>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</si>
  <si>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</si>
  <si>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</si>
  <si>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</si>
  <si>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</si>
  <si>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</si>
  <si>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</si>
  <si>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</si>
  <si>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</si>
  <si>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</si>
  <si>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</si>
  <si>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</si>
  <si>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</si>
  <si>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</si>
  <si>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</si>
  <si>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</si>
  <si>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</si>
  <si>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</si>
  <si>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</si>
  <si>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</si>
  <si>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</si>
  <si>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</si>
  <si>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</si>
  <si>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</si>
  <si>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</si>
  <si>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</si>
  <si>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</si>
  <si>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</si>
  <si>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</si>
  <si>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</si>
  <si>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</si>
  <si>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</si>
  <si>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</si>
  <si>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</si>
  <si>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</si>
  <si>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</si>
  <si>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</si>
  <si>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</si>
  <si>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</si>
  <si>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</si>
  <si>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</si>
  <si>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</si>
  <si>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</si>
  <si>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</si>
  <si>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</si>
  <si>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</si>
  <si>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</si>
  <si>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</si>
  <si>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</si>
  <si>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</si>
  <si>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</si>
  <si>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</si>
  <si>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</si>
  <si>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</si>
  <si>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</si>
  <si>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</si>
  <si>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</si>
  <si>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</si>
  <si>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</si>
  <si>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</si>
  <si>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</si>
  <si>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</si>
  <si>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</si>
  <si>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</si>
  <si>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</si>
  <si>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</si>
  <si>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</si>
  <si>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</si>
  <si>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</si>
  <si>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</si>
  <si>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</si>
  <si>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</si>
  <si>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</si>
  <si>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</si>
  <si>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</si>
  <si>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</si>
  <si>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</si>
  <si>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</si>
  <si>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</si>
  <si>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</si>
  <si>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</si>
  <si>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</si>
  <si>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NSE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</si>
  <si>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</si>
  <si>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</si>
  <si>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</si>
  <si>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</si>
  <si>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</si>
  <si>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</si>
  <si>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</si>
  <si>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</si>
  <si>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</si>
  <si>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</si>
  <si>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</si>
  <si>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</si>
  <si>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</si>
  <si>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</si>
  <si>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</si>
  <si>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</si>
  <si>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</si>
  <si>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</si>
  <si>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</si>
  <si>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</si>
  <si>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</si>
  <si>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</si>
  <si>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</si>
  <si>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</si>
  <si>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</si>
  <si>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</si>
  <si>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</si>
  <si>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</si>
  <si>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</si>
  <si>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</si>
  <si>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</si>
  <si>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</si>
  <si>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</si>
  <si>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</si>
  <si>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</si>
  <si>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</si>
  <si>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</si>
  <si>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</si>
  <si>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</si>
  <si>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</si>
  <si>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</si>
  <si>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</si>
  <si>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</si>
  <si>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</si>
  <si>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</si>
  <si>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</si>
  <si>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</si>
  <si>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</si>
  <si>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</si>
  <si>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</si>
  <si>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</si>
  <si>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</si>
  <si>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</si>
  <si>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</si>
  <si>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</si>
  <si>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</si>
  <si>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</si>
  <si>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</si>
  <si>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</si>
  <si>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</si>
  <si>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</si>
  <si>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</si>
  <si>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</si>
  <si>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</si>
  <si>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</si>
  <si>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</si>
  <si>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</si>
  <si>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</si>
  <si>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</si>
  <si>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</si>
  <si>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</si>
  <si>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</si>
  <si>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</si>
  <si>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</si>
  <si>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</si>
  <si>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</si>
  <si>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</si>
  <si>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</si>
  <si>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</si>
  <si>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</si>
  <si>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</si>
  <si>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</si>
  <si>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</si>
  <si>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</si>
  <si>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</si>
  <si>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</si>
  <si>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</si>
  <si>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</si>
  <si>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</si>
  <si>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</si>
  <si>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</si>
  <si>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</si>
  <si>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</si>
  <si>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</si>
  <si>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</si>
  <si>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</si>
  <si>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</si>
  <si>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</si>
  <si>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</si>
  <si>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</si>
  <si>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</si>
  <si>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</si>
  <si>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</si>
  <si>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</si>
  <si>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</si>
  <si>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</si>
  <si>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</si>
  <si>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</si>
  <si>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</si>
  <si>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</si>
  <si>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</si>
  <si>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</si>
  <si>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</si>
  <si>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</si>
  <si>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</si>
  <si>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</si>
  <si>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</si>
  <si>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</si>
  <si>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</si>
  <si>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</si>
  <si>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</si>
  <si>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</si>
  <si>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</si>
  <si>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</si>
  <si>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</si>
  <si>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</si>
  <si>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</si>
  <si>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</si>
  <si>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</si>
  <si>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</si>
  <si>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</si>
  <si>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</si>
  <si>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</si>
  <si>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</si>
  <si>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</si>
  <si>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</si>
  <si>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</si>
  <si>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</si>
  <si>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</si>
  <si>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</si>
  <si>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</si>
  <si>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</si>
  <si>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</si>
  <si>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</si>
  <si>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</si>
  <si>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</si>
  <si>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</si>
  <si>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</si>
  <si>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</si>
  <si>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</si>
  <si>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</si>
  <si>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</si>
  <si>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</si>
  <si>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</si>
  <si>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</si>
  <si>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</si>
  <si>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</si>
  <si>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</si>
  <si>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</si>
  <si>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</si>
  <si>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</si>
  <si>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</si>
  <si>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</si>
  <si>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</si>
  <si>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</si>
  <si>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</si>
  <si>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</si>
  <si>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</si>
  <si>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</si>
  <si>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</si>
  <si>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</si>
  <si>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</si>
  <si>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</si>
  <si>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</si>
  <si>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</si>
  <si>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</si>
  <si>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</si>
  <si>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</si>
  <si>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</si>
  <si>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</si>
  <si>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</si>
  <si>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</si>
  <si>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</si>
  <si>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</si>
  <si>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</si>
  <si>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</si>
  <si>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</si>
  <si>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</si>
  <si>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</si>
  <si>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</si>
  <si>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</si>
  <si>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</si>
  <si>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</si>
  <si>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</si>
  <si>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</si>
  <si>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</si>
  <si>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</si>
  <si>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</si>
  <si>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</si>
  <si>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</si>
  <si>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</si>
  <si>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</si>
  <si>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</si>
  <si>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</si>
  <si>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</si>
  <si>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</si>
  <si>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</si>
  <si>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</si>
  <si>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</si>
  <si>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</si>
  <si>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</si>
  <si>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</si>
  <si>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</si>
  <si>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</si>
  <si>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</si>
  <si>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</si>
  <si>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</si>
  <si>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</si>
  <si>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</si>
  <si>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</si>
  <si>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</si>
  <si>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</si>
  <si>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</si>
  <si>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</si>
  <si>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</si>
  <si>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</si>
  <si>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</si>
  <si>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</si>
  <si>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</si>
  <si>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</si>
  <si>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</si>
  <si>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</si>
  <si>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</si>
  <si>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</si>
  <si>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</si>
  <si>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</si>
  <si>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</si>
  <si>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</si>
  <si>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</si>
  <si>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</si>
  <si>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</si>
  <si>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</si>
  <si>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</si>
  <si>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</si>
  <si>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</si>
  <si>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620-640</t>
  </si>
  <si>
    <t>120-122</t>
  </si>
  <si>
    <t>.................</t>
  </si>
  <si>
    <t>160-165</t>
  </si>
  <si>
    <t>780-800</t>
  </si>
  <si>
    <t>250-300</t>
  </si>
  <si>
    <t>Profit of Rs.7/-</t>
  </si>
  <si>
    <t>100-120</t>
  </si>
  <si>
    <t>Profit of Rs.14/-</t>
  </si>
  <si>
    <t>Sell</t>
  </si>
  <si>
    <t>310-318</t>
  </si>
  <si>
    <t>380-390</t>
  </si>
  <si>
    <t>1650-1680</t>
  </si>
  <si>
    <t>980-1000</t>
  </si>
  <si>
    <t>Profit of Rs.1/-</t>
  </si>
  <si>
    <t>XTX MARKETS LLP</t>
  </si>
  <si>
    <t>120-130</t>
  </si>
  <si>
    <t>2400-2420</t>
  </si>
  <si>
    <t>2700-2750</t>
  </si>
  <si>
    <t>BANKNIFTY 36000 PE 2-SEP</t>
  </si>
  <si>
    <t>TATACHEM SEP FUT</t>
  </si>
  <si>
    <t>RELIANCE 2300 CE SEP</t>
  </si>
  <si>
    <t>65-75</t>
  </si>
  <si>
    <t>NIFTY 17000 PE 2-SEP</t>
  </si>
  <si>
    <t>Profit of Rs.85/-</t>
  </si>
  <si>
    <t>NIFTY 17500 CE 16-SEP</t>
  </si>
  <si>
    <t>NIFTY 17100 PE 2-SEP</t>
  </si>
  <si>
    <t>100-110</t>
  </si>
  <si>
    <t>NIFTY 17150 PE 2-SEP</t>
  </si>
  <si>
    <t>EXIDEIND 165 PE SEP</t>
  </si>
  <si>
    <t>5.0-6.0</t>
  </si>
  <si>
    <t>Profit of Rs.24/-</t>
  </si>
  <si>
    <t>Loss of Rs.47.5/-</t>
  </si>
  <si>
    <t>Profit of Rs.17.5/-</t>
  </si>
  <si>
    <t>Profit of Rs.16.5/-</t>
  </si>
  <si>
    <t>Retail Research Technical Calls &amp; Fundamental Performance Report for the month of Sep-2021</t>
  </si>
  <si>
    <t>ALPHA LEON ENTERPRISES LLP</t>
  </si>
  <si>
    <t>Loss of Rs.135/-</t>
  </si>
  <si>
    <t>Loss of Rs.1.10/-</t>
  </si>
  <si>
    <t xml:space="preserve"> LT SEP FUT</t>
  </si>
  <si>
    <t>1660-1650</t>
  </si>
  <si>
    <t>Profit of Rs.8.5/-</t>
  </si>
  <si>
    <t>Profit of Rs.12.5/-</t>
  </si>
  <si>
    <t>BATAINDIA SEP FUT</t>
  </si>
  <si>
    <t>Loss of Rs.25/-</t>
  </si>
  <si>
    <t>NIFTY SEP FUT</t>
  </si>
  <si>
    <t xml:space="preserve">AARTIIND SEP FUT </t>
  </si>
  <si>
    <t>945-955</t>
  </si>
  <si>
    <t>NIFTY 17200 PE 2-SEP</t>
  </si>
  <si>
    <t>80-90</t>
  </si>
  <si>
    <t>Loss of Rs.33/-</t>
  </si>
  <si>
    <t>HDFC 2700 PE SEP</t>
  </si>
  <si>
    <t>50-60</t>
  </si>
  <si>
    <t>165-167</t>
  </si>
  <si>
    <t xml:space="preserve">CANBK </t>
  </si>
  <si>
    <t>MCDHOLDING</t>
  </si>
  <si>
    <t>McDowell Holdings Limited</t>
  </si>
  <si>
    <t>Profit of Rs.107.5/-</t>
  </si>
  <si>
    <t>Profit of Rs.4.65/-</t>
  </si>
  <si>
    <t>4080-4090</t>
  </si>
  <si>
    <t>4400-4500</t>
  </si>
  <si>
    <t>1840-1880</t>
  </si>
  <si>
    <t xml:space="preserve">HDFCLIFE </t>
  </si>
  <si>
    <t>730-735</t>
  </si>
  <si>
    <t>760-770</t>
  </si>
  <si>
    <t>NIFTY 17500 CE 30-SEP</t>
  </si>
  <si>
    <t>Loss of Rs.185/-</t>
  </si>
  <si>
    <t>Profit of Rs.20.5/-</t>
  </si>
  <si>
    <t>LT SEP FUT</t>
  </si>
  <si>
    <t>1680-1670</t>
  </si>
  <si>
    <t>Profit of Rs.17/-</t>
  </si>
  <si>
    <t>NIFTY 17300 PE 9-SEP</t>
  </si>
  <si>
    <t>120-140</t>
  </si>
  <si>
    <t>M&amp;M 740 PE SEP</t>
  </si>
  <si>
    <t>25-30</t>
  </si>
  <si>
    <t>HDFCAMC SEP FUT</t>
  </si>
  <si>
    <t>3300-3330</t>
  </si>
  <si>
    <t>SIEMENS SEP FUT</t>
  </si>
  <si>
    <t>2320-2340</t>
  </si>
  <si>
    <t xml:space="preserve">TATACHEM SEP FUT </t>
  </si>
  <si>
    <t>INFY 1760 CE SEP</t>
  </si>
  <si>
    <t>Loss of Rs.7.50/-</t>
  </si>
  <si>
    <t>Profit of Rs.115/-</t>
  </si>
  <si>
    <t xml:space="preserve">KOTAKBANK </t>
  </si>
  <si>
    <t>1820-1850</t>
  </si>
  <si>
    <t>Profit of Rs.15/-</t>
  </si>
  <si>
    <t>Profit of Rs.0.53/-</t>
  </si>
  <si>
    <t>BANKNIFTY 36500 CE 16-SEP</t>
  </si>
  <si>
    <t>TCS SEP FUT</t>
  </si>
  <si>
    <t xml:space="preserve">RELIANCE 2400 PE SEP </t>
  </si>
  <si>
    <t>70-75</t>
  </si>
  <si>
    <t>Loss of Rs.14/-</t>
  </si>
  <si>
    <t>Loss of Rs.16.5/-</t>
  </si>
  <si>
    <t>Loss of Rs.13/-</t>
  </si>
  <si>
    <t>NGIL</t>
  </si>
  <si>
    <t>Nakoda Group of Ind. Ltd</t>
  </si>
  <si>
    <t>1650-1700</t>
  </si>
  <si>
    <t>2950-2980</t>
  </si>
  <si>
    <t>Loss of Rs.31.5/-</t>
  </si>
  <si>
    <t>Loss of Rs.46.5/-</t>
  </si>
  <si>
    <t>Profit of Rs.35.5/-</t>
  </si>
  <si>
    <t xml:space="preserve"> ITC SEP FUT</t>
  </si>
  <si>
    <t>218-220</t>
  </si>
  <si>
    <t>Profit of Rs.5/-</t>
  </si>
  <si>
    <t>COLPAL SEP FUT</t>
  </si>
  <si>
    <t>1760-1780</t>
  </si>
  <si>
    <t xml:space="preserve">KOTAKBANK 1840 CE SEP </t>
  </si>
  <si>
    <t>55-60</t>
  </si>
  <si>
    <t>MNIL</t>
  </si>
  <si>
    <t>FELIX</t>
  </si>
  <si>
    <t>Felix Industries Ltd.</t>
  </si>
  <si>
    <t>SHREE SHIDHI VINAYAK MARKETING PVT LTD</t>
  </si>
  <si>
    <t>Profit of Rs.45/-</t>
  </si>
  <si>
    <t>Profit of Rs.10.5/-</t>
  </si>
  <si>
    <t>NIFTY 17350 PE 9-SEP</t>
  </si>
  <si>
    <t>BANKNIFTY 36700 PE 9-SEP</t>
  </si>
  <si>
    <t>KOTAKBANK 1840 CE SEP</t>
  </si>
  <si>
    <t>Profit of Rs.12/-</t>
  </si>
  <si>
    <t>Profit of Rs.11/-</t>
  </si>
  <si>
    <t>Profit of Rs.20/-</t>
  </si>
  <si>
    <t>950-960</t>
  </si>
  <si>
    <t>AKM</t>
  </si>
  <si>
    <t>KABIR SHRAN DAGAR</t>
  </si>
  <si>
    <t>LIBAS</t>
  </si>
  <si>
    <t>Libas Consu Products Ltd</t>
  </si>
  <si>
    <t>VISA CAPITAL PARTNERS</t>
  </si>
  <si>
    <t>SHRI BEERESHWAR SOUHARD CREDIT SAHAKARI LTD</t>
  </si>
  <si>
    <t>Profit of Rs.27.50/-</t>
  </si>
  <si>
    <t>3500-3600</t>
  </si>
  <si>
    <t>Profit of Rs.26/-</t>
  </si>
  <si>
    <t>1450-1470</t>
  </si>
  <si>
    <t>Profit of Rs.19/-</t>
  </si>
  <si>
    <t>Profit of Rs.4.25/-</t>
  </si>
  <si>
    <t>Profit of Rs.2.75/-</t>
  </si>
  <si>
    <t>1734-1736</t>
  </si>
  <si>
    <t>1800-1820</t>
  </si>
  <si>
    <t>602-606</t>
  </si>
  <si>
    <t>630-640</t>
  </si>
  <si>
    <t>BALKRISIND 2400 PE SEP</t>
  </si>
  <si>
    <t>65-70</t>
  </si>
  <si>
    <t>ICICIGI 1700 CE SEP</t>
  </si>
  <si>
    <t>40-50</t>
  </si>
  <si>
    <t>NIFTY 17300 PE 16-SEP</t>
  </si>
  <si>
    <t>54-58</t>
  </si>
  <si>
    <t>110-120</t>
  </si>
  <si>
    <t>Profit of Rs.3.15/-</t>
  </si>
  <si>
    <t>Profit of Rs.8/-</t>
  </si>
  <si>
    <t>SHRI RAVINDRA MEDIA VENTURES PRIVATE LIMITED</t>
  </si>
  <si>
    <t>RONAK ASHOKKUMAR JAIN</t>
  </si>
  <si>
    <t>KOCL</t>
  </si>
  <si>
    <t>BASANT MARKETING PRIVATE LIMITED</t>
  </si>
  <si>
    <t>DEEPAK KUMAR</t>
  </si>
  <si>
    <t>I P INDIA PRIVATE LIMITED</t>
  </si>
  <si>
    <t>NEWLIGHT</t>
  </si>
  <si>
    <t>BOND STREET JEWELLERS (L.L.C)</t>
  </si>
  <si>
    <t>OZONEWORLD</t>
  </si>
  <si>
    <t>SHIVAAY TRADING COMPANY</t>
  </si>
  <si>
    <t>DIPAK KANAYALAL SHAH</t>
  </si>
  <si>
    <t>JAIPURKURT</t>
  </si>
  <si>
    <t>Nandani Creation Limited</t>
  </si>
  <si>
    <t>PIONEEREMB</t>
  </si>
  <si>
    <t>Pioneer Embroideries Limi</t>
  </si>
  <si>
    <t>SHREEJI CAPITAL AND FINANCE LIMITED</t>
  </si>
  <si>
    <t>RAMESH KUMAR MANTRI HUF</t>
  </si>
  <si>
    <t>LIBERTSHOE</t>
  </si>
  <si>
    <t>Liberty Shoes Ltd</t>
  </si>
  <si>
    <t>PRITI</t>
  </si>
  <si>
    <t>Priti International Ltd</t>
  </si>
  <si>
    <t>WALCHANNAG</t>
  </si>
  <si>
    <t>Walchandnagar Ind. Ltd</t>
  </si>
  <si>
    <t>VISTRA ITCL INDIA LIMITED</t>
  </si>
  <si>
    <t>Profit of Rs.42.50/-</t>
  </si>
  <si>
    <t>Profit of Rs.6/-</t>
  </si>
  <si>
    <t>Part Profit of Rs.130/-</t>
  </si>
  <si>
    <t>1735-1740</t>
  </si>
  <si>
    <t>Profit of Rs.64/-</t>
  </si>
  <si>
    <t>Profit of Rs.16/-</t>
  </si>
  <si>
    <t>Part Profit of Rs.64/-</t>
  </si>
  <si>
    <t>Loss of Rs.10.50/-</t>
  </si>
  <si>
    <t>LT 1700 CE SEP</t>
  </si>
  <si>
    <t>40-42</t>
  </si>
  <si>
    <t>BANKNIFTY 36600 PE 16-SEP</t>
  </si>
  <si>
    <t>300-350</t>
  </si>
  <si>
    <t>M&amp;MFIN 185 CE SEP</t>
  </si>
  <si>
    <t>1.50-1.60</t>
  </si>
  <si>
    <t>ADVIKCA</t>
  </si>
  <si>
    <t>VIKAS GARG</t>
  </si>
  <si>
    <t>KANTA YADAV</t>
  </si>
  <si>
    <t>ANEES ALNASIR GILANI</t>
  </si>
  <si>
    <t>AMIORG</t>
  </si>
  <si>
    <t>TWENTYFIRST CENTURY SHARES AND SECURITIES LTD</t>
  </si>
  <si>
    <t>GKN SECURITIES</t>
  </si>
  <si>
    <t>AAKRAYA TECHNOLOGY AND RESEARCH LLP</t>
  </si>
  <si>
    <t>CPL</t>
  </si>
  <si>
    <t>CAPTAIN PLASTIC PRIVATE LIMITED</t>
  </si>
  <si>
    <t>FOCUS</t>
  </si>
  <si>
    <t>ZUBER GULAMKADAR DERDIWALA</t>
  </si>
  <si>
    <t>FREDUN</t>
  </si>
  <si>
    <t>ASHOK JHINGAN</t>
  </si>
  <si>
    <t>ANAND JHINGAN</t>
  </si>
  <si>
    <t>GGENG</t>
  </si>
  <si>
    <t>RAVINDRA SHRIKANT KATTI</t>
  </si>
  <si>
    <t>SATISH RAMSEVAK PANDEY</t>
  </si>
  <si>
    <t>GLCL</t>
  </si>
  <si>
    <t>MADHUSUDAN RAO POLINENI</t>
  </si>
  <si>
    <t>RAJ DEVRAJBHAI PATEL</t>
  </si>
  <si>
    <t>INTELSOFT</t>
  </si>
  <si>
    <t>MICRO LOGISTICS INDIA PRIVATE LIMITED</t>
  </si>
  <si>
    <t>ISGEC</t>
  </si>
  <si>
    <t>GOLDMAN SACHS FUNDS - GOLDMAN SACHS INDIA EQUITY PORTFOLIO</t>
  </si>
  <si>
    <t>GOLDMAN SACHS INDIA LIMITED</t>
  </si>
  <si>
    <t>MADHUDIN</t>
  </si>
  <si>
    <t>ADITYA MITTAL</t>
  </si>
  <si>
    <t>MRP</t>
  </si>
  <si>
    <t>SAMBHAV BADKUL</t>
  </si>
  <si>
    <t>SHARWANKUMARKALER</t>
  </si>
  <si>
    <t>NAVODAYENT</t>
  </si>
  <si>
    <t>DHARABENCHAUDHARI</t>
  </si>
  <si>
    <t>ANUB MANNAAN</t>
  </si>
  <si>
    <t>MANISH NITIN THAKUR</t>
  </si>
  <si>
    <t>OBCL</t>
  </si>
  <si>
    <t>NNM SECURITIES PVT LTD</t>
  </si>
  <si>
    <t>ALPA DIVYAKANT PADHIYAR</t>
  </si>
  <si>
    <t>VIRALKUMAR RASIKBHAI PATEL</t>
  </si>
  <si>
    <t>SKSE SECURITIES LIMITED CORP CM/TM PROP A/C</t>
  </si>
  <si>
    <t>NAVEEN GUPTA</t>
  </si>
  <si>
    <t>MEENA ANAND</t>
  </si>
  <si>
    <t>STANISLAUSMARTINVIVEKALOYSIUS</t>
  </si>
  <si>
    <t>RGRL</t>
  </si>
  <si>
    <t>SUSHIL C SHINDE</t>
  </si>
  <si>
    <t>SHVFL</t>
  </si>
  <si>
    <t>CAMPBELL ADVERTISING PRIVATE LIMITED .</t>
  </si>
  <si>
    <t>SMGOLD</t>
  </si>
  <si>
    <t>TAPAN KUMAR NANDA</t>
  </si>
  <si>
    <t>SONACOMS</t>
  </si>
  <si>
    <t>SUPERIOR</t>
  </si>
  <si>
    <t>ORION RETAIL PRIVATE LIMITED</t>
  </si>
  <si>
    <t>SPLENDID HOTELS &amp; RESORTS PRIVATE LIMITED</t>
  </si>
  <si>
    <t>SPIRE MARKETING PVT LTD</t>
  </si>
  <si>
    <t>ASHISH KUMAR SINGH</t>
  </si>
  <si>
    <t>AAATECH</t>
  </si>
  <si>
    <t>AAA Technologies Limited</t>
  </si>
  <si>
    <t>PREMKUMAR RAM KRISHNA PANDEY</t>
  </si>
  <si>
    <t>Ami Organics Limited</t>
  </si>
  <si>
    <t>VANAJA SUNDAR</t>
  </si>
  <si>
    <t>NK SECURITIES RESEARCH PRIVATE LIMITED</t>
  </si>
  <si>
    <t>NUMIV RESEARCH PRIVATE LIMITED</t>
  </si>
  <si>
    <t>GOLDMINE STOCKS PRIVATE LIMITED</t>
  </si>
  <si>
    <t>VANAJA SUNDAR IYER</t>
  </si>
  <si>
    <t>ALPHAGREP SECURITIES PRIVATE LIMITED</t>
  </si>
  <si>
    <t>ANMOL</t>
  </si>
  <si>
    <t>Anmol India Limited</t>
  </si>
  <si>
    <t>OLGA TRADING PRIVATE LIMITED</t>
  </si>
  <si>
    <t>COSMOFILMS</t>
  </si>
  <si>
    <t>Cosmo Films Ltd</t>
  </si>
  <si>
    <t>DCI</t>
  </si>
  <si>
    <t>DC Infotech and Comun Ltd</t>
  </si>
  <si>
    <t>PURVI KETAN PATEL</t>
  </si>
  <si>
    <t>ESABINDIA</t>
  </si>
  <si>
    <t>Esab India Ltd.</t>
  </si>
  <si>
    <t>PRAMERICA MUTUAL FUND</t>
  </si>
  <si>
    <t>HITECH</t>
  </si>
  <si>
    <t>Hi-Tech Pipes Limited</t>
  </si>
  <si>
    <t>MAZE ENTERPRISE</t>
  </si>
  <si>
    <t>IITL</t>
  </si>
  <si>
    <t>Industrial Inv Trust Ltd</t>
  </si>
  <si>
    <t>SYSTEMATIX FINCORP INDIA LIMITED</t>
  </si>
  <si>
    <t>MANSI SHARES &amp; STOCK ADVISORS PVT LTD</t>
  </si>
  <si>
    <t>BESSEGGEN INFOTECH LLP</t>
  </si>
  <si>
    <t>ADITYA BHARTIA</t>
  </si>
  <si>
    <t>RATHI ROHIT KISHOR</t>
  </si>
  <si>
    <t>MOKSH</t>
  </si>
  <si>
    <t>Moksh Ornaments Limited</t>
  </si>
  <si>
    <t>VISHAL MAHESH KOTHARI</t>
  </si>
  <si>
    <t>SAKSOFT</t>
  </si>
  <si>
    <t>Saksoft Limited</t>
  </si>
  <si>
    <t>RAJASTHAN GLOBAL SECURITIES PVT LTD</t>
  </si>
  <si>
    <t>SKSTEXTILE</t>
  </si>
  <si>
    <t>S K S Textiles Limited</t>
  </si>
  <si>
    <t>SWAPNIL PAWAN JAIN</t>
  </si>
  <si>
    <t>Zee Entertain. Enterp.Ltd</t>
  </si>
  <si>
    <t>JUMP TRADING FINANCIAL INDIA PRIVATE LIMITED</t>
  </si>
  <si>
    <t>RARE ENTERPRISES</t>
  </si>
  <si>
    <t>BOFA SECURITIES EUROPE SA</t>
  </si>
  <si>
    <t>SURJECTIVE RESEARCH CAPITAL LLP</t>
  </si>
  <si>
    <t>FESTINO VINCOM LIMITED</t>
  </si>
  <si>
    <t>BRIGHT</t>
  </si>
  <si>
    <t>Bright Solar Limited</t>
  </si>
  <si>
    <t>SAMIR JAVERI</t>
  </si>
  <si>
    <t>KHYATI PRATIK JATANIYA</t>
  </si>
  <si>
    <t>ACACIA CONSERVATION FUND LP</t>
  </si>
  <si>
    <t>ONE EARTH CAPITAL LIMITED</t>
  </si>
  <si>
    <t>HEMA MAHESHWARI</t>
  </si>
  <si>
    <t>SEETHA KUMARI</t>
  </si>
  <si>
    <t>DHIREN KISHORE SHAH</t>
  </si>
  <si>
    <t>PUKHRAJ BAHETI HUF</t>
  </si>
  <si>
    <t>SERVOTECH</t>
  </si>
  <si>
    <t>Servotech Power Sys Ltd.</t>
  </si>
  <si>
    <t>GITA KIRTI AMBANI</t>
  </si>
  <si>
    <t>SUKHANRAJ BHABUTMAL SHAH HUF</t>
  </si>
  <si>
    <t>ZENTEC</t>
  </si>
  <si>
    <t>Zen Technologies Limited</t>
  </si>
  <si>
    <t>RAVI KAMEPALLI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</si>
</sst>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5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0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1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43" fontId="1" fillId="2" borderId="0" xfId="0" applyNumberFormat="1" applyFont="1" applyFill="1" applyBorder="1"/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2" fontId="36" fillId="2" borderId="1" xfId="0" applyNumberFormat="1" applyFont="1" applyFill="1" applyBorder="1" applyAlignment="1">
      <alignment horizontal="center" vertical="center"/>
    </xf>
    <xf numFmtId="10" fontId="36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6" fontId="36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6" fillId="2" borderId="15" xfId="0" applyFont="1" applyFill="1" applyBorder="1" applyAlignment="1">
      <alignment horizontal="center" vertical="center"/>
    </xf>
    <xf numFmtId="167" fontId="36" fillId="2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43" fontId="36" fillId="2" borderId="15" xfId="0" applyNumberFormat="1" applyFont="1" applyFill="1" applyBorder="1" applyAlignment="1">
      <alignment horizontal="center" vertical="center"/>
    </xf>
    <xf numFmtId="16" fontId="37" fillId="2" borderId="15" xfId="0" applyNumberFormat="1" applyFont="1" applyFill="1" applyBorder="1" applyAlignment="1">
      <alignment horizontal="center" vertical="center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15" fontId="35" fillId="2" borderId="0" xfId="0" applyNumberFormat="1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8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9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8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0" fontId="1" fillId="0" borderId="18" xfId="0" applyFont="1" applyFill="1" applyBorder="1" applyAlignment="1">
      <alignment horizontal="left"/>
    </xf>
    <xf numFmtId="0" fontId="35" fillId="12" borderId="22" xfId="0" applyFont="1" applyFill="1" applyBorder="1" applyAlignment="1">
      <alignment horizontal="center" vertical="center"/>
    </xf>
    <xf numFmtId="165" fontId="35" fillId="12" borderId="22" xfId="0" applyNumberFormat="1" applyFont="1" applyFill="1" applyBorder="1" applyAlignment="1">
      <alignment horizontal="center" vertical="center"/>
    </xf>
    <xf numFmtId="0" fontId="36" fillId="12" borderId="22" xfId="0" applyFont="1" applyFill="1" applyBorder="1" applyAlignment="1">
      <alignment horizontal="center" vertical="center"/>
    </xf>
    <xf numFmtId="0" fontId="36" fillId="13" borderId="22" xfId="0" applyFont="1" applyFill="1" applyBorder="1" applyAlignment="1">
      <alignment horizontal="center" vertical="center"/>
    </xf>
    <xf numFmtId="165" fontId="35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 applyAlignment="1">
      <alignment horizontal="left"/>
    </xf>
    <xf numFmtId="0" fontId="35" fillId="11" borderId="22" xfId="0" applyFont="1" applyFill="1" applyBorder="1" applyAlignment="1">
      <alignment horizontal="center" vertical="center"/>
    </xf>
    <xf numFmtId="0" fontId="36" fillId="13" borderId="15" xfId="0" applyFont="1" applyFill="1" applyBorder="1" applyAlignment="1">
      <alignment horizontal="center" vertical="center"/>
    </xf>
    <xf numFmtId="43" fontId="36" fillId="14" borderId="15" xfId="0" applyNumberFormat="1" applyFont="1" applyFill="1" applyBorder="1" applyAlignment="1">
      <alignment horizontal="center" vertical="center"/>
    </xf>
    <xf numFmtId="0" fontId="36" fillId="16" borderId="15" xfId="0" applyFont="1" applyFill="1" applyBorder="1" applyAlignment="1">
      <alignment horizontal="center" vertical="center"/>
    </xf>
    <xf numFmtId="0" fontId="1" fillId="15" borderId="0" xfId="0" applyFont="1" applyFill="1" applyBorder="1"/>
    <xf numFmtId="0" fontId="0" fillId="17" borderId="0" xfId="0" applyFont="1" applyFill="1" applyAlignment="1"/>
    <xf numFmtId="165" fontId="35" fillId="15" borderId="22" xfId="0" applyNumberFormat="1" applyFont="1" applyFill="1" applyBorder="1" applyAlignment="1">
      <alignment horizontal="center" vertical="center"/>
    </xf>
    <xf numFmtId="1" fontId="35" fillId="2" borderId="22" xfId="0" applyNumberFormat="1" applyFont="1" applyFill="1" applyBorder="1" applyAlignment="1">
      <alignment horizontal="center" vertical="center"/>
    </xf>
    <xf numFmtId="165" fontId="35" fillId="2" borderId="22" xfId="0" applyNumberFormat="1" applyFont="1" applyFill="1" applyBorder="1" applyAlignment="1">
      <alignment horizontal="center" vertical="center"/>
    </xf>
    <xf numFmtId="166" fontId="35" fillId="2" borderId="22" xfId="0" applyNumberFormat="1" applyFont="1" applyFill="1" applyBorder="1" applyAlignment="1">
      <alignment horizontal="center" vertical="center"/>
    </xf>
    <xf numFmtId="0" fontId="35" fillId="2" borderId="22" xfId="0" applyFont="1" applyFill="1" applyBorder="1" applyAlignment="1">
      <alignment horizontal="left"/>
    </xf>
    <xf numFmtId="0" fontId="35" fillId="2" borderId="22" xfId="0" applyFont="1" applyFill="1" applyBorder="1" applyAlignment="1">
      <alignment horizontal="center" vertical="center"/>
    </xf>
    <xf numFmtId="2" fontId="36" fillId="2" borderId="22" xfId="0" applyNumberFormat="1" applyFont="1" applyFill="1" applyBorder="1" applyAlignment="1">
      <alignment horizontal="center" vertical="center"/>
    </xf>
    <xf numFmtId="0" fontId="36" fillId="6" borderId="15" xfId="0" applyFont="1" applyFill="1" applyBorder="1" applyAlignment="1">
      <alignment horizontal="center" vertical="center"/>
    </xf>
    <xf numFmtId="0" fontId="0" fillId="18" borderId="0" xfId="0" applyFont="1" applyFill="1" applyAlignment="1"/>
    <xf numFmtId="43" fontId="36" fillId="19" borderId="15" xfId="0" applyNumberFormat="1" applyFont="1" applyFill="1" applyBorder="1" applyAlignment="1">
      <alignment horizontal="center" vertical="center"/>
    </xf>
    <xf numFmtId="2" fontId="36" fillId="16" borderId="2" xfId="0" applyNumberFormat="1" applyFont="1" applyFill="1" applyBorder="1" applyAlignment="1">
      <alignment horizontal="center" vertical="center"/>
    </xf>
    <xf numFmtId="0" fontId="36" fillId="16" borderId="1" xfId="0" applyFont="1" applyFill="1" applyBorder="1" applyAlignment="1">
      <alignment horizontal="center" vertical="center"/>
    </xf>
    <xf numFmtId="43" fontId="36" fillId="20" borderId="15" xfId="0" applyNumberFormat="1" applyFont="1" applyFill="1" applyBorder="1" applyAlignment="1">
      <alignment horizontal="center" vertical="center"/>
    </xf>
    <xf numFmtId="16" fontId="37" fillId="16" borderId="1" xfId="0" applyNumberFormat="1" applyFont="1" applyFill="1" applyBorder="1" applyAlignment="1">
      <alignment horizontal="center" vertical="center"/>
    </xf>
    <xf numFmtId="0" fontId="35" fillId="15" borderId="0" xfId="0" applyFont="1" applyFill="1" applyBorder="1"/>
    <xf numFmtId="0" fontId="35" fillId="15" borderId="0" xfId="0" applyFont="1" applyFill="1" applyBorder="1" applyAlignment="1">
      <alignment horizontal="center"/>
    </xf>
    <xf numFmtId="2" fontId="36" fillId="13" borderId="22" xfId="0" applyNumberFormat="1" applyFont="1" applyFill="1" applyBorder="1" applyAlignment="1">
      <alignment horizontal="center" vertical="center"/>
    </xf>
    <xf numFmtId="16" fontId="36" fillId="13" borderId="22" xfId="0" applyNumberFormat="1" applyFont="1" applyFill="1" applyBorder="1" applyAlignment="1">
      <alignment horizontal="center" vertical="center"/>
    </xf>
    <xf numFmtId="2" fontId="36" fillId="6" borderId="22" xfId="0" applyNumberFormat="1" applyFont="1" applyFill="1" applyBorder="1" applyAlignment="1">
      <alignment horizontal="center" vertical="center"/>
    </xf>
    <xf numFmtId="0" fontId="36" fillId="6" borderId="22" xfId="0" applyFont="1" applyFill="1" applyBorder="1" applyAlignment="1">
      <alignment horizontal="center" vertical="center"/>
    </xf>
    <xf numFmtId="16" fontId="36" fillId="6" borderId="22" xfId="0" applyNumberFormat="1" applyFont="1" applyFill="1" applyBorder="1" applyAlignment="1">
      <alignment horizontal="center" vertical="center"/>
    </xf>
    <xf numFmtId="1" fontId="35" fillId="15" borderId="24" xfId="0" applyNumberFormat="1" applyFont="1" applyFill="1" applyBorder="1" applyAlignment="1">
      <alignment horizontal="center" vertical="center"/>
    </xf>
    <xf numFmtId="165" fontId="35" fillId="15" borderId="24" xfId="0" applyNumberFormat="1" applyFont="1" applyFill="1" applyBorder="1" applyAlignment="1">
      <alignment horizontal="center" vertical="center"/>
    </xf>
    <xf numFmtId="166" fontId="35" fillId="15" borderId="24" xfId="0" applyNumberFormat="1" applyFont="1" applyFill="1" applyBorder="1" applyAlignment="1">
      <alignment horizontal="center" vertical="center"/>
    </xf>
    <xf numFmtId="0" fontId="35" fillId="15" borderId="24" xfId="0" applyFont="1" applyFill="1" applyBorder="1" applyAlignment="1">
      <alignment horizontal="left"/>
    </xf>
    <xf numFmtId="0" fontId="35" fillId="15" borderId="24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10" fontId="36" fillId="2" borderId="22" xfId="0" applyNumberFormat="1" applyFont="1" applyFill="1" applyBorder="1" applyAlignment="1">
      <alignment horizontal="center" vertical="center" wrapText="1"/>
    </xf>
    <xf numFmtId="16" fontId="37" fillId="2" borderId="22" xfId="0" applyNumberFormat="1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" fontId="37" fillId="6" borderId="22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7" borderId="0" xfId="0" applyFont="1" applyFill="1" applyAlignment="1"/>
    <xf numFmtId="165" fontId="35" fillId="15" borderId="25" xfId="0" applyNumberFormat="1" applyFont="1" applyFill="1" applyBorder="1" applyAlignment="1">
      <alignment horizontal="center" vertical="center"/>
    </xf>
    <xf numFmtId="1" fontId="35" fillId="11" borderId="24" xfId="0" applyNumberFormat="1" applyFont="1" applyFill="1" applyBorder="1" applyAlignment="1">
      <alignment horizontal="center" vertical="center"/>
    </xf>
    <xf numFmtId="166" fontId="35" fillId="11" borderId="24" xfId="0" applyNumberFormat="1" applyFont="1" applyFill="1" applyBorder="1" applyAlignment="1">
      <alignment horizontal="center" vertical="center"/>
    </xf>
    <xf numFmtId="0" fontId="36" fillId="2" borderId="20" xfId="0" applyFont="1" applyFill="1" applyBorder="1" applyAlignment="1">
      <alignment horizontal="center" vertical="center"/>
    </xf>
    <xf numFmtId="167" fontId="36" fillId="2" borderId="23" xfId="0" applyNumberFormat="1" applyFont="1" applyFill="1" applyBorder="1" applyAlignment="1">
      <alignment horizontal="center" vertical="center"/>
    </xf>
    <xf numFmtId="0" fontId="35" fillId="15" borderId="3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11" borderId="3" xfId="0" applyFont="1" applyFill="1" applyBorder="1" applyAlignment="1">
      <alignment horizontal="center" vertical="center"/>
    </xf>
    <xf numFmtId="0" fontId="35" fillId="15" borderId="22" xfId="0" applyFont="1" applyFill="1" applyBorder="1" applyAlignment="1">
      <alignment horizontal="center" vertical="center"/>
    </xf>
    <xf numFmtId="0" fontId="43" fillId="0" borderId="22" xfId="0" applyFont="1" applyBorder="1" applyAlignment="1"/>
    <xf numFmtId="0" fontId="35" fillId="2" borderId="23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5" xfId="0" applyNumberFormat="1" applyFont="1" applyFill="1" applyBorder="1" applyAlignment="1">
      <alignment horizontal="center" vertical="center"/>
    </xf>
    <xf numFmtId="0" fontId="43" fillId="21" borderId="22" xfId="0" applyFont="1" applyFill="1" applyBorder="1" applyAlignment="1"/>
    <xf numFmtId="0" fontId="43" fillId="22" borderId="22" xfId="0" applyFont="1" applyFill="1" applyBorder="1" applyAlignment="1"/>
    <xf numFmtId="0" fontId="1" fillId="2" borderId="3" xfId="0" applyFont="1" applyFill="1" applyBorder="1" applyAlignment="1">
      <alignment horizontal="center" vertical="center"/>
    </xf>
    <xf numFmtId="0" fontId="36" fillId="16" borderId="23" xfId="0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center" vertical="center"/>
    </xf>
    <xf numFmtId="0" fontId="36" fillId="15" borderId="22" xfId="0" applyFont="1" applyFill="1" applyBorder="1" applyAlignment="1">
      <alignment horizontal="center" vertical="center"/>
    </xf>
    <xf numFmtId="0" fontId="36" fillId="2" borderId="22" xfId="0" applyFont="1" applyFill="1" applyBorder="1"/>
    <xf numFmtId="166" fontId="35" fillId="15" borderId="26" xfId="0" applyNumberFormat="1" applyFont="1" applyFill="1" applyBorder="1" applyAlignment="1">
      <alignment horizontal="center" vertical="center"/>
    </xf>
    <xf numFmtId="166" fontId="35" fillId="2" borderId="26" xfId="0" applyNumberFormat="1" applyFont="1" applyFill="1" applyBorder="1" applyAlignment="1">
      <alignment horizontal="center" vertical="center"/>
    </xf>
    <xf numFmtId="0" fontId="35" fillId="15" borderId="27" xfId="0" applyFont="1" applyFill="1" applyBorder="1" applyAlignment="1">
      <alignment horizontal="center" vertical="center"/>
    </xf>
    <xf numFmtId="0" fontId="35" fillId="2" borderId="27" xfId="0" applyFont="1" applyFill="1" applyBorder="1" applyAlignment="1">
      <alignment horizontal="center" vertical="center"/>
    </xf>
    <xf numFmtId="0" fontId="35" fillId="2" borderId="4" xfId="0" applyFont="1" applyFill="1" applyBorder="1"/>
    <xf numFmtId="0" fontId="35" fillId="2" borderId="15" xfId="0" applyFont="1" applyFill="1" applyBorder="1" applyAlignment="1">
      <alignment horizontal="center" vertical="center"/>
    </xf>
    <xf numFmtId="166" fontId="35" fillId="11" borderId="26" xfId="0" applyNumberFormat="1" applyFont="1" applyFill="1" applyBorder="1" applyAlignment="1">
      <alignment horizontal="center" vertical="center"/>
    </xf>
    <xf numFmtId="0" fontId="35" fillId="11" borderId="27" xfId="0" applyFont="1" applyFill="1" applyBorder="1" applyAlignment="1">
      <alignment horizontal="center" vertical="center"/>
    </xf>
    <xf numFmtId="0" fontId="36" fillId="11" borderId="22" xfId="0" applyFont="1" applyFill="1" applyBorder="1" applyAlignment="1">
      <alignment horizontal="center" vertical="center"/>
    </xf>
    <xf numFmtId="0" fontId="35" fillId="12" borderId="3" xfId="0" applyFont="1" applyFill="1" applyBorder="1" applyAlignment="1">
      <alignment horizontal="center" vertical="center"/>
    </xf>
    <xf numFmtId="166" fontId="35" fillId="12" borderId="26" xfId="0" applyNumberFormat="1" applyFont="1" applyFill="1" applyBorder="1" applyAlignment="1">
      <alignment horizontal="center" vertical="center"/>
    </xf>
    <xf numFmtId="0" fontId="35" fillId="12" borderId="27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167" fontId="36" fillId="11" borderId="15" xfId="0" applyNumberFormat="1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43" fontId="36" fillId="6" borderId="1" xfId="0" applyNumberFormat="1" applyFont="1" applyFill="1" applyBorder="1" applyAlignment="1">
      <alignment horizontal="center" vertical="center"/>
    </xf>
    <xf numFmtId="16" fontId="36" fillId="11" borderId="15" xfId="0" applyNumberFormat="1" applyFont="1" applyFill="1" applyBorder="1" applyAlignment="1">
      <alignment horizontal="center" vertical="center"/>
    </xf>
    <xf numFmtId="2" fontId="44" fillId="11" borderId="2" xfId="0" applyNumberFormat="1" applyFont="1" applyFill="1" applyBorder="1" applyAlignment="1">
      <alignment horizontal="center" vertical="center"/>
    </xf>
    <xf numFmtId="2" fontId="44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/>
    <xf numFmtId="0" fontId="35" fillId="11" borderId="25" xfId="0" applyFont="1" applyFill="1" applyBorder="1" applyAlignment="1">
      <alignment horizontal="center" vertical="center"/>
    </xf>
    <xf numFmtId="165" fontId="35" fillId="11" borderId="25" xfId="0" applyNumberFormat="1" applyFont="1" applyFill="1" applyBorder="1" applyAlignment="1">
      <alignment horizontal="center" vertical="center"/>
    </xf>
    <xf numFmtId="0" fontId="35" fillId="11" borderId="25" xfId="0" applyFont="1" applyFill="1" applyBorder="1"/>
    <xf numFmtId="0" fontId="43" fillId="21" borderId="25" xfId="0" applyFont="1" applyFill="1" applyBorder="1" applyAlignment="1"/>
    <xf numFmtId="0" fontId="36" fillId="11" borderId="23" xfId="0" applyFont="1" applyFill="1" applyBorder="1" applyAlignment="1">
      <alignment horizontal="center" vertical="center"/>
    </xf>
    <xf numFmtId="165" fontId="35" fillId="12" borderId="25" xfId="0" applyNumberFormat="1" applyFont="1" applyFill="1" applyBorder="1" applyAlignment="1">
      <alignment horizontal="center" vertical="center"/>
    </xf>
    <xf numFmtId="0" fontId="35" fillId="12" borderId="22" xfId="0" applyFont="1" applyFill="1" applyBorder="1"/>
    <xf numFmtId="0" fontId="36" fillId="12" borderId="23" xfId="0" applyFont="1" applyFill="1" applyBorder="1" applyAlignment="1">
      <alignment horizontal="center" vertical="center"/>
    </xf>
    <xf numFmtId="0" fontId="36" fillId="12" borderId="15" xfId="0" applyFont="1" applyFill="1" applyBorder="1" applyAlignment="1">
      <alignment horizontal="center" vertical="center"/>
    </xf>
    <xf numFmtId="0" fontId="36" fillId="12" borderId="20" xfId="0" applyFont="1" applyFill="1" applyBorder="1" applyAlignment="1">
      <alignment horizontal="center" vertical="center"/>
    </xf>
    <xf numFmtId="2" fontId="44" fillId="12" borderId="2" xfId="0" applyNumberFormat="1" applyFont="1" applyFill="1" applyBorder="1" applyAlignment="1">
      <alignment horizontal="center" vertical="center"/>
    </xf>
    <xf numFmtId="2" fontId="44" fillId="12" borderId="22" xfId="0" applyNumberFormat="1" applyFont="1" applyFill="1" applyBorder="1" applyAlignment="1">
      <alignment horizontal="center" vertical="center"/>
    </xf>
    <xf numFmtId="167" fontId="36" fillId="12" borderId="15" xfId="0" applyNumberFormat="1" applyFont="1" applyFill="1" applyBorder="1" applyAlignment="1">
      <alignment horizontal="center" vertical="center"/>
    </xf>
    <xf numFmtId="43" fontId="36" fillId="13" borderId="1" xfId="0" applyNumberFormat="1" applyFont="1" applyFill="1" applyBorder="1" applyAlignment="1">
      <alignment horizontal="center" vertical="center"/>
    </xf>
    <xf numFmtId="16" fontId="36" fillId="12" borderId="15" xfId="0" applyNumberFormat="1" applyFont="1" applyFill="1" applyBorder="1" applyAlignment="1">
      <alignment horizontal="center" vertical="center"/>
    </xf>
    <xf numFmtId="2" fontId="36" fillId="6" borderId="25" xfId="0" applyNumberFormat="1" applyFont="1" applyFill="1" applyBorder="1" applyAlignment="1">
      <alignment horizontal="center" vertical="center"/>
    </xf>
    <xf numFmtId="0" fontId="36" fillId="6" borderId="25" xfId="0" applyFont="1" applyFill="1" applyBorder="1" applyAlignment="1">
      <alignment horizontal="center" vertical="center"/>
    </xf>
    <xf numFmtId="43" fontId="36" fillId="14" borderId="22" xfId="0" applyNumberFormat="1" applyFont="1" applyFill="1" applyBorder="1" applyAlignment="1">
      <alignment horizontal="center" vertical="center"/>
    </xf>
    <xf numFmtId="0" fontId="43" fillId="0" borderId="24" xfId="0" applyFont="1" applyBorder="1" applyAlignment="1"/>
    <xf numFmtId="0" fontId="1" fillId="11" borderId="1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1" fillId="11" borderId="1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top"/>
    </xf>
    <xf numFmtId="0" fontId="35" fillId="12" borderId="23" xfId="0" applyFont="1" applyFill="1" applyBorder="1" applyAlignment="1">
      <alignment horizontal="center" vertical="center"/>
    </xf>
    <xf numFmtId="0" fontId="35" fillId="12" borderId="1" xfId="0" applyFont="1" applyFill="1" applyBorder="1"/>
    <xf numFmtId="0" fontId="35" fillId="12" borderId="15" xfId="0" applyFont="1" applyFill="1" applyBorder="1" applyAlignment="1">
      <alignment horizontal="center" vertical="center"/>
    </xf>
    <xf numFmtId="2" fontId="36" fillId="6" borderId="15" xfId="0" applyNumberFormat="1" applyFont="1" applyFill="1" applyBorder="1" applyAlignment="1">
      <alignment horizontal="center" vertical="center"/>
    </xf>
    <xf numFmtId="10" fontId="36" fillId="6" borderId="15" xfId="0" applyNumberFormat="1" applyFont="1" applyFill="1" applyBorder="1" applyAlignment="1">
      <alignment horizontal="center" vertical="center" wrapText="1"/>
    </xf>
    <xf numFmtId="16" fontId="36" fillId="6" borderId="15" xfId="0" applyNumberFormat="1" applyFont="1" applyFill="1" applyBorder="1" applyAlignment="1">
      <alignment horizontal="center" vertical="center"/>
    </xf>
    <xf numFmtId="0" fontId="1" fillId="15" borderId="0" xfId="0" applyFont="1" applyFill="1" applyBorder="1" applyAlignment="1">
      <alignment horizontal="left"/>
    </xf>
    <xf numFmtId="0" fontId="35" fillId="2" borderId="15" xfId="0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center" vertical="center"/>
    </xf>
    <xf numFmtId="0" fontId="35" fillId="11" borderId="1" xfId="0" applyFont="1" applyFill="1" applyBorder="1"/>
    <xf numFmtId="0" fontId="35" fillId="11" borderId="15" xfId="0" applyFont="1" applyFill="1" applyBorder="1" applyAlignment="1">
      <alignment horizontal="center" vertical="center"/>
    </xf>
    <xf numFmtId="2" fontId="36" fillId="11" borderId="5" xfId="0" applyNumberFormat="1" applyFont="1" applyFill="1" applyBorder="1" applyAlignment="1">
      <alignment horizontal="center" vertical="center"/>
    </xf>
    <xf numFmtId="43" fontId="36" fillId="6" borderId="15" xfId="0" applyNumberFormat="1" applyFont="1" applyFill="1" applyBorder="1" applyAlignment="1">
      <alignment horizontal="center" vertical="center"/>
    </xf>
    <xf numFmtId="167" fontId="36" fillId="11" borderId="22" xfId="0" applyNumberFormat="1" applyFont="1" applyFill="1" applyBorder="1" applyAlignment="1">
      <alignment horizontal="center" vertical="center"/>
    </xf>
    <xf numFmtId="43" fontId="36" fillId="6" borderId="22" xfId="0" applyNumberFormat="1" applyFont="1" applyFill="1" applyBorder="1" applyAlignment="1">
      <alignment horizontal="center" vertical="center"/>
    </xf>
    <xf numFmtId="16" fontId="36" fillId="11" borderId="22" xfId="0" applyNumberFormat="1" applyFont="1" applyFill="1" applyBorder="1" applyAlignment="1">
      <alignment horizontal="center" vertical="center"/>
    </xf>
    <xf numFmtId="16" fontId="37" fillId="6" borderId="1" xfId="0" applyNumberFormat="1" applyFont="1" applyFill="1" applyBorder="1" applyAlignment="1">
      <alignment horizontal="center" vertical="center"/>
    </xf>
    <xf numFmtId="0" fontId="43" fillId="21" borderId="24" xfId="0" applyFont="1" applyFill="1" applyBorder="1" applyAlignment="1"/>
    <xf numFmtId="0" fontId="35" fillId="11" borderId="24" xfId="0" applyFont="1" applyFill="1" applyBorder="1" applyAlignment="1">
      <alignment horizontal="center" vertical="center"/>
    </xf>
    <xf numFmtId="1" fontId="35" fillId="23" borderId="24" xfId="0" applyNumberFormat="1" applyFont="1" applyFill="1" applyBorder="1" applyAlignment="1">
      <alignment horizontal="center" vertical="center"/>
    </xf>
    <xf numFmtId="165" fontId="35" fillId="23" borderId="24" xfId="0" applyNumberFormat="1" applyFont="1" applyFill="1" applyBorder="1" applyAlignment="1">
      <alignment horizontal="center" vertical="center"/>
    </xf>
    <xf numFmtId="166" fontId="35" fillId="23" borderId="24" xfId="0" applyNumberFormat="1" applyFont="1" applyFill="1" applyBorder="1" applyAlignment="1">
      <alignment horizontal="center" vertical="center"/>
    </xf>
    <xf numFmtId="0" fontId="43" fillId="24" borderId="24" xfId="0" applyFont="1" applyFill="1" applyBorder="1" applyAlignment="1"/>
    <xf numFmtId="0" fontId="35" fillId="23" borderId="24" xfId="0" applyFont="1" applyFill="1" applyBorder="1" applyAlignment="1">
      <alignment horizontal="center" vertical="center"/>
    </xf>
    <xf numFmtId="0" fontId="36" fillId="25" borderId="1" xfId="0" applyFont="1" applyFill="1" applyBorder="1" applyAlignment="1">
      <alignment horizontal="center" vertical="center"/>
    </xf>
    <xf numFmtId="2" fontId="36" fillId="25" borderId="1" xfId="0" applyNumberFormat="1" applyFont="1" applyFill="1" applyBorder="1" applyAlignment="1">
      <alignment horizontal="center" vertical="center"/>
    </xf>
    <xf numFmtId="10" fontId="36" fillId="25" borderId="1" xfId="0" applyNumberFormat="1" applyFont="1" applyFill="1" applyBorder="1" applyAlignment="1">
      <alignment horizontal="center" vertical="center" wrapText="1"/>
    </xf>
    <xf numFmtId="16" fontId="37" fillId="25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" fontId="35" fillId="12" borderId="24" xfId="0" applyNumberFormat="1" applyFont="1" applyFill="1" applyBorder="1" applyAlignment="1">
      <alignment horizontal="center" vertical="center"/>
    </xf>
    <xf numFmtId="165" fontId="35" fillId="12" borderId="24" xfId="0" applyNumberFormat="1" applyFont="1" applyFill="1" applyBorder="1" applyAlignment="1">
      <alignment horizontal="center" vertical="center"/>
    </xf>
    <xf numFmtId="166" fontId="35" fillId="12" borderId="24" xfId="0" applyNumberFormat="1" applyFont="1" applyFill="1" applyBorder="1" applyAlignment="1">
      <alignment horizontal="center" vertical="center"/>
    </xf>
    <xf numFmtId="0" fontId="35" fillId="12" borderId="24" xfId="0" applyFont="1" applyFill="1" applyBorder="1" applyAlignment="1">
      <alignment horizontal="left"/>
    </xf>
    <xf numFmtId="0" fontId="35" fillId="12" borderId="24" xfId="0" applyFont="1" applyFill="1" applyBorder="1" applyAlignment="1">
      <alignment horizontal="center" vertical="center"/>
    </xf>
    <xf numFmtId="0" fontId="36" fillId="13" borderId="1" xfId="0" applyFont="1" applyFill="1" applyBorder="1" applyAlignment="1">
      <alignment horizontal="center" vertical="center"/>
    </xf>
    <xf numFmtId="2" fontId="36" fillId="13" borderId="1" xfId="0" applyNumberFormat="1" applyFont="1" applyFill="1" applyBorder="1" applyAlignment="1">
      <alignment horizontal="center" vertical="center"/>
    </xf>
    <xf numFmtId="10" fontId="36" fillId="13" borderId="1" xfId="0" applyNumberFormat="1" applyFont="1" applyFill="1" applyBorder="1" applyAlignment="1">
      <alignment horizontal="center" vertical="center" wrapText="1"/>
    </xf>
    <xf numFmtId="16" fontId="36" fillId="13" borderId="1" xfId="0" applyNumberFormat="1" applyFont="1" applyFill="1" applyBorder="1" applyAlignment="1">
      <alignment horizontal="center" vertical="center"/>
    </xf>
    <xf numFmtId="0" fontId="44" fillId="12" borderId="22" xfId="0" applyFont="1" applyFill="1" applyBorder="1" applyAlignment="1">
      <alignment horizontal="center" vertical="center"/>
    </xf>
    <xf numFmtId="165" fontId="44" fillId="12" borderId="22" xfId="0" applyNumberFormat="1" applyFont="1" applyFill="1" applyBorder="1" applyAlignment="1">
      <alignment horizontal="center" vertical="center"/>
    </xf>
    <xf numFmtId="0" fontId="44" fillId="12" borderId="23" xfId="0" applyFont="1" applyFill="1" applyBorder="1" applyAlignment="1">
      <alignment horizontal="center" vertical="center"/>
    </xf>
    <xf numFmtId="0" fontId="44" fillId="12" borderId="1" xfId="0" applyFont="1" applyFill="1" applyBorder="1"/>
    <xf numFmtId="0" fontId="44" fillId="12" borderId="15" xfId="0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0" fillId="17" borderId="0" xfId="0" applyFill="1" applyAlignment="1"/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left"/>
    </xf>
    <xf numFmtId="0" fontId="35" fillId="11" borderId="24" xfId="0" applyFont="1" applyFill="1" applyBorder="1" applyAlignment="1">
      <alignment horizontal="left"/>
    </xf>
    <xf numFmtId="0" fontId="1" fillId="26" borderId="1" xfId="0" applyFont="1" applyFill="1" applyBorder="1" applyAlignment="1">
      <alignment horizontal="center" vertical="center"/>
    </xf>
    <xf numFmtId="165" fontId="35" fillId="26" borderId="1" xfId="0" applyNumberFormat="1" applyFont="1" applyFill="1" applyBorder="1" applyAlignment="1">
      <alignment horizontal="center" vertical="center"/>
    </xf>
    <xf numFmtId="15" fontId="1" fillId="26" borderId="1" xfId="0" applyNumberFormat="1" applyFont="1" applyFill="1" applyBorder="1" applyAlignment="1">
      <alignment horizontal="center" vertical="center"/>
    </xf>
    <xf numFmtId="0" fontId="36" fillId="26" borderId="1" xfId="0" applyFont="1" applyFill="1" applyBorder="1"/>
    <xf numFmtId="43" fontId="35" fillId="26" borderId="1" xfId="0" applyNumberFormat="1" applyFont="1" applyFill="1" applyBorder="1" applyAlignment="1">
      <alignment horizontal="center" vertical="top"/>
    </xf>
    <xf numFmtId="0" fontId="35" fillId="26" borderId="1" xfId="0" applyFont="1" applyFill="1" applyBorder="1" applyAlignment="1">
      <alignment horizontal="center" vertical="center"/>
    </xf>
    <xf numFmtId="0" fontId="35" fillId="26" borderId="1" xfId="0" applyFont="1" applyFill="1" applyBorder="1" applyAlignment="1">
      <alignment horizontal="center" vertical="top"/>
    </xf>
    <xf numFmtId="0" fontId="36" fillId="27" borderId="1" xfId="0" applyFont="1" applyFill="1" applyBorder="1" applyAlignment="1">
      <alignment horizontal="center" vertical="center"/>
    </xf>
    <xf numFmtId="2" fontId="36" fillId="27" borderId="1" xfId="0" applyNumberFormat="1" applyFont="1" applyFill="1" applyBorder="1" applyAlignment="1">
      <alignment horizontal="center" vertical="center"/>
    </xf>
    <xf numFmtId="10" fontId="36" fillId="27" borderId="1" xfId="0" applyNumberFormat="1" applyFont="1" applyFill="1" applyBorder="1" applyAlignment="1">
      <alignment horizontal="center" vertical="center" wrapText="1"/>
    </xf>
    <xf numFmtId="16" fontId="36" fillId="27" borderId="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2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2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198</xdr:row>
      <xdr:rowOff>0</xdr:rowOff>
    </xdr:from>
    <xdr:to>
      <xdr:col>11</xdr:col>
      <xdr:colOff>123825</xdr:colOff>
      <xdr:row>212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197</xdr:row>
      <xdr:rowOff>123825</xdr:rowOff>
    </xdr:from>
    <xdr:to>
      <xdr:col>4</xdr:col>
      <xdr:colOff>304800</xdr:colOff>
      <xdr:row>202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44454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E20" sqref="E20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44454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58" t="s">
        <v>16</v>
      </c>
      <c r="B9" s="460" t="s">
        <v>17</v>
      </c>
      <c r="C9" s="460" t="s">
        <v>18</v>
      </c>
      <c r="D9" s="460" t="s">
        <v>19</v>
      </c>
      <c r="E9" s="26" t="s">
        <v>20</v>
      </c>
      <c r="F9" s="26" t="s">
        <v>21</v>
      </c>
      <c r="G9" s="455" t="s">
        <v>22</v>
      </c>
      <c r="H9" s="456"/>
      <c r="I9" s="457"/>
      <c r="J9" s="455" t="s">
        <v>23</v>
      </c>
      <c r="K9" s="456"/>
      <c r="L9" s="457"/>
      <c r="M9" s="26"/>
      <c r="N9" s="27"/>
      <c r="O9" s="27"/>
      <c r="P9" s="27"/>
    </row>
    <row r="10" spans="1:16" ht="59.25" customHeight="1">
      <c r="A10" s="459"/>
      <c r="B10" s="461"/>
      <c r="C10" s="461"/>
      <c r="D10" s="461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44469</v>
      </c>
      <c r="E11" s="35">
        <v>36714.449999999997</v>
      </c>
      <c r="F11" s="35">
        <v>36723.216666666667</v>
      </c>
      <c r="G11" s="36">
        <v>36607.433333333334</v>
      </c>
      <c r="H11" s="36">
        <v>36500.416666666664</v>
      </c>
      <c r="I11" s="36">
        <v>36384.633333333331</v>
      </c>
      <c r="J11" s="36">
        <v>36830.233333333337</v>
      </c>
      <c r="K11" s="36">
        <v>36946.016666666677</v>
      </c>
      <c r="L11" s="36">
        <v>37053.03333333334</v>
      </c>
      <c r="M11" s="37">
        <v>36839</v>
      </c>
      <c r="N11" s="37">
        <v>36616.199999999997</v>
      </c>
      <c r="O11" s="38">
        <v>1954125</v>
      </c>
      <c r="P11" s="39">
        <v>-2.5776155779856317E-3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44469</v>
      </c>
      <c r="E12" s="40">
        <v>17384.95</v>
      </c>
      <c r="F12" s="40">
        <v>17396.116666666669</v>
      </c>
      <c r="G12" s="41">
        <v>17357.533333333336</v>
      </c>
      <c r="H12" s="41">
        <v>17330.116666666669</v>
      </c>
      <c r="I12" s="41">
        <v>17291.533333333336</v>
      </c>
      <c r="J12" s="41">
        <v>17423.533333333336</v>
      </c>
      <c r="K12" s="41">
        <v>17462.116666666665</v>
      </c>
      <c r="L12" s="41">
        <v>17489.533333333336</v>
      </c>
      <c r="M12" s="31">
        <v>17434.7</v>
      </c>
      <c r="N12" s="31">
        <v>17368.7</v>
      </c>
      <c r="O12" s="42">
        <v>15864350</v>
      </c>
      <c r="P12" s="43">
        <v>1.2205665138565882E-2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44469</v>
      </c>
      <c r="E13" s="40">
        <v>18136.75</v>
      </c>
      <c r="F13" s="40">
        <v>18161.016666666666</v>
      </c>
      <c r="G13" s="41">
        <v>18092.683333333334</v>
      </c>
      <c r="H13" s="41">
        <v>18048.616666666669</v>
      </c>
      <c r="I13" s="41">
        <v>17980.283333333336</v>
      </c>
      <c r="J13" s="41">
        <v>18205.083333333332</v>
      </c>
      <c r="K13" s="41">
        <v>18273.416666666668</v>
      </c>
      <c r="L13" s="41">
        <v>18317.48333333333</v>
      </c>
      <c r="M13" s="31">
        <v>18229.349999999999</v>
      </c>
      <c r="N13" s="31">
        <v>18116.95</v>
      </c>
      <c r="O13" s="42">
        <v>4160</v>
      </c>
      <c r="P13" s="43">
        <v>7.2164948453608241E-2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44469</v>
      </c>
      <c r="E14" s="40">
        <v>928.55</v>
      </c>
      <c r="F14" s="40">
        <v>930.11666666666667</v>
      </c>
      <c r="G14" s="41">
        <v>918.0333333333333</v>
      </c>
      <c r="H14" s="41">
        <v>907.51666666666665</v>
      </c>
      <c r="I14" s="41">
        <v>895.43333333333328</v>
      </c>
      <c r="J14" s="41">
        <v>940.63333333333333</v>
      </c>
      <c r="K14" s="41">
        <v>952.71666666666658</v>
      </c>
      <c r="L14" s="41">
        <v>963.23333333333335</v>
      </c>
      <c r="M14" s="31">
        <v>942.2</v>
      </c>
      <c r="N14" s="31">
        <v>919.6</v>
      </c>
      <c r="O14" s="42">
        <v>4044300</v>
      </c>
      <c r="P14" s="43">
        <v>8.4781687155574392E-3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44469</v>
      </c>
      <c r="E15" s="40">
        <v>216.8</v>
      </c>
      <c r="F15" s="40">
        <v>217.95000000000002</v>
      </c>
      <c r="G15" s="41">
        <v>214.10000000000002</v>
      </c>
      <c r="H15" s="41">
        <v>211.4</v>
      </c>
      <c r="I15" s="41">
        <v>207.55</v>
      </c>
      <c r="J15" s="41">
        <v>220.65000000000003</v>
      </c>
      <c r="K15" s="41">
        <v>224.5</v>
      </c>
      <c r="L15" s="41">
        <v>227.20000000000005</v>
      </c>
      <c r="M15" s="31">
        <v>221.8</v>
      </c>
      <c r="N15" s="31">
        <v>215.25</v>
      </c>
      <c r="O15" s="42">
        <v>11328200</v>
      </c>
      <c r="P15" s="43">
        <v>1.4435389988358556E-2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44469</v>
      </c>
      <c r="E16" s="40">
        <v>2449.6</v>
      </c>
      <c r="F16" s="40">
        <v>2459.4</v>
      </c>
      <c r="G16" s="41">
        <v>2436.2000000000003</v>
      </c>
      <c r="H16" s="41">
        <v>2422.8000000000002</v>
      </c>
      <c r="I16" s="41">
        <v>2399.6000000000004</v>
      </c>
      <c r="J16" s="41">
        <v>2472.8000000000002</v>
      </c>
      <c r="K16" s="41">
        <v>2496</v>
      </c>
      <c r="L16" s="41">
        <v>2509.4</v>
      </c>
      <c r="M16" s="31">
        <v>2482.6</v>
      </c>
      <c r="N16" s="31">
        <v>2446</v>
      </c>
      <c r="O16" s="42">
        <v>2787000</v>
      </c>
      <c r="P16" s="43">
        <v>9.9655734734553358E-3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44469</v>
      </c>
      <c r="E17" s="40">
        <v>1523.2</v>
      </c>
      <c r="F17" s="40">
        <v>1526.7333333333333</v>
      </c>
      <c r="G17" s="41">
        <v>1500.4666666666667</v>
      </c>
      <c r="H17" s="41">
        <v>1477.7333333333333</v>
      </c>
      <c r="I17" s="41">
        <v>1451.4666666666667</v>
      </c>
      <c r="J17" s="41">
        <v>1549.4666666666667</v>
      </c>
      <c r="K17" s="41">
        <v>1575.7333333333336</v>
      </c>
      <c r="L17" s="41">
        <v>1598.4666666666667</v>
      </c>
      <c r="M17" s="31">
        <v>1553</v>
      </c>
      <c r="N17" s="31">
        <v>1504</v>
      </c>
      <c r="O17" s="42">
        <v>18197000</v>
      </c>
      <c r="P17" s="43">
        <v>6.3033064610351672E-2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44469</v>
      </c>
      <c r="E18" s="40">
        <v>757.9</v>
      </c>
      <c r="F18" s="40">
        <v>756.66666666666663</v>
      </c>
      <c r="G18" s="41">
        <v>747.83333333333326</v>
      </c>
      <c r="H18" s="41">
        <v>737.76666666666665</v>
      </c>
      <c r="I18" s="41">
        <v>728.93333333333328</v>
      </c>
      <c r="J18" s="41">
        <v>766.73333333333323</v>
      </c>
      <c r="K18" s="41">
        <v>775.56666666666649</v>
      </c>
      <c r="L18" s="41">
        <v>785.63333333333321</v>
      </c>
      <c r="M18" s="31">
        <v>765.5</v>
      </c>
      <c r="N18" s="31">
        <v>746.6</v>
      </c>
      <c r="O18" s="42">
        <v>88282500</v>
      </c>
      <c r="P18" s="43">
        <v>7.5323119061884792E-3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44469</v>
      </c>
      <c r="E19" s="40">
        <v>3808.6</v>
      </c>
      <c r="F19" s="40">
        <v>3821.1666666666665</v>
      </c>
      <c r="G19" s="41">
        <v>3787.333333333333</v>
      </c>
      <c r="H19" s="41">
        <v>3766.0666666666666</v>
      </c>
      <c r="I19" s="41">
        <v>3732.2333333333331</v>
      </c>
      <c r="J19" s="41">
        <v>3842.4333333333329</v>
      </c>
      <c r="K19" s="41">
        <v>3876.266666666666</v>
      </c>
      <c r="L19" s="41">
        <v>3897.5333333333328</v>
      </c>
      <c r="M19" s="31">
        <v>3855</v>
      </c>
      <c r="N19" s="31">
        <v>3799.9</v>
      </c>
      <c r="O19" s="42">
        <v>400400</v>
      </c>
      <c r="P19" s="43">
        <v>-3.0508474576271188E-2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44469</v>
      </c>
      <c r="E20" s="40">
        <v>739.2</v>
      </c>
      <c r="F20" s="40">
        <v>734.23333333333323</v>
      </c>
      <c r="G20" s="41">
        <v>724.96666666666647</v>
      </c>
      <c r="H20" s="41">
        <v>710.73333333333323</v>
      </c>
      <c r="I20" s="41">
        <v>701.46666666666647</v>
      </c>
      <c r="J20" s="41">
        <v>748.46666666666647</v>
      </c>
      <c r="K20" s="41">
        <v>757.73333333333312</v>
      </c>
      <c r="L20" s="41">
        <v>771.96666666666647</v>
      </c>
      <c r="M20" s="31">
        <v>743.5</v>
      </c>
      <c r="N20" s="31">
        <v>720</v>
      </c>
      <c r="O20" s="42">
        <v>7935000</v>
      </c>
      <c r="P20" s="43">
        <v>7.1717990275526736E-2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44469</v>
      </c>
      <c r="E21" s="40">
        <v>433.25</v>
      </c>
      <c r="F21" s="40">
        <v>433.51666666666665</v>
      </c>
      <c r="G21" s="41">
        <v>429.0333333333333</v>
      </c>
      <c r="H21" s="41">
        <v>424.81666666666666</v>
      </c>
      <c r="I21" s="41">
        <v>420.33333333333331</v>
      </c>
      <c r="J21" s="41">
        <v>437.73333333333329</v>
      </c>
      <c r="K21" s="41">
        <v>442.21666666666664</v>
      </c>
      <c r="L21" s="41">
        <v>446.43333333333328</v>
      </c>
      <c r="M21" s="31">
        <v>438</v>
      </c>
      <c r="N21" s="31">
        <v>429.3</v>
      </c>
      <c r="O21" s="42">
        <v>14589000</v>
      </c>
      <c r="P21" s="43">
        <v>-2.9922202274087373E-2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44469</v>
      </c>
      <c r="E22" s="40">
        <v>782.9</v>
      </c>
      <c r="F22" s="40">
        <v>781.6</v>
      </c>
      <c r="G22" s="41">
        <v>777.7</v>
      </c>
      <c r="H22" s="41">
        <v>772.5</v>
      </c>
      <c r="I22" s="41">
        <v>768.6</v>
      </c>
      <c r="J22" s="41">
        <v>786.80000000000007</v>
      </c>
      <c r="K22" s="41">
        <v>790.69999999999993</v>
      </c>
      <c r="L22" s="41">
        <v>795.90000000000009</v>
      </c>
      <c r="M22" s="31">
        <v>785.5</v>
      </c>
      <c r="N22" s="31">
        <v>776.4</v>
      </c>
      <c r="O22" s="42">
        <v>1848550</v>
      </c>
      <c r="P22" s="43">
        <v>1.0827067669172932E-2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44469</v>
      </c>
      <c r="E23" s="40">
        <v>4748.6499999999996</v>
      </c>
      <c r="F23" s="40">
        <v>4746.2333333333336</v>
      </c>
      <c r="G23" s="41">
        <v>4715.166666666667</v>
      </c>
      <c r="H23" s="41">
        <v>4681.6833333333334</v>
      </c>
      <c r="I23" s="41">
        <v>4650.6166666666668</v>
      </c>
      <c r="J23" s="41">
        <v>4779.7166666666672</v>
      </c>
      <c r="K23" s="41">
        <v>4810.7833333333328</v>
      </c>
      <c r="L23" s="41">
        <v>4844.2666666666673</v>
      </c>
      <c r="M23" s="31">
        <v>4777.3</v>
      </c>
      <c r="N23" s="31">
        <v>4712.75</v>
      </c>
      <c r="O23" s="42">
        <v>2667000</v>
      </c>
      <c r="P23" s="43">
        <v>3.072463768115942E-2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44469</v>
      </c>
      <c r="E24" s="40">
        <v>221.8</v>
      </c>
      <c r="F24" s="40">
        <v>220.15</v>
      </c>
      <c r="G24" s="41">
        <v>217.70000000000002</v>
      </c>
      <c r="H24" s="41">
        <v>213.60000000000002</v>
      </c>
      <c r="I24" s="41">
        <v>211.15000000000003</v>
      </c>
      <c r="J24" s="41">
        <v>224.25</v>
      </c>
      <c r="K24" s="41">
        <v>226.7</v>
      </c>
      <c r="L24" s="41">
        <v>230.79999999999998</v>
      </c>
      <c r="M24" s="31">
        <v>222.6</v>
      </c>
      <c r="N24" s="31">
        <v>216.05</v>
      </c>
      <c r="O24" s="42">
        <v>13600000</v>
      </c>
      <c r="P24" s="43">
        <v>4.7362341162880246E-2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44469</v>
      </c>
      <c r="E25" s="40">
        <v>125.3</v>
      </c>
      <c r="F25" s="40">
        <v>125</v>
      </c>
      <c r="G25" s="41">
        <v>124.1</v>
      </c>
      <c r="H25" s="41">
        <v>122.89999999999999</v>
      </c>
      <c r="I25" s="41">
        <v>121.99999999999999</v>
      </c>
      <c r="J25" s="41">
        <v>126.2</v>
      </c>
      <c r="K25" s="41">
        <v>127.10000000000001</v>
      </c>
      <c r="L25" s="41">
        <v>128.30000000000001</v>
      </c>
      <c r="M25" s="31">
        <v>125.9</v>
      </c>
      <c r="N25" s="31">
        <v>123.8</v>
      </c>
      <c r="O25" s="42">
        <v>50188500</v>
      </c>
      <c r="P25" s="43">
        <v>4.8509918210021624E-2</v>
      </c>
    </row>
    <row r="26" spans="1:16" ht="12.75" customHeight="1">
      <c r="A26" s="31">
        <v>16</v>
      </c>
      <c r="B26" s="279" t="s">
        <v>57</v>
      </c>
      <c r="C26" s="33" t="s">
        <v>58</v>
      </c>
      <c r="D26" s="34">
        <v>44469</v>
      </c>
      <c r="E26" s="40">
        <v>3362.1</v>
      </c>
      <c r="F26" s="40">
        <v>3369.1333333333332</v>
      </c>
      <c r="G26" s="41">
        <v>3350.5666666666666</v>
      </c>
      <c r="H26" s="41">
        <v>3339.0333333333333</v>
      </c>
      <c r="I26" s="41">
        <v>3320.4666666666667</v>
      </c>
      <c r="J26" s="41">
        <v>3380.6666666666665</v>
      </c>
      <c r="K26" s="41">
        <v>3399.2333333333331</v>
      </c>
      <c r="L26" s="41">
        <v>3410.7666666666664</v>
      </c>
      <c r="M26" s="31">
        <v>3387.7</v>
      </c>
      <c r="N26" s="31">
        <v>3357.6</v>
      </c>
      <c r="O26" s="42">
        <v>4868700</v>
      </c>
      <c r="P26" s="43">
        <v>-7.2184498684773968E-3</v>
      </c>
    </row>
    <row r="27" spans="1:16" ht="12.75" customHeight="1">
      <c r="A27" s="31">
        <v>17</v>
      </c>
      <c r="B27" s="32" t="s">
        <v>45</v>
      </c>
      <c r="C27" s="33" t="s">
        <v>310</v>
      </c>
      <c r="D27" s="34">
        <v>44469</v>
      </c>
      <c r="E27" s="40">
        <v>2109.5</v>
      </c>
      <c r="F27" s="40">
        <v>2122.8833333333332</v>
      </c>
      <c r="G27" s="41">
        <v>2086.4666666666662</v>
      </c>
      <c r="H27" s="41">
        <v>2063.4333333333329</v>
      </c>
      <c r="I27" s="41">
        <v>2027.016666666666</v>
      </c>
      <c r="J27" s="41">
        <v>2145.9166666666665</v>
      </c>
      <c r="K27" s="41">
        <v>2182.3333333333335</v>
      </c>
      <c r="L27" s="41">
        <v>2205.3666666666668</v>
      </c>
      <c r="M27" s="31">
        <v>2159.3000000000002</v>
      </c>
      <c r="N27" s="31">
        <v>2099.85</v>
      </c>
      <c r="O27" s="42">
        <v>492800</v>
      </c>
      <c r="P27" s="43">
        <v>-2.7672273467173086E-2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44469</v>
      </c>
      <c r="E28" s="40">
        <v>1137.2</v>
      </c>
      <c r="F28" s="40">
        <v>1144.4166666666667</v>
      </c>
      <c r="G28" s="41">
        <v>1118.9333333333334</v>
      </c>
      <c r="H28" s="41">
        <v>1100.6666666666667</v>
      </c>
      <c r="I28" s="41">
        <v>1075.1833333333334</v>
      </c>
      <c r="J28" s="41">
        <v>1162.6833333333334</v>
      </c>
      <c r="K28" s="41">
        <v>1188.1666666666665</v>
      </c>
      <c r="L28" s="41">
        <v>1206.4333333333334</v>
      </c>
      <c r="M28" s="31">
        <v>1169.9000000000001</v>
      </c>
      <c r="N28" s="31">
        <v>1126.1500000000001</v>
      </c>
      <c r="O28" s="42">
        <v>4694500</v>
      </c>
      <c r="P28" s="43">
        <v>4.2874597356436742E-2</v>
      </c>
    </row>
    <row r="29" spans="1:16" ht="12.75" customHeight="1">
      <c r="A29" s="31">
        <v>19</v>
      </c>
      <c r="B29" s="32" t="s">
        <v>48</v>
      </c>
      <c r="C29" s="33" t="s">
        <v>61</v>
      </c>
      <c r="D29" s="34">
        <v>44469</v>
      </c>
      <c r="E29" s="40">
        <v>750.3</v>
      </c>
      <c r="F29" s="40">
        <v>746.36666666666667</v>
      </c>
      <c r="G29" s="41">
        <v>739.73333333333335</v>
      </c>
      <c r="H29" s="41">
        <v>729.16666666666663</v>
      </c>
      <c r="I29" s="41">
        <v>722.5333333333333</v>
      </c>
      <c r="J29" s="41">
        <v>756.93333333333339</v>
      </c>
      <c r="K29" s="41">
        <v>763.56666666666683</v>
      </c>
      <c r="L29" s="41">
        <v>774.13333333333344</v>
      </c>
      <c r="M29" s="31">
        <v>753</v>
      </c>
      <c r="N29" s="31">
        <v>735.8</v>
      </c>
      <c r="O29" s="42">
        <v>15397200</v>
      </c>
      <c r="P29" s="43">
        <v>1.525801474369964E-2</v>
      </c>
    </row>
    <row r="30" spans="1:16" ht="12.75" customHeight="1">
      <c r="A30" s="31">
        <v>20</v>
      </c>
      <c r="B30" s="32" t="s">
        <v>59</v>
      </c>
      <c r="C30" s="33" t="s">
        <v>62</v>
      </c>
      <c r="D30" s="34">
        <v>44469</v>
      </c>
      <c r="E30" s="40">
        <v>794.1</v>
      </c>
      <c r="F30" s="40">
        <v>795.44999999999993</v>
      </c>
      <c r="G30" s="41">
        <v>789.49999999999989</v>
      </c>
      <c r="H30" s="41">
        <v>784.9</v>
      </c>
      <c r="I30" s="41">
        <v>778.94999999999993</v>
      </c>
      <c r="J30" s="41">
        <v>800.04999999999984</v>
      </c>
      <c r="K30" s="41">
        <v>805.99999999999989</v>
      </c>
      <c r="L30" s="41">
        <v>810.5999999999998</v>
      </c>
      <c r="M30" s="31">
        <v>801.4</v>
      </c>
      <c r="N30" s="31">
        <v>790.85</v>
      </c>
      <c r="O30" s="42">
        <v>31070400</v>
      </c>
      <c r="P30" s="43">
        <v>-2.4746694790764249E-2</v>
      </c>
    </row>
    <row r="31" spans="1:16" ht="12.75" customHeight="1">
      <c r="A31" s="31">
        <v>21</v>
      </c>
      <c r="B31" s="32" t="s">
        <v>50</v>
      </c>
      <c r="C31" s="33" t="s">
        <v>63</v>
      </c>
      <c r="D31" s="34">
        <v>44469</v>
      </c>
      <c r="E31" s="40">
        <v>3764.35</v>
      </c>
      <c r="F31" s="40">
        <v>3749.1</v>
      </c>
      <c r="G31" s="41">
        <v>3720.0499999999997</v>
      </c>
      <c r="H31" s="41">
        <v>3675.75</v>
      </c>
      <c r="I31" s="41">
        <v>3646.7</v>
      </c>
      <c r="J31" s="41">
        <v>3793.3999999999996</v>
      </c>
      <c r="K31" s="41">
        <v>3822.45</v>
      </c>
      <c r="L31" s="41">
        <v>3866.7499999999995</v>
      </c>
      <c r="M31" s="31">
        <v>3778.15</v>
      </c>
      <c r="N31" s="31">
        <v>3704.8</v>
      </c>
      <c r="O31" s="42">
        <v>3330250</v>
      </c>
      <c r="P31" s="43">
        <v>2.801358234295416E-2</v>
      </c>
    </row>
    <row r="32" spans="1:16" ht="12.75" customHeight="1">
      <c r="A32" s="31">
        <v>22</v>
      </c>
      <c r="B32" s="32" t="s">
        <v>64</v>
      </c>
      <c r="C32" s="33" t="s">
        <v>65</v>
      </c>
      <c r="D32" s="34">
        <v>44469</v>
      </c>
      <c r="E32" s="40">
        <v>16878.099999999999</v>
      </c>
      <c r="F32" s="40">
        <v>16936.75</v>
      </c>
      <c r="G32" s="41">
        <v>16798.099999999999</v>
      </c>
      <c r="H32" s="41">
        <v>16718.099999999999</v>
      </c>
      <c r="I32" s="41">
        <v>16579.449999999997</v>
      </c>
      <c r="J32" s="41">
        <v>17016.75</v>
      </c>
      <c r="K32" s="41">
        <v>17155.400000000001</v>
      </c>
      <c r="L32" s="41">
        <v>17235.400000000001</v>
      </c>
      <c r="M32" s="31">
        <v>17075.400000000001</v>
      </c>
      <c r="N32" s="31">
        <v>16856.75</v>
      </c>
      <c r="O32" s="42">
        <v>823950</v>
      </c>
      <c r="P32" s="43">
        <v>1.656333857684834E-2</v>
      </c>
    </row>
    <row r="33" spans="1:16" ht="12.75" customHeight="1">
      <c r="A33" s="31">
        <v>23</v>
      </c>
      <c r="B33" s="32" t="s">
        <v>64</v>
      </c>
      <c r="C33" s="33" t="s">
        <v>66</v>
      </c>
      <c r="D33" s="34">
        <v>44469</v>
      </c>
      <c r="E33" s="40">
        <v>7442.25</v>
      </c>
      <c r="F33" s="40">
        <v>7470.4333333333334</v>
      </c>
      <c r="G33" s="41">
        <v>7396.8666666666668</v>
      </c>
      <c r="H33" s="41">
        <v>7351.4833333333336</v>
      </c>
      <c r="I33" s="41">
        <v>7277.916666666667</v>
      </c>
      <c r="J33" s="41">
        <v>7515.8166666666666</v>
      </c>
      <c r="K33" s="41">
        <v>7589.3833333333341</v>
      </c>
      <c r="L33" s="41">
        <v>7634.7666666666664</v>
      </c>
      <c r="M33" s="31">
        <v>7544</v>
      </c>
      <c r="N33" s="31">
        <v>7425.05</v>
      </c>
      <c r="O33" s="42">
        <v>4131375</v>
      </c>
      <c r="P33" s="43">
        <v>-5.5363321799307957E-3</v>
      </c>
    </row>
    <row r="34" spans="1:16" ht="12.75" customHeight="1">
      <c r="A34" s="31">
        <v>24</v>
      </c>
      <c r="B34" s="32" t="s">
        <v>50</v>
      </c>
      <c r="C34" s="33" t="s">
        <v>67</v>
      </c>
      <c r="D34" s="34">
        <v>44469</v>
      </c>
      <c r="E34" s="40">
        <v>2479.3000000000002</v>
      </c>
      <c r="F34" s="40">
        <v>2477.3333333333335</v>
      </c>
      <c r="G34" s="41">
        <v>2444.666666666667</v>
      </c>
      <c r="H34" s="41">
        <v>2410.0333333333333</v>
      </c>
      <c r="I34" s="41">
        <v>2377.3666666666668</v>
      </c>
      <c r="J34" s="41">
        <v>2511.9666666666672</v>
      </c>
      <c r="K34" s="41">
        <v>2544.6333333333341</v>
      </c>
      <c r="L34" s="41">
        <v>2579.2666666666673</v>
      </c>
      <c r="M34" s="31">
        <v>2510</v>
      </c>
      <c r="N34" s="31">
        <v>2442.6999999999998</v>
      </c>
      <c r="O34" s="42">
        <v>1405200</v>
      </c>
      <c r="P34" s="43">
        <v>1.9147084421235857E-2</v>
      </c>
    </row>
    <row r="35" spans="1:16" ht="12.75" customHeight="1">
      <c r="A35" s="31">
        <v>25</v>
      </c>
      <c r="B35" s="32" t="s">
        <v>59</v>
      </c>
      <c r="C35" s="33" t="s">
        <v>68</v>
      </c>
      <c r="D35" s="34">
        <v>44469</v>
      </c>
      <c r="E35" s="40">
        <v>285.3</v>
      </c>
      <c r="F35" s="40">
        <v>285.9666666666667</v>
      </c>
      <c r="G35" s="41">
        <v>283.53333333333342</v>
      </c>
      <c r="H35" s="41">
        <v>281.76666666666671</v>
      </c>
      <c r="I35" s="41">
        <v>279.33333333333343</v>
      </c>
      <c r="J35" s="41">
        <v>287.73333333333341</v>
      </c>
      <c r="K35" s="41">
        <v>290.16666666666669</v>
      </c>
      <c r="L35" s="41">
        <v>291.93333333333339</v>
      </c>
      <c r="M35" s="31">
        <v>288.39999999999998</v>
      </c>
      <c r="N35" s="31">
        <v>284.2</v>
      </c>
      <c r="O35" s="42">
        <v>26679600</v>
      </c>
      <c r="P35" s="43">
        <v>1.7714913485306235E-2</v>
      </c>
    </row>
    <row r="36" spans="1:16" ht="12.75" customHeight="1">
      <c r="A36" s="31">
        <v>26</v>
      </c>
      <c r="B36" s="32" t="s">
        <v>59</v>
      </c>
      <c r="C36" s="33" t="s">
        <v>69</v>
      </c>
      <c r="D36" s="34">
        <v>44469</v>
      </c>
      <c r="E36" s="40">
        <v>78.95</v>
      </c>
      <c r="F36" s="40">
        <v>78.816666666666663</v>
      </c>
      <c r="G36" s="41">
        <v>78.383333333333326</v>
      </c>
      <c r="H36" s="41">
        <v>77.816666666666663</v>
      </c>
      <c r="I36" s="41">
        <v>77.383333333333326</v>
      </c>
      <c r="J36" s="41">
        <v>79.383333333333326</v>
      </c>
      <c r="K36" s="41">
        <v>79.816666666666663</v>
      </c>
      <c r="L36" s="41">
        <v>80.383333333333326</v>
      </c>
      <c r="M36" s="31">
        <v>79.25</v>
      </c>
      <c r="N36" s="31">
        <v>78.25</v>
      </c>
      <c r="O36" s="42">
        <v>157107600</v>
      </c>
      <c r="P36" s="43">
        <v>-1.5614543832255187E-3</v>
      </c>
    </row>
    <row r="37" spans="1:16" ht="12.75" customHeight="1">
      <c r="A37" s="31">
        <v>27</v>
      </c>
      <c r="B37" s="32" t="s">
        <v>57</v>
      </c>
      <c r="C37" s="33" t="s">
        <v>70</v>
      </c>
      <c r="D37" s="34">
        <v>44469</v>
      </c>
      <c r="E37" s="40">
        <v>1798</v>
      </c>
      <c r="F37" s="40">
        <v>1791.6833333333332</v>
      </c>
      <c r="G37" s="41">
        <v>1777.4166666666663</v>
      </c>
      <c r="H37" s="41">
        <v>1756.833333333333</v>
      </c>
      <c r="I37" s="41">
        <v>1742.5666666666662</v>
      </c>
      <c r="J37" s="41">
        <v>1812.2666666666664</v>
      </c>
      <c r="K37" s="41">
        <v>1826.5333333333333</v>
      </c>
      <c r="L37" s="41">
        <v>1847.1166666666666</v>
      </c>
      <c r="M37" s="31">
        <v>1805.95</v>
      </c>
      <c r="N37" s="31">
        <v>1771.1</v>
      </c>
      <c r="O37" s="42">
        <v>1940400</v>
      </c>
      <c r="P37" s="43">
        <v>3.9840637450199202E-3</v>
      </c>
    </row>
    <row r="38" spans="1:16" ht="12.75" customHeight="1">
      <c r="A38" s="31">
        <v>28</v>
      </c>
      <c r="B38" s="32" t="s">
        <v>71</v>
      </c>
      <c r="C38" s="33" t="s">
        <v>72</v>
      </c>
      <c r="D38" s="34">
        <v>44469</v>
      </c>
      <c r="E38" s="40">
        <v>202.55</v>
      </c>
      <c r="F38" s="40">
        <v>200.58333333333334</v>
      </c>
      <c r="G38" s="41">
        <v>196.66666666666669</v>
      </c>
      <c r="H38" s="41">
        <v>190.78333333333333</v>
      </c>
      <c r="I38" s="41">
        <v>186.86666666666667</v>
      </c>
      <c r="J38" s="41">
        <v>206.4666666666667</v>
      </c>
      <c r="K38" s="41">
        <v>210.38333333333338</v>
      </c>
      <c r="L38" s="41">
        <v>216.26666666666671</v>
      </c>
      <c r="M38" s="31">
        <v>204.5</v>
      </c>
      <c r="N38" s="31">
        <v>194.7</v>
      </c>
      <c r="O38" s="42">
        <v>26630400</v>
      </c>
      <c r="P38" s="43">
        <v>1.5504999275467323E-2</v>
      </c>
    </row>
    <row r="39" spans="1:16" ht="12.75" customHeight="1">
      <c r="A39" s="31">
        <v>29</v>
      </c>
      <c r="B39" s="32" t="s">
        <v>57</v>
      </c>
      <c r="C39" s="33" t="s">
        <v>73</v>
      </c>
      <c r="D39" s="34">
        <v>44469</v>
      </c>
      <c r="E39" s="40">
        <v>837.7</v>
      </c>
      <c r="F39" s="40">
        <v>840.7833333333333</v>
      </c>
      <c r="G39" s="41">
        <v>833.56666666666661</v>
      </c>
      <c r="H39" s="41">
        <v>829.43333333333328</v>
      </c>
      <c r="I39" s="41">
        <v>822.21666666666658</v>
      </c>
      <c r="J39" s="41">
        <v>844.91666666666663</v>
      </c>
      <c r="K39" s="41">
        <v>852.13333333333333</v>
      </c>
      <c r="L39" s="41">
        <v>856.26666666666665</v>
      </c>
      <c r="M39" s="31">
        <v>848</v>
      </c>
      <c r="N39" s="31">
        <v>836.65</v>
      </c>
      <c r="O39" s="42">
        <v>4914800</v>
      </c>
      <c r="P39" s="43">
        <v>4.7222846863053747E-3</v>
      </c>
    </row>
    <row r="40" spans="1:16" ht="12.75" customHeight="1">
      <c r="A40" s="31">
        <v>30</v>
      </c>
      <c r="B40" s="32" t="s">
        <v>50</v>
      </c>
      <c r="C40" s="33" t="s">
        <v>74</v>
      </c>
      <c r="D40" s="34">
        <v>44469</v>
      </c>
      <c r="E40" s="40">
        <v>783.2</v>
      </c>
      <c r="F40" s="40">
        <v>784.2166666666667</v>
      </c>
      <c r="G40" s="41">
        <v>774.43333333333339</v>
      </c>
      <c r="H40" s="41">
        <v>765.66666666666674</v>
      </c>
      <c r="I40" s="41">
        <v>755.88333333333344</v>
      </c>
      <c r="J40" s="41">
        <v>792.98333333333335</v>
      </c>
      <c r="K40" s="41">
        <v>802.76666666666665</v>
      </c>
      <c r="L40" s="41">
        <v>811.5333333333333</v>
      </c>
      <c r="M40" s="31">
        <v>794</v>
      </c>
      <c r="N40" s="31">
        <v>775.45</v>
      </c>
      <c r="O40" s="42">
        <v>8454000</v>
      </c>
      <c r="P40" s="43">
        <v>1.8615579251762153E-2</v>
      </c>
    </row>
    <row r="41" spans="1:16" ht="12.75" customHeight="1">
      <c r="A41" s="31">
        <v>31</v>
      </c>
      <c r="B41" s="32" t="s">
        <v>75</v>
      </c>
      <c r="C41" s="33" t="s">
        <v>76</v>
      </c>
      <c r="D41" s="34">
        <v>44469</v>
      </c>
      <c r="E41" s="40">
        <v>695.65</v>
      </c>
      <c r="F41" s="40">
        <v>715.6</v>
      </c>
      <c r="G41" s="41">
        <v>669.05000000000007</v>
      </c>
      <c r="H41" s="41">
        <v>642.45000000000005</v>
      </c>
      <c r="I41" s="41">
        <v>595.90000000000009</v>
      </c>
      <c r="J41" s="41">
        <v>742.2</v>
      </c>
      <c r="K41" s="41">
        <v>788.75</v>
      </c>
      <c r="L41" s="41">
        <v>815.35</v>
      </c>
      <c r="M41" s="31">
        <v>762.15</v>
      </c>
      <c r="N41" s="31">
        <v>689</v>
      </c>
      <c r="O41" s="42">
        <v>69808614</v>
      </c>
      <c r="P41" s="43">
        <v>-9.5073011870994845E-3</v>
      </c>
    </row>
    <row r="42" spans="1:16" ht="12.75" customHeight="1">
      <c r="A42" s="31">
        <v>32</v>
      </c>
      <c r="B42" s="32" t="s">
        <v>71</v>
      </c>
      <c r="C42" s="33" t="s">
        <v>77</v>
      </c>
      <c r="D42" s="34">
        <v>44469</v>
      </c>
      <c r="E42" s="40">
        <v>58.3</v>
      </c>
      <c r="F42" s="40">
        <v>57.483333333333327</v>
      </c>
      <c r="G42" s="41">
        <v>56.216666666666654</v>
      </c>
      <c r="H42" s="41">
        <v>54.133333333333326</v>
      </c>
      <c r="I42" s="41">
        <v>52.866666666666653</v>
      </c>
      <c r="J42" s="41">
        <v>59.566666666666656</v>
      </c>
      <c r="K42" s="41">
        <v>60.833333333333321</v>
      </c>
      <c r="L42" s="41">
        <v>62.916666666666657</v>
      </c>
      <c r="M42" s="31">
        <v>58.75</v>
      </c>
      <c r="N42" s="31">
        <v>55.4</v>
      </c>
      <c r="O42" s="42">
        <v>131061000</v>
      </c>
      <c r="P42" s="43">
        <v>9.2229611480574028E-2</v>
      </c>
    </row>
    <row r="43" spans="1:16" ht="12.75" customHeight="1">
      <c r="A43" s="31">
        <v>33</v>
      </c>
      <c r="B43" s="32" t="s">
        <v>48</v>
      </c>
      <c r="C43" s="33" t="s">
        <v>78</v>
      </c>
      <c r="D43" s="34">
        <v>44469</v>
      </c>
      <c r="E43" s="40">
        <v>356.9</v>
      </c>
      <c r="F43" s="40">
        <v>356.18333333333334</v>
      </c>
      <c r="G43" s="41">
        <v>354.86666666666667</v>
      </c>
      <c r="H43" s="41">
        <v>352.83333333333331</v>
      </c>
      <c r="I43" s="41">
        <v>351.51666666666665</v>
      </c>
      <c r="J43" s="41">
        <v>358.2166666666667</v>
      </c>
      <c r="K43" s="41">
        <v>359.53333333333342</v>
      </c>
      <c r="L43" s="41">
        <v>361.56666666666672</v>
      </c>
      <c r="M43" s="31">
        <v>357.5</v>
      </c>
      <c r="N43" s="31">
        <v>354.15</v>
      </c>
      <c r="O43" s="42">
        <v>17613400</v>
      </c>
      <c r="P43" s="43">
        <v>9.4911679409438437E-3</v>
      </c>
    </row>
    <row r="44" spans="1:16" ht="12.75" customHeight="1">
      <c r="A44" s="31">
        <v>34</v>
      </c>
      <c r="B44" s="32" t="s">
        <v>50</v>
      </c>
      <c r="C44" s="33" t="s">
        <v>79</v>
      </c>
      <c r="D44" s="34">
        <v>44469</v>
      </c>
      <c r="E44" s="40">
        <v>14597.85</v>
      </c>
      <c r="F44" s="40">
        <v>14613.200000000003</v>
      </c>
      <c r="G44" s="41">
        <v>14502.450000000004</v>
      </c>
      <c r="H44" s="41">
        <v>14407.050000000001</v>
      </c>
      <c r="I44" s="41">
        <v>14296.300000000003</v>
      </c>
      <c r="J44" s="41">
        <v>14708.600000000006</v>
      </c>
      <c r="K44" s="41">
        <v>14819.350000000002</v>
      </c>
      <c r="L44" s="41">
        <v>14914.750000000007</v>
      </c>
      <c r="M44" s="31">
        <v>14723.95</v>
      </c>
      <c r="N44" s="31">
        <v>14517.8</v>
      </c>
      <c r="O44" s="42">
        <v>171100</v>
      </c>
      <c r="P44" s="43">
        <v>-6.0993319779262273E-3</v>
      </c>
    </row>
    <row r="45" spans="1:16" ht="12.75" customHeight="1">
      <c r="A45" s="31">
        <v>35</v>
      </c>
      <c r="B45" s="32" t="s">
        <v>80</v>
      </c>
      <c r="C45" s="33" t="s">
        <v>81</v>
      </c>
      <c r="D45" s="34">
        <v>44469</v>
      </c>
      <c r="E45" s="40">
        <v>493.1</v>
      </c>
      <c r="F45" s="40">
        <v>495.86666666666662</v>
      </c>
      <c r="G45" s="41">
        <v>487.88333333333321</v>
      </c>
      <c r="H45" s="41">
        <v>482.66666666666657</v>
      </c>
      <c r="I45" s="41">
        <v>474.68333333333317</v>
      </c>
      <c r="J45" s="41">
        <v>501.08333333333326</v>
      </c>
      <c r="K45" s="41">
        <v>509.06666666666672</v>
      </c>
      <c r="L45" s="41">
        <v>514.2833333333333</v>
      </c>
      <c r="M45" s="31">
        <v>503.85</v>
      </c>
      <c r="N45" s="31">
        <v>490.65</v>
      </c>
      <c r="O45" s="42">
        <v>41853600</v>
      </c>
      <c r="P45" s="43">
        <v>3.8721335455836164E-4</v>
      </c>
    </row>
    <row r="46" spans="1:16" ht="12.75" customHeight="1">
      <c r="A46" s="31">
        <v>36</v>
      </c>
      <c r="B46" s="32" t="s">
        <v>57</v>
      </c>
      <c r="C46" s="33" t="s">
        <v>82</v>
      </c>
      <c r="D46" s="34">
        <v>44469</v>
      </c>
      <c r="E46" s="40">
        <v>4096.3999999999996</v>
      </c>
      <c r="F46" s="40">
        <v>4106.7166666666672</v>
      </c>
      <c r="G46" s="41">
        <v>4076.3833333333341</v>
      </c>
      <c r="H46" s="41">
        <v>4056.3666666666668</v>
      </c>
      <c r="I46" s="41">
        <v>4026.0333333333338</v>
      </c>
      <c r="J46" s="41">
        <v>4126.7333333333345</v>
      </c>
      <c r="K46" s="41">
        <v>4157.0666666666666</v>
      </c>
      <c r="L46" s="41">
        <v>4177.0833333333348</v>
      </c>
      <c r="M46" s="31">
        <v>4137.05</v>
      </c>
      <c r="N46" s="31">
        <v>4086.7</v>
      </c>
      <c r="O46" s="42">
        <v>1344000</v>
      </c>
      <c r="P46" s="43">
        <v>5.235602094240838E-3</v>
      </c>
    </row>
    <row r="47" spans="1:16" ht="12.75" customHeight="1">
      <c r="A47" s="31">
        <v>37</v>
      </c>
      <c r="B47" s="32" t="s">
        <v>48</v>
      </c>
      <c r="C47" s="33" t="s">
        <v>83</v>
      </c>
      <c r="D47" s="34">
        <v>44469</v>
      </c>
      <c r="E47" s="40">
        <v>562.5</v>
      </c>
      <c r="F47" s="40">
        <v>560.69999999999993</v>
      </c>
      <c r="G47" s="41">
        <v>556.44999999999982</v>
      </c>
      <c r="H47" s="41">
        <v>550.39999999999986</v>
      </c>
      <c r="I47" s="41">
        <v>546.14999999999975</v>
      </c>
      <c r="J47" s="41">
        <v>566.74999999999989</v>
      </c>
      <c r="K47" s="41">
        <v>571.00000000000011</v>
      </c>
      <c r="L47" s="41">
        <v>577.04999999999995</v>
      </c>
      <c r="M47" s="31">
        <v>564.95000000000005</v>
      </c>
      <c r="N47" s="31">
        <v>554.65</v>
      </c>
      <c r="O47" s="42">
        <v>18966200</v>
      </c>
      <c r="P47" s="43">
        <v>-3.813265541945921E-3</v>
      </c>
    </row>
    <row r="48" spans="1:16" ht="12.75" customHeight="1">
      <c r="A48" s="31">
        <v>38</v>
      </c>
      <c r="B48" s="32" t="s">
        <v>59</v>
      </c>
      <c r="C48" s="33" t="s">
        <v>84</v>
      </c>
      <c r="D48" s="34">
        <v>44469</v>
      </c>
      <c r="E48" s="40">
        <v>156.05000000000001</v>
      </c>
      <c r="F48" s="40">
        <v>156.20000000000002</v>
      </c>
      <c r="G48" s="41">
        <v>154.65000000000003</v>
      </c>
      <c r="H48" s="41">
        <v>153.25000000000003</v>
      </c>
      <c r="I48" s="41">
        <v>151.70000000000005</v>
      </c>
      <c r="J48" s="41">
        <v>157.60000000000002</v>
      </c>
      <c r="K48" s="41">
        <v>159.15000000000003</v>
      </c>
      <c r="L48" s="41">
        <v>160.55000000000001</v>
      </c>
      <c r="M48" s="31">
        <v>157.75</v>
      </c>
      <c r="N48" s="31">
        <v>154.80000000000001</v>
      </c>
      <c r="O48" s="42">
        <v>79142400</v>
      </c>
      <c r="P48" s="43">
        <v>-2.0451811255179787E-2</v>
      </c>
    </row>
    <row r="49" spans="1:16" ht="12.75" customHeight="1">
      <c r="A49" s="31">
        <v>39</v>
      </c>
      <c r="B49" s="32" t="s">
        <v>64</v>
      </c>
      <c r="C49" s="33" t="s">
        <v>335</v>
      </c>
      <c r="D49" s="34">
        <v>44469</v>
      </c>
      <c r="E49" s="40">
        <v>632.25</v>
      </c>
      <c r="F49" s="40">
        <v>634.85</v>
      </c>
      <c r="G49" s="41">
        <v>626.45000000000005</v>
      </c>
      <c r="H49" s="41">
        <v>620.65</v>
      </c>
      <c r="I49" s="41">
        <v>612.25</v>
      </c>
      <c r="J49" s="41">
        <v>640.65000000000009</v>
      </c>
      <c r="K49" s="41">
        <v>649.04999999999995</v>
      </c>
      <c r="L49" s="41">
        <v>654.85000000000014</v>
      </c>
      <c r="M49" s="31">
        <v>643.25</v>
      </c>
      <c r="N49" s="31">
        <v>629.04999999999995</v>
      </c>
      <c r="O49" s="42">
        <v>3861975</v>
      </c>
      <c r="P49" s="43">
        <v>-1.1479910157224856E-2</v>
      </c>
    </row>
    <row r="50" spans="1:16" ht="12.75" customHeight="1">
      <c r="A50" s="31">
        <v>40</v>
      </c>
      <c r="B50" s="32" t="s">
        <v>64</v>
      </c>
      <c r="C50" s="33" t="s">
        <v>85</v>
      </c>
      <c r="D50" s="34">
        <v>44469</v>
      </c>
      <c r="E50" s="40">
        <v>582.65</v>
      </c>
      <c r="F50" s="40">
        <v>585.88333333333333</v>
      </c>
      <c r="G50" s="41">
        <v>578.31666666666661</v>
      </c>
      <c r="H50" s="41">
        <v>573.98333333333323</v>
      </c>
      <c r="I50" s="41">
        <v>566.41666666666652</v>
      </c>
      <c r="J50" s="41">
        <v>590.2166666666667</v>
      </c>
      <c r="K50" s="41">
        <v>597.78333333333353</v>
      </c>
      <c r="L50" s="41">
        <v>602.11666666666679</v>
      </c>
      <c r="M50" s="31">
        <v>593.45000000000005</v>
      </c>
      <c r="N50" s="31">
        <v>581.54999999999995</v>
      </c>
      <c r="O50" s="42">
        <v>11082500</v>
      </c>
      <c r="P50" s="43">
        <v>-5.6078959174517724E-3</v>
      </c>
    </row>
    <row r="51" spans="1:16" ht="12.75" customHeight="1">
      <c r="A51" s="31">
        <v>41</v>
      </c>
      <c r="B51" s="32" t="s">
        <v>48</v>
      </c>
      <c r="C51" s="33" t="s">
        <v>86</v>
      </c>
      <c r="D51" s="34">
        <v>44469</v>
      </c>
      <c r="E51" s="40">
        <v>952</v>
      </c>
      <c r="F51" s="40">
        <v>952.9</v>
      </c>
      <c r="G51" s="41">
        <v>947.8</v>
      </c>
      <c r="H51" s="41">
        <v>943.6</v>
      </c>
      <c r="I51" s="41">
        <v>938.5</v>
      </c>
      <c r="J51" s="41">
        <v>957.09999999999991</v>
      </c>
      <c r="K51" s="41">
        <v>962.2</v>
      </c>
      <c r="L51" s="41">
        <v>966.39999999999986</v>
      </c>
      <c r="M51" s="31">
        <v>958</v>
      </c>
      <c r="N51" s="31">
        <v>948.7</v>
      </c>
      <c r="O51" s="42">
        <v>11695450</v>
      </c>
      <c r="P51" s="43">
        <v>4.8025911654660186E-3</v>
      </c>
    </row>
    <row r="52" spans="1:16" ht="12.75" customHeight="1">
      <c r="A52" s="31">
        <v>42</v>
      </c>
      <c r="B52" s="32" t="s">
        <v>45</v>
      </c>
      <c r="C52" s="33" t="s">
        <v>87</v>
      </c>
      <c r="D52" s="34">
        <v>44469</v>
      </c>
      <c r="E52" s="40">
        <v>154.85</v>
      </c>
      <c r="F52" s="40">
        <v>154.71666666666667</v>
      </c>
      <c r="G52" s="41">
        <v>153.73333333333335</v>
      </c>
      <c r="H52" s="41">
        <v>152.61666666666667</v>
      </c>
      <c r="I52" s="41">
        <v>151.63333333333335</v>
      </c>
      <c r="J52" s="41">
        <v>155.83333333333334</v>
      </c>
      <c r="K52" s="41">
        <v>156.81666666666663</v>
      </c>
      <c r="L52" s="41">
        <v>157.93333333333334</v>
      </c>
      <c r="M52" s="31">
        <v>155.69999999999999</v>
      </c>
      <c r="N52" s="31">
        <v>153.6</v>
      </c>
      <c r="O52" s="42">
        <v>48564600</v>
      </c>
      <c r="P52" s="43">
        <v>9.9572015023146124E-3</v>
      </c>
    </row>
    <row r="53" spans="1:16" ht="12.75" customHeight="1">
      <c r="A53" s="31">
        <v>43</v>
      </c>
      <c r="B53" s="32" t="s">
        <v>88</v>
      </c>
      <c r="C53" s="33" t="s">
        <v>89</v>
      </c>
      <c r="D53" s="34">
        <v>44469</v>
      </c>
      <c r="E53" s="40">
        <v>5312.65</v>
      </c>
      <c r="F53" s="40">
        <v>5281.166666666667</v>
      </c>
      <c r="G53" s="41">
        <v>5208.6833333333343</v>
      </c>
      <c r="H53" s="41">
        <v>5104.7166666666672</v>
      </c>
      <c r="I53" s="41">
        <v>5032.2333333333345</v>
      </c>
      <c r="J53" s="41">
        <v>5385.1333333333341</v>
      </c>
      <c r="K53" s="41">
        <v>5457.6166666666659</v>
      </c>
      <c r="L53" s="41">
        <v>5561.5833333333339</v>
      </c>
      <c r="M53" s="31">
        <v>5353.65</v>
      </c>
      <c r="N53" s="31">
        <v>5177.2</v>
      </c>
      <c r="O53" s="42">
        <v>888000</v>
      </c>
      <c r="P53" s="43">
        <v>4.0299906279287721E-2</v>
      </c>
    </row>
    <row r="54" spans="1:16" ht="12.75" customHeight="1">
      <c r="A54" s="31">
        <v>44</v>
      </c>
      <c r="B54" s="32" t="s">
        <v>57</v>
      </c>
      <c r="C54" s="33" t="s">
        <v>90</v>
      </c>
      <c r="D54" s="34">
        <v>44469</v>
      </c>
      <c r="E54" s="40">
        <v>1733.65</v>
      </c>
      <c r="F54" s="40">
        <v>1733.0666666666666</v>
      </c>
      <c r="G54" s="41">
        <v>1726.3333333333333</v>
      </c>
      <c r="H54" s="41">
        <v>1719.0166666666667</v>
      </c>
      <c r="I54" s="41">
        <v>1712.2833333333333</v>
      </c>
      <c r="J54" s="41">
        <v>1740.3833333333332</v>
      </c>
      <c r="K54" s="41">
        <v>1747.1166666666668</v>
      </c>
      <c r="L54" s="41">
        <v>1754.4333333333332</v>
      </c>
      <c r="M54" s="31">
        <v>1739.8</v>
      </c>
      <c r="N54" s="31">
        <v>1725.75</v>
      </c>
      <c r="O54" s="42">
        <v>2770600</v>
      </c>
      <c r="P54" s="43">
        <v>-1.6890213611525089E-2</v>
      </c>
    </row>
    <row r="55" spans="1:16" ht="12.75" customHeight="1">
      <c r="A55" s="31">
        <v>45</v>
      </c>
      <c r="B55" s="32" t="s">
        <v>45</v>
      </c>
      <c r="C55" s="33" t="s">
        <v>91</v>
      </c>
      <c r="D55" s="34">
        <v>44469</v>
      </c>
      <c r="E55" s="40">
        <v>729.6</v>
      </c>
      <c r="F55" s="40">
        <v>733.18333333333339</v>
      </c>
      <c r="G55" s="41">
        <v>722.36666666666679</v>
      </c>
      <c r="H55" s="41">
        <v>715.13333333333344</v>
      </c>
      <c r="I55" s="41">
        <v>704.31666666666683</v>
      </c>
      <c r="J55" s="41">
        <v>740.41666666666674</v>
      </c>
      <c r="K55" s="41">
        <v>751.23333333333335</v>
      </c>
      <c r="L55" s="41">
        <v>758.4666666666667</v>
      </c>
      <c r="M55" s="31">
        <v>744</v>
      </c>
      <c r="N55" s="31">
        <v>725.95</v>
      </c>
      <c r="O55" s="42">
        <v>7774362</v>
      </c>
      <c r="P55" s="43">
        <v>1.3034623217922607E-2</v>
      </c>
    </row>
    <row r="56" spans="1:16" ht="12.75" customHeight="1">
      <c r="A56" s="31">
        <v>46</v>
      </c>
      <c r="B56" s="32" t="s">
        <v>45</v>
      </c>
      <c r="C56" s="33" t="s">
        <v>92</v>
      </c>
      <c r="D56" s="34">
        <v>44469</v>
      </c>
      <c r="E56" s="40">
        <v>829.95</v>
      </c>
      <c r="F56" s="40">
        <v>830.56666666666661</v>
      </c>
      <c r="G56" s="41">
        <v>823.93333333333317</v>
      </c>
      <c r="H56" s="41">
        <v>817.91666666666652</v>
      </c>
      <c r="I56" s="41">
        <v>811.28333333333308</v>
      </c>
      <c r="J56" s="41">
        <v>836.58333333333326</v>
      </c>
      <c r="K56" s="41">
        <v>843.2166666666667</v>
      </c>
      <c r="L56" s="41">
        <v>849.23333333333335</v>
      </c>
      <c r="M56" s="31">
        <v>837.2</v>
      </c>
      <c r="N56" s="31">
        <v>824.55</v>
      </c>
      <c r="O56" s="42">
        <v>1996875</v>
      </c>
      <c r="P56" s="43">
        <v>-1.2059369202226345E-2</v>
      </c>
    </row>
    <row r="57" spans="1:16" ht="12.75" customHeight="1">
      <c r="A57" s="31">
        <v>47</v>
      </c>
      <c r="B57" s="32" t="s">
        <v>59</v>
      </c>
      <c r="C57" s="33" t="s">
        <v>93</v>
      </c>
      <c r="D57" s="34">
        <v>44469</v>
      </c>
      <c r="E57" s="40">
        <v>157.19999999999999</v>
      </c>
      <c r="F57" s="40">
        <v>157.63333333333333</v>
      </c>
      <c r="G57" s="41">
        <v>155.76666666666665</v>
      </c>
      <c r="H57" s="41">
        <v>154.33333333333331</v>
      </c>
      <c r="I57" s="41">
        <v>152.46666666666664</v>
      </c>
      <c r="J57" s="41">
        <v>159.06666666666666</v>
      </c>
      <c r="K57" s="41">
        <v>160.93333333333334</v>
      </c>
      <c r="L57" s="41">
        <v>162.36666666666667</v>
      </c>
      <c r="M57" s="31">
        <v>159.5</v>
      </c>
      <c r="N57" s="31">
        <v>156.19999999999999</v>
      </c>
      <c r="O57" s="42">
        <v>7359400</v>
      </c>
      <c r="P57" s="43">
        <v>8.4961767204757861E-3</v>
      </c>
    </row>
    <row r="58" spans="1:16" ht="12.75" customHeight="1">
      <c r="A58" s="31">
        <v>48</v>
      </c>
      <c r="B58" s="32" t="s">
        <v>71</v>
      </c>
      <c r="C58" s="33" t="s">
        <v>94</v>
      </c>
      <c r="D58" s="34">
        <v>44469</v>
      </c>
      <c r="E58" s="40">
        <v>1038.55</v>
      </c>
      <c r="F58" s="40">
        <v>1038.2333333333333</v>
      </c>
      <c r="G58" s="41">
        <v>1030.4166666666667</v>
      </c>
      <c r="H58" s="41">
        <v>1022.2833333333333</v>
      </c>
      <c r="I58" s="41">
        <v>1014.4666666666667</v>
      </c>
      <c r="J58" s="41">
        <v>1046.3666666666668</v>
      </c>
      <c r="K58" s="41">
        <v>1054.1833333333334</v>
      </c>
      <c r="L58" s="41">
        <v>1062.3166666666668</v>
      </c>
      <c r="M58" s="31">
        <v>1046.05</v>
      </c>
      <c r="N58" s="31">
        <v>1030.0999999999999</v>
      </c>
      <c r="O58" s="42">
        <v>2196000</v>
      </c>
      <c r="P58" s="43">
        <v>-3.2769556025369982E-2</v>
      </c>
    </row>
    <row r="59" spans="1:16" ht="12.75" customHeight="1">
      <c r="A59" s="31">
        <v>49</v>
      </c>
      <c r="B59" s="32" t="s">
        <v>57</v>
      </c>
      <c r="C59" s="33" t="s">
        <v>95</v>
      </c>
      <c r="D59" s="34">
        <v>44469</v>
      </c>
      <c r="E59" s="40">
        <v>640.65</v>
      </c>
      <c r="F59" s="40">
        <v>639.41666666666663</v>
      </c>
      <c r="G59" s="41">
        <v>637.23333333333323</v>
      </c>
      <c r="H59" s="41">
        <v>633.81666666666661</v>
      </c>
      <c r="I59" s="41">
        <v>631.63333333333321</v>
      </c>
      <c r="J59" s="41">
        <v>642.83333333333326</v>
      </c>
      <c r="K59" s="41">
        <v>645.01666666666665</v>
      </c>
      <c r="L59" s="41">
        <v>648.43333333333328</v>
      </c>
      <c r="M59" s="31">
        <v>641.6</v>
      </c>
      <c r="N59" s="31">
        <v>636</v>
      </c>
      <c r="O59" s="42">
        <v>10803750</v>
      </c>
      <c r="P59" s="43">
        <v>-1.7282546901648665E-2</v>
      </c>
    </row>
    <row r="60" spans="1:16" ht="12.75" customHeight="1">
      <c r="A60" s="31">
        <v>50</v>
      </c>
      <c r="B60" s="32" t="s">
        <v>39</v>
      </c>
      <c r="C60" s="33" t="s">
        <v>96</v>
      </c>
      <c r="D60" s="34">
        <v>44469</v>
      </c>
      <c r="E60" s="40">
        <v>2450.5</v>
      </c>
      <c r="F60" s="40">
        <v>2446.6</v>
      </c>
      <c r="G60" s="41">
        <v>2425.8999999999996</v>
      </c>
      <c r="H60" s="41">
        <v>2401.2999999999997</v>
      </c>
      <c r="I60" s="41">
        <v>2380.5999999999995</v>
      </c>
      <c r="J60" s="41">
        <v>2471.1999999999998</v>
      </c>
      <c r="K60" s="41">
        <v>2491.8999999999996</v>
      </c>
      <c r="L60" s="41">
        <v>2516.5</v>
      </c>
      <c r="M60" s="31">
        <v>2467.3000000000002</v>
      </c>
      <c r="N60" s="31">
        <v>2422</v>
      </c>
      <c r="O60" s="42">
        <v>2736000</v>
      </c>
      <c r="P60" s="43">
        <v>-6.3494780078726679E-2</v>
      </c>
    </row>
    <row r="61" spans="1:16" ht="12.75" customHeight="1">
      <c r="A61" s="31">
        <v>51</v>
      </c>
      <c r="B61" s="32" t="s">
        <v>48</v>
      </c>
      <c r="C61" s="33" t="s">
        <v>97</v>
      </c>
      <c r="D61" s="34">
        <v>44469</v>
      </c>
      <c r="E61" s="40">
        <v>5095.55</v>
      </c>
      <c r="F61" s="40">
        <v>5122.7</v>
      </c>
      <c r="G61" s="41">
        <v>5056</v>
      </c>
      <c r="H61" s="41">
        <v>5016.45</v>
      </c>
      <c r="I61" s="41">
        <v>4949.75</v>
      </c>
      <c r="J61" s="41">
        <v>5162.25</v>
      </c>
      <c r="K61" s="41">
        <v>5228.9499999999989</v>
      </c>
      <c r="L61" s="41">
        <v>5268.5</v>
      </c>
      <c r="M61" s="31">
        <v>5189.3999999999996</v>
      </c>
      <c r="N61" s="31">
        <v>5083.1499999999996</v>
      </c>
      <c r="O61" s="42">
        <v>2461200</v>
      </c>
      <c r="P61" s="43">
        <v>1.9468146798111177E-2</v>
      </c>
    </row>
    <row r="62" spans="1:16" ht="12.75" customHeight="1">
      <c r="A62" s="31">
        <v>52</v>
      </c>
      <c r="B62" s="32" t="s">
        <v>45</v>
      </c>
      <c r="C62" s="33" t="s">
        <v>255</v>
      </c>
      <c r="D62" s="34">
        <v>44469</v>
      </c>
      <c r="E62" s="40">
        <v>4298.3</v>
      </c>
      <c r="F62" s="40">
        <v>4307.4666666666672</v>
      </c>
      <c r="G62" s="41">
        <v>4265.8333333333339</v>
      </c>
      <c r="H62" s="41">
        <v>4233.3666666666668</v>
      </c>
      <c r="I62" s="41">
        <v>4191.7333333333336</v>
      </c>
      <c r="J62" s="41">
        <v>4339.9333333333343</v>
      </c>
      <c r="K62" s="41">
        <v>4381.5666666666675</v>
      </c>
      <c r="L62" s="41">
        <v>4414.0333333333347</v>
      </c>
      <c r="M62" s="31">
        <v>4349.1000000000004</v>
      </c>
      <c r="N62" s="31">
        <v>4275</v>
      </c>
      <c r="O62" s="42">
        <v>393125</v>
      </c>
      <c r="P62" s="43">
        <v>1.9779507133592736E-2</v>
      </c>
    </row>
    <row r="63" spans="1:16" ht="12.75" customHeight="1">
      <c r="A63" s="31">
        <v>53</v>
      </c>
      <c r="B63" s="32" t="s">
        <v>98</v>
      </c>
      <c r="C63" s="33" t="s">
        <v>99</v>
      </c>
      <c r="D63" s="34">
        <v>44469</v>
      </c>
      <c r="E63" s="40">
        <v>342.85</v>
      </c>
      <c r="F63" s="40">
        <v>343.08333333333331</v>
      </c>
      <c r="G63" s="41">
        <v>340.71666666666664</v>
      </c>
      <c r="H63" s="41">
        <v>338.58333333333331</v>
      </c>
      <c r="I63" s="41">
        <v>336.21666666666664</v>
      </c>
      <c r="J63" s="41">
        <v>345.21666666666664</v>
      </c>
      <c r="K63" s="41">
        <v>347.58333333333331</v>
      </c>
      <c r="L63" s="41">
        <v>349.71666666666664</v>
      </c>
      <c r="M63" s="31">
        <v>345.45</v>
      </c>
      <c r="N63" s="31">
        <v>340.95</v>
      </c>
      <c r="O63" s="42">
        <v>37359300</v>
      </c>
      <c r="P63" s="43">
        <v>-3.5936302478072044E-2</v>
      </c>
    </row>
    <row r="64" spans="1:16" ht="12.75" customHeight="1">
      <c r="A64" s="31">
        <v>54</v>
      </c>
      <c r="B64" s="32" t="s">
        <v>48</v>
      </c>
      <c r="C64" s="33" t="s">
        <v>100</v>
      </c>
      <c r="D64" s="34">
        <v>44469</v>
      </c>
      <c r="E64" s="40">
        <v>4946.2</v>
      </c>
      <c r="F64" s="40">
        <v>4956.1166666666668</v>
      </c>
      <c r="G64" s="41">
        <v>4922.9333333333334</v>
      </c>
      <c r="H64" s="41">
        <v>4899.666666666667</v>
      </c>
      <c r="I64" s="41">
        <v>4866.4833333333336</v>
      </c>
      <c r="J64" s="41">
        <v>4979.3833333333332</v>
      </c>
      <c r="K64" s="41">
        <v>5012.5666666666675</v>
      </c>
      <c r="L64" s="41">
        <v>5035.833333333333</v>
      </c>
      <c r="M64" s="31">
        <v>4989.3</v>
      </c>
      <c r="N64" s="31">
        <v>4932.8500000000004</v>
      </c>
      <c r="O64" s="42">
        <v>2857750</v>
      </c>
      <c r="P64" s="43">
        <v>1.5863141524105753E-2</v>
      </c>
    </row>
    <row r="65" spans="1:16" ht="12.75" customHeight="1">
      <c r="A65" s="31">
        <v>55</v>
      </c>
      <c r="B65" s="32" t="s">
        <v>50</v>
      </c>
      <c r="C65" s="33" t="s">
        <v>101</v>
      </c>
      <c r="D65" s="34">
        <v>44469</v>
      </c>
      <c r="E65" s="40">
        <v>2824.5</v>
      </c>
      <c r="F65" s="40">
        <v>2836.5833333333335</v>
      </c>
      <c r="G65" s="41">
        <v>2802.166666666667</v>
      </c>
      <c r="H65" s="41">
        <v>2779.8333333333335</v>
      </c>
      <c r="I65" s="41">
        <v>2745.416666666667</v>
      </c>
      <c r="J65" s="41">
        <v>2858.916666666667</v>
      </c>
      <c r="K65" s="41">
        <v>2893.3333333333339</v>
      </c>
      <c r="L65" s="41">
        <v>2915.666666666667</v>
      </c>
      <c r="M65" s="31">
        <v>2871</v>
      </c>
      <c r="N65" s="31">
        <v>2814.25</v>
      </c>
      <c r="O65" s="42">
        <v>4163600</v>
      </c>
      <c r="P65" s="43">
        <v>1.666524228698402E-2</v>
      </c>
    </row>
    <row r="66" spans="1:16" ht="12.75" customHeight="1">
      <c r="A66" s="31">
        <v>56</v>
      </c>
      <c r="B66" s="32" t="s">
        <v>50</v>
      </c>
      <c r="C66" s="33" t="s">
        <v>102</v>
      </c>
      <c r="D66" s="34">
        <v>44469</v>
      </c>
      <c r="E66" s="40">
        <v>1470.45</v>
      </c>
      <c r="F66" s="40">
        <v>1444.7166666666665</v>
      </c>
      <c r="G66" s="41">
        <v>1406.7333333333329</v>
      </c>
      <c r="H66" s="41">
        <v>1343.0166666666664</v>
      </c>
      <c r="I66" s="41">
        <v>1305.0333333333328</v>
      </c>
      <c r="J66" s="41">
        <v>1508.4333333333329</v>
      </c>
      <c r="K66" s="41">
        <v>1546.4166666666665</v>
      </c>
      <c r="L66" s="41">
        <v>1610.133333333333</v>
      </c>
      <c r="M66" s="31">
        <v>1482.7</v>
      </c>
      <c r="N66" s="31">
        <v>1381</v>
      </c>
      <c r="O66" s="42">
        <v>7651600</v>
      </c>
      <c r="P66" s="43">
        <v>6.3608562691131493E-2</v>
      </c>
    </row>
    <row r="67" spans="1:16" ht="12.75" customHeight="1">
      <c r="A67" s="31">
        <v>57</v>
      </c>
      <c r="B67" s="32" t="s">
        <v>50</v>
      </c>
      <c r="C67" s="33" t="s">
        <v>103</v>
      </c>
      <c r="D67" s="34">
        <v>44469</v>
      </c>
      <c r="E67" s="40">
        <v>183.15</v>
      </c>
      <c r="F67" s="40">
        <v>183.4</v>
      </c>
      <c r="G67" s="41">
        <v>181.8</v>
      </c>
      <c r="H67" s="41">
        <v>180.45000000000002</v>
      </c>
      <c r="I67" s="41">
        <v>178.85000000000002</v>
      </c>
      <c r="J67" s="41">
        <v>184.75</v>
      </c>
      <c r="K67" s="41">
        <v>186.34999999999997</v>
      </c>
      <c r="L67" s="41">
        <v>187.7</v>
      </c>
      <c r="M67" s="31">
        <v>185</v>
      </c>
      <c r="N67" s="31">
        <v>182.05</v>
      </c>
      <c r="O67" s="42">
        <v>36500400</v>
      </c>
      <c r="P67" s="43">
        <v>-5.4550540842969043E-2</v>
      </c>
    </row>
    <row r="68" spans="1:16" ht="12.75" customHeight="1">
      <c r="A68" s="31">
        <v>58</v>
      </c>
      <c r="B68" s="32" t="s">
        <v>59</v>
      </c>
      <c r="C68" s="33" t="s">
        <v>104</v>
      </c>
      <c r="D68" s="34">
        <v>44469</v>
      </c>
      <c r="E68" s="40">
        <v>82.65</v>
      </c>
      <c r="F68" s="40">
        <v>82.65</v>
      </c>
      <c r="G68" s="41">
        <v>82.15</v>
      </c>
      <c r="H68" s="41">
        <v>81.650000000000006</v>
      </c>
      <c r="I68" s="41">
        <v>81.150000000000006</v>
      </c>
      <c r="J68" s="41">
        <v>83.15</v>
      </c>
      <c r="K68" s="41">
        <v>83.65</v>
      </c>
      <c r="L68" s="41">
        <v>84.15</v>
      </c>
      <c r="M68" s="31">
        <v>83.15</v>
      </c>
      <c r="N68" s="31">
        <v>82.15</v>
      </c>
      <c r="O68" s="42">
        <v>80540000</v>
      </c>
      <c r="P68" s="43">
        <v>-1.6125091619838747E-2</v>
      </c>
    </row>
    <row r="69" spans="1:16" ht="12.75" customHeight="1">
      <c r="A69" s="31">
        <v>59</v>
      </c>
      <c r="B69" s="32" t="s">
        <v>80</v>
      </c>
      <c r="C69" s="33" t="s">
        <v>105</v>
      </c>
      <c r="D69" s="34">
        <v>44469</v>
      </c>
      <c r="E69" s="40">
        <v>156</v>
      </c>
      <c r="F69" s="40">
        <v>153.36666666666667</v>
      </c>
      <c r="G69" s="41">
        <v>150.13333333333335</v>
      </c>
      <c r="H69" s="41">
        <v>144.26666666666668</v>
      </c>
      <c r="I69" s="41">
        <v>141.03333333333336</v>
      </c>
      <c r="J69" s="41">
        <v>159.23333333333335</v>
      </c>
      <c r="K69" s="41">
        <v>162.4666666666667</v>
      </c>
      <c r="L69" s="41">
        <v>168.33333333333334</v>
      </c>
      <c r="M69" s="31">
        <v>156.6</v>
      </c>
      <c r="N69" s="31">
        <v>147.5</v>
      </c>
      <c r="O69" s="42">
        <v>45018000</v>
      </c>
      <c r="P69" s="43">
        <v>3.6371296166268781E-2</v>
      </c>
    </row>
    <row r="70" spans="1:16" ht="12.75" customHeight="1">
      <c r="A70" s="31">
        <v>60</v>
      </c>
      <c r="B70" s="32" t="s">
        <v>48</v>
      </c>
      <c r="C70" s="33" t="s">
        <v>106</v>
      </c>
      <c r="D70" s="34">
        <v>44469</v>
      </c>
      <c r="E70" s="40">
        <v>533.29999999999995</v>
      </c>
      <c r="F70" s="40">
        <v>529.43333333333339</v>
      </c>
      <c r="G70" s="41">
        <v>523.51666666666677</v>
      </c>
      <c r="H70" s="41">
        <v>513.73333333333335</v>
      </c>
      <c r="I70" s="41">
        <v>507.81666666666672</v>
      </c>
      <c r="J70" s="41">
        <v>539.21666666666681</v>
      </c>
      <c r="K70" s="41">
        <v>545.13333333333333</v>
      </c>
      <c r="L70" s="41">
        <v>554.91666666666686</v>
      </c>
      <c r="M70" s="31">
        <v>535.35</v>
      </c>
      <c r="N70" s="31">
        <v>519.65</v>
      </c>
      <c r="O70" s="42">
        <v>7569300</v>
      </c>
      <c r="P70" s="43">
        <v>-1.0671877348564557E-2</v>
      </c>
    </row>
    <row r="71" spans="1:16" ht="12.75" customHeight="1">
      <c r="A71" s="31">
        <v>61</v>
      </c>
      <c r="B71" s="32" t="s">
        <v>107</v>
      </c>
      <c r="C71" s="33" t="s">
        <v>108</v>
      </c>
      <c r="D71" s="34">
        <v>44469</v>
      </c>
      <c r="E71" s="40">
        <v>30.1</v>
      </c>
      <c r="F71" s="40">
        <v>30.150000000000002</v>
      </c>
      <c r="G71" s="41">
        <v>29.900000000000006</v>
      </c>
      <c r="H71" s="41">
        <v>29.700000000000003</v>
      </c>
      <c r="I71" s="41">
        <v>29.450000000000006</v>
      </c>
      <c r="J71" s="41">
        <v>30.350000000000005</v>
      </c>
      <c r="K71" s="41">
        <v>30.599999999999998</v>
      </c>
      <c r="L71" s="41">
        <v>30.800000000000004</v>
      </c>
      <c r="M71" s="31">
        <v>30.4</v>
      </c>
      <c r="N71" s="31">
        <v>29.95</v>
      </c>
      <c r="O71" s="42">
        <v>99945000</v>
      </c>
      <c r="P71" s="43">
        <v>5.6599501924383061E-3</v>
      </c>
    </row>
    <row r="72" spans="1:16" ht="12.75" customHeight="1">
      <c r="A72" s="31">
        <v>62</v>
      </c>
      <c r="B72" s="32" t="s">
        <v>57</v>
      </c>
      <c r="C72" s="33" t="s">
        <v>109</v>
      </c>
      <c r="D72" s="34">
        <v>44469</v>
      </c>
      <c r="E72" s="40">
        <v>1115.0999999999999</v>
      </c>
      <c r="F72" s="40">
        <v>1118.1833333333334</v>
      </c>
      <c r="G72" s="41">
        <v>1110.6666666666667</v>
      </c>
      <c r="H72" s="41">
        <v>1106.2333333333333</v>
      </c>
      <c r="I72" s="41">
        <v>1098.7166666666667</v>
      </c>
      <c r="J72" s="41">
        <v>1122.6166666666668</v>
      </c>
      <c r="K72" s="41">
        <v>1130.1333333333332</v>
      </c>
      <c r="L72" s="41">
        <v>1134.5666666666668</v>
      </c>
      <c r="M72" s="31">
        <v>1125.7</v>
      </c>
      <c r="N72" s="31">
        <v>1113.75</v>
      </c>
      <c r="O72" s="42">
        <v>5371000</v>
      </c>
      <c r="P72" s="43">
        <v>-4.2639970337411941E-3</v>
      </c>
    </row>
    <row r="73" spans="1:16" ht="12.75" customHeight="1">
      <c r="A73" s="31">
        <v>63</v>
      </c>
      <c r="B73" s="32" t="s">
        <v>98</v>
      </c>
      <c r="C73" s="33" t="s">
        <v>110</v>
      </c>
      <c r="D73" s="34">
        <v>44469</v>
      </c>
      <c r="E73" s="40">
        <v>1615.45</v>
      </c>
      <c r="F73" s="40">
        <v>1616.1499999999999</v>
      </c>
      <c r="G73" s="41">
        <v>1602.4999999999998</v>
      </c>
      <c r="H73" s="41">
        <v>1589.55</v>
      </c>
      <c r="I73" s="41">
        <v>1575.8999999999999</v>
      </c>
      <c r="J73" s="41">
        <v>1629.0999999999997</v>
      </c>
      <c r="K73" s="41">
        <v>1642.7499999999998</v>
      </c>
      <c r="L73" s="41">
        <v>1655.6999999999996</v>
      </c>
      <c r="M73" s="31">
        <v>1629.8</v>
      </c>
      <c r="N73" s="31">
        <v>1603.2</v>
      </c>
      <c r="O73" s="42">
        <v>1681550</v>
      </c>
      <c r="P73" s="43">
        <v>-5.764796310530361E-3</v>
      </c>
    </row>
    <row r="74" spans="1:16" ht="12.75" customHeight="1">
      <c r="A74" s="31">
        <v>64</v>
      </c>
      <c r="B74" s="32" t="s">
        <v>48</v>
      </c>
      <c r="C74" s="33" t="s">
        <v>111</v>
      </c>
      <c r="D74" s="34">
        <v>44469</v>
      </c>
      <c r="E74" s="40">
        <v>335.6</v>
      </c>
      <c r="F74" s="40">
        <v>331.95</v>
      </c>
      <c r="G74" s="41">
        <v>326.2</v>
      </c>
      <c r="H74" s="41">
        <v>316.8</v>
      </c>
      <c r="I74" s="41">
        <v>311.05</v>
      </c>
      <c r="J74" s="41">
        <v>341.34999999999997</v>
      </c>
      <c r="K74" s="41">
        <v>347.09999999999997</v>
      </c>
      <c r="L74" s="41">
        <v>356.49999999999994</v>
      </c>
      <c r="M74" s="31">
        <v>337.7</v>
      </c>
      <c r="N74" s="31">
        <v>322.55</v>
      </c>
      <c r="O74" s="42">
        <v>13387350</v>
      </c>
      <c r="P74" s="43">
        <v>2.5528378057468534E-2</v>
      </c>
    </row>
    <row r="75" spans="1:16" ht="12.75" customHeight="1">
      <c r="A75" s="31">
        <v>65</v>
      </c>
      <c r="B75" s="32" t="s">
        <v>43</v>
      </c>
      <c r="C75" s="33" t="s">
        <v>112</v>
      </c>
      <c r="D75" s="34">
        <v>44469</v>
      </c>
      <c r="E75" s="40">
        <v>1613.15</v>
      </c>
      <c r="F75" s="40">
        <v>1611.0166666666667</v>
      </c>
      <c r="G75" s="41">
        <v>1597.1333333333332</v>
      </c>
      <c r="H75" s="41">
        <v>1581.1166666666666</v>
      </c>
      <c r="I75" s="41">
        <v>1567.2333333333331</v>
      </c>
      <c r="J75" s="41">
        <v>1627.0333333333333</v>
      </c>
      <c r="K75" s="41">
        <v>1640.916666666667</v>
      </c>
      <c r="L75" s="41">
        <v>1656.9333333333334</v>
      </c>
      <c r="M75" s="31">
        <v>1624.9</v>
      </c>
      <c r="N75" s="31">
        <v>1595</v>
      </c>
      <c r="O75" s="42">
        <v>10540250</v>
      </c>
      <c r="P75" s="43">
        <v>2.7046520014424813E-4</v>
      </c>
    </row>
    <row r="76" spans="1:16" ht="12.75" customHeight="1">
      <c r="A76" s="31">
        <v>66</v>
      </c>
      <c r="B76" s="32" t="s">
        <v>80</v>
      </c>
      <c r="C76" t="s">
        <v>113</v>
      </c>
      <c r="D76" s="34">
        <v>44469</v>
      </c>
      <c r="E76" s="40">
        <v>674.05</v>
      </c>
      <c r="F76" s="40">
        <v>674.55000000000007</v>
      </c>
      <c r="G76" s="41">
        <v>668.75000000000011</v>
      </c>
      <c r="H76" s="41">
        <v>663.45</v>
      </c>
      <c r="I76" s="41">
        <v>657.65000000000009</v>
      </c>
      <c r="J76" s="41">
        <v>679.85000000000014</v>
      </c>
      <c r="K76" s="41">
        <v>685.65000000000009</v>
      </c>
      <c r="L76" s="41">
        <v>690.95000000000016</v>
      </c>
      <c r="M76" s="31">
        <v>680.35</v>
      </c>
      <c r="N76" s="31">
        <v>669.25</v>
      </c>
      <c r="O76" s="42">
        <v>4471250</v>
      </c>
      <c r="P76" s="43">
        <v>3.3815028901734101E-2</v>
      </c>
    </row>
    <row r="77" spans="1:16" ht="12.75" customHeight="1">
      <c r="A77" s="31">
        <v>67</v>
      </c>
      <c r="B77" s="32" t="s">
        <v>45</v>
      </c>
      <c r="C77" s="33" t="s">
        <v>263</v>
      </c>
      <c r="D77" s="34">
        <v>44469</v>
      </c>
      <c r="E77" s="40">
        <v>1409.85</v>
      </c>
      <c r="F77" s="40">
        <v>1407.1500000000003</v>
      </c>
      <c r="G77" s="41">
        <v>1371.3500000000006</v>
      </c>
      <c r="H77" s="41">
        <v>1332.8500000000004</v>
      </c>
      <c r="I77" s="41">
        <v>1297.0500000000006</v>
      </c>
      <c r="J77" s="41">
        <v>1445.6500000000005</v>
      </c>
      <c r="K77" s="41">
        <v>1481.4500000000003</v>
      </c>
      <c r="L77" s="41">
        <v>1519.9500000000005</v>
      </c>
      <c r="M77" s="31">
        <v>1442.95</v>
      </c>
      <c r="N77" s="31">
        <v>1368.65</v>
      </c>
      <c r="O77" s="42">
        <v>1613100</v>
      </c>
      <c r="P77" s="43">
        <v>-2.2452504317789293E-2</v>
      </c>
    </row>
    <row r="78" spans="1:16" ht="12.75" customHeight="1">
      <c r="A78" s="31">
        <v>68</v>
      </c>
      <c r="B78" s="32" t="s">
        <v>71</v>
      </c>
      <c r="C78" s="33" t="s">
        <v>114</v>
      </c>
      <c r="D78" s="34">
        <v>44469</v>
      </c>
      <c r="E78" s="40">
        <v>1465.3</v>
      </c>
      <c r="F78" s="40">
        <v>1462.8833333333332</v>
      </c>
      <c r="G78" s="41">
        <v>1453.7666666666664</v>
      </c>
      <c r="H78" s="41">
        <v>1442.2333333333331</v>
      </c>
      <c r="I78" s="41">
        <v>1433.1166666666663</v>
      </c>
      <c r="J78" s="41">
        <v>1474.4166666666665</v>
      </c>
      <c r="K78" s="41">
        <v>1483.5333333333333</v>
      </c>
      <c r="L78" s="41">
        <v>1495.0666666666666</v>
      </c>
      <c r="M78" s="31">
        <v>1472</v>
      </c>
      <c r="N78" s="31">
        <v>1451.35</v>
      </c>
      <c r="O78" s="42">
        <v>4481500</v>
      </c>
      <c r="P78" s="43">
        <v>-8.2982960832042492E-3</v>
      </c>
    </row>
    <row r="79" spans="1:16" ht="12.75" customHeight="1">
      <c r="A79" s="31">
        <v>69</v>
      </c>
      <c r="B79" s="32" t="s">
        <v>88</v>
      </c>
      <c r="C79" s="33" t="s">
        <v>115</v>
      </c>
      <c r="D79" s="34">
        <v>44469</v>
      </c>
      <c r="E79" s="40">
        <v>1238.5999999999999</v>
      </c>
      <c r="F79" s="40">
        <v>1229.2333333333333</v>
      </c>
      <c r="G79" s="41">
        <v>1218.4666666666667</v>
      </c>
      <c r="H79" s="41">
        <v>1198.3333333333333</v>
      </c>
      <c r="I79" s="41">
        <v>1187.5666666666666</v>
      </c>
      <c r="J79" s="41">
        <v>1249.3666666666668</v>
      </c>
      <c r="K79" s="41">
        <v>1260.1333333333337</v>
      </c>
      <c r="L79" s="41">
        <v>1280.2666666666669</v>
      </c>
      <c r="M79" s="31">
        <v>1240</v>
      </c>
      <c r="N79" s="31">
        <v>1209.0999999999999</v>
      </c>
      <c r="O79" s="42">
        <v>19103700</v>
      </c>
      <c r="P79" s="43">
        <v>-1.5618236906651277E-2</v>
      </c>
    </row>
    <row r="80" spans="1:16" ht="12.75" customHeight="1">
      <c r="A80" s="31">
        <v>70</v>
      </c>
      <c r="B80" s="32" t="s">
        <v>64</v>
      </c>
      <c r="C80" s="33" t="s">
        <v>116</v>
      </c>
      <c r="D80" s="34">
        <v>44469</v>
      </c>
      <c r="E80" s="40">
        <v>2823.75</v>
      </c>
      <c r="F80" s="40">
        <v>2925.6833333333329</v>
      </c>
      <c r="G80" s="41">
        <v>2716.7166666666658</v>
      </c>
      <c r="H80" s="41">
        <v>2609.6833333333329</v>
      </c>
      <c r="I80" s="41">
        <v>2400.7166666666658</v>
      </c>
      <c r="J80" s="41">
        <v>3032.7166666666658</v>
      </c>
      <c r="K80" s="41">
        <v>3241.6833333333329</v>
      </c>
      <c r="L80" s="41">
        <v>3348.7166666666658</v>
      </c>
      <c r="M80" s="31">
        <v>3134.65</v>
      </c>
      <c r="N80" s="31">
        <v>2818.65</v>
      </c>
      <c r="O80" s="42">
        <v>12985200</v>
      </c>
      <c r="P80" s="43">
        <v>1.9908329089309692E-3</v>
      </c>
    </row>
    <row r="81" spans="1:16" ht="12.75" customHeight="1">
      <c r="A81" s="31">
        <v>71</v>
      </c>
      <c r="B81" s="32" t="s">
        <v>64</v>
      </c>
      <c r="C81" s="33" t="s">
        <v>117</v>
      </c>
      <c r="D81" s="34">
        <v>44469</v>
      </c>
      <c r="E81" s="40">
        <v>3278.15</v>
      </c>
      <c r="F81" s="40">
        <v>3294.35</v>
      </c>
      <c r="G81" s="41">
        <v>3246.7999999999997</v>
      </c>
      <c r="H81" s="41">
        <v>3215.45</v>
      </c>
      <c r="I81" s="41">
        <v>3167.8999999999996</v>
      </c>
      <c r="J81" s="41">
        <v>3325.7</v>
      </c>
      <c r="K81" s="41">
        <v>3373.25</v>
      </c>
      <c r="L81" s="41">
        <v>3404.6</v>
      </c>
      <c r="M81" s="31">
        <v>3341.9</v>
      </c>
      <c r="N81" s="31">
        <v>3263</v>
      </c>
      <c r="O81" s="42">
        <v>1574800</v>
      </c>
      <c r="P81" s="43">
        <v>-8.0624842529604442E-3</v>
      </c>
    </row>
    <row r="82" spans="1:16" ht="12.75" customHeight="1">
      <c r="A82" s="31">
        <v>72</v>
      </c>
      <c r="B82" s="32" t="s">
        <v>59</v>
      </c>
      <c r="C82" s="33" t="s">
        <v>118</v>
      </c>
      <c r="D82" s="34">
        <v>44469</v>
      </c>
      <c r="E82" s="40">
        <v>1552.75</v>
      </c>
      <c r="F82" s="40">
        <v>1606.5166666666664</v>
      </c>
      <c r="G82" s="41">
        <v>1497.3333333333328</v>
      </c>
      <c r="H82" s="41">
        <v>1441.9166666666663</v>
      </c>
      <c r="I82" s="41">
        <v>1332.7333333333327</v>
      </c>
      <c r="J82" s="41">
        <v>1661.9333333333329</v>
      </c>
      <c r="K82" s="41">
        <v>1771.1166666666663</v>
      </c>
      <c r="L82" s="41">
        <v>1826.5333333333331</v>
      </c>
      <c r="M82" s="31">
        <v>1715.7</v>
      </c>
      <c r="N82" s="31">
        <v>1551.1</v>
      </c>
      <c r="O82" s="42">
        <v>26665650</v>
      </c>
      <c r="P82" s="43">
        <v>2.0265151515151514E-2</v>
      </c>
    </row>
    <row r="83" spans="1:16" ht="12.75" customHeight="1">
      <c r="A83" s="31">
        <v>73</v>
      </c>
      <c r="B83" s="32" t="s">
        <v>64</v>
      </c>
      <c r="C83" s="33" t="s">
        <v>119</v>
      </c>
      <c r="D83" s="34">
        <v>44469</v>
      </c>
      <c r="E83" s="40">
        <v>741.45</v>
      </c>
      <c r="F83" s="40">
        <v>741.0333333333333</v>
      </c>
      <c r="G83" s="41">
        <v>737.16666666666663</v>
      </c>
      <c r="H83" s="41">
        <v>732.88333333333333</v>
      </c>
      <c r="I83" s="41">
        <v>729.01666666666665</v>
      </c>
      <c r="J83" s="41">
        <v>745.31666666666661</v>
      </c>
      <c r="K83" s="41">
        <v>749.18333333333339</v>
      </c>
      <c r="L83" s="41">
        <v>753.46666666666658</v>
      </c>
      <c r="M83" s="31">
        <v>744.9</v>
      </c>
      <c r="N83" s="31">
        <v>736.75</v>
      </c>
      <c r="O83" s="42">
        <v>19115800</v>
      </c>
      <c r="P83" s="43">
        <v>-4.1831413672568903E-3</v>
      </c>
    </row>
    <row r="84" spans="1:16" ht="12.75" customHeight="1">
      <c r="A84" s="31">
        <v>74</v>
      </c>
      <c r="B84" s="32" t="s">
        <v>50</v>
      </c>
      <c r="C84" s="33" t="s">
        <v>120</v>
      </c>
      <c r="D84" s="34">
        <v>44469</v>
      </c>
      <c r="E84" s="40">
        <v>2854.4</v>
      </c>
      <c r="F84" s="40">
        <v>2840.8666666666668</v>
      </c>
      <c r="G84" s="41">
        <v>2818.5333333333338</v>
      </c>
      <c r="H84" s="41">
        <v>2782.666666666667</v>
      </c>
      <c r="I84" s="41">
        <v>2760.3333333333339</v>
      </c>
      <c r="J84" s="41">
        <v>2876.7333333333336</v>
      </c>
      <c r="K84" s="41">
        <v>2899.0666666666666</v>
      </c>
      <c r="L84" s="41">
        <v>2934.9333333333334</v>
      </c>
      <c r="M84" s="31">
        <v>2863.2</v>
      </c>
      <c r="N84" s="31">
        <v>2805</v>
      </c>
      <c r="O84" s="42">
        <v>4621500</v>
      </c>
      <c r="P84" s="43">
        <v>-4.8449612403100775E-3</v>
      </c>
    </row>
    <row r="85" spans="1:16" ht="12.75" customHeight="1">
      <c r="A85" s="31">
        <v>75</v>
      </c>
      <c r="B85" s="32" t="s">
        <v>121</v>
      </c>
      <c r="C85" s="33" t="s">
        <v>122</v>
      </c>
      <c r="D85" s="34">
        <v>44469</v>
      </c>
      <c r="E85" s="40">
        <v>477.9</v>
      </c>
      <c r="F85" s="40">
        <v>478.15000000000003</v>
      </c>
      <c r="G85" s="41">
        <v>472.80000000000007</v>
      </c>
      <c r="H85" s="41">
        <v>467.70000000000005</v>
      </c>
      <c r="I85" s="41">
        <v>462.35000000000008</v>
      </c>
      <c r="J85" s="41">
        <v>483.25000000000006</v>
      </c>
      <c r="K85" s="41">
        <v>488.60000000000008</v>
      </c>
      <c r="L85" s="41">
        <v>493.70000000000005</v>
      </c>
      <c r="M85" s="31">
        <v>483.5</v>
      </c>
      <c r="N85" s="31">
        <v>473.05</v>
      </c>
      <c r="O85" s="42">
        <v>34885900</v>
      </c>
      <c r="P85" s="43">
        <v>-9.8605633020387759E-2</v>
      </c>
    </row>
    <row r="86" spans="1:16" ht="12.75" customHeight="1">
      <c r="A86" s="31">
        <v>76</v>
      </c>
      <c r="B86" s="32" t="s">
        <v>80</v>
      </c>
      <c r="C86" s="33" t="s">
        <v>123</v>
      </c>
      <c r="D86" s="34">
        <v>44469</v>
      </c>
      <c r="E86" s="40">
        <v>275</v>
      </c>
      <c r="F86" s="40">
        <v>274.40000000000003</v>
      </c>
      <c r="G86" s="41">
        <v>272.10000000000008</v>
      </c>
      <c r="H86" s="41">
        <v>269.20000000000005</v>
      </c>
      <c r="I86" s="41">
        <v>266.90000000000009</v>
      </c>
      <c r="J86" s="41">
        <v>277.30000000000007</v>
      </c>
      <c r="K86" s="41">
        <v>279.60000000000002</v>
      </c>
      <c r="L86" s="41">
        <v>282.50000000000006</v>
      </c>
      <c r="M86" s="31">
        <v>276.7</v>
      </c>
      <c r="N86" s="31">
        <v>271.5</v>
      </c>
      <c r="O86" s="42">
        <v>24840000</v>
      </c>
      <c r="P86" s="43">
        <v>8.771929824561403E-3</v>
      </c>
    </row>
    <row r="87" spans="1:16" ht="12.75" customHeight="1">
      <c r="A87" s="31">
        <v>77</v>
      </c>
      <c r="B87" s="32" t="s">
        <v>57</v>
      </c>
      <c r="C87" s="33" t="s">
        <v>124</v>
      </c>
      <c r="D87" s="34">
        <v>44469</v>
      </c>
      <c r="E87" s="40">
        <v>2771.55</v>
      </c>
      <c r="F87" s="40">
        <v>2779.5833333333335</v>
      </c>
      <c r="G87" s="41">
        <v>2754.166666666667</v>
      </c>
      <c r="H87" s="41">
        <v>2736.7833333333333</v>
      </c>
      <c r="I87" s="41">
        <v>2711.3666666666668</v>
      </c>
      <c r="J87" s="41">
        <v>2796.9666666666672</v>
      </c>
      <c r="K87" s="41">
        <v>2822.3833333333341</v>
      </c>
      <c r="L87" s="41">
        <v>2839.7666666666673</v>
      </c>
      <c r="M87" s="31">
        <v>2805</v>
      </c>
      <c r="N87" s="31">
        <v>2762.2</v>
      </c>
      <c r="O87" s="42">
        <v>8148900</v>
      </c>
      <c r="P87" s="43">
        <v>2.0820023300387087E-2</v>
      </c>
    </row>
    <row r="88" spans="1:16" ht="12.75" customHeight="1">
      <c r="A88" s="31">
        <v>78</v>
      </c>
      <c r="B88" s="32" t="s">
        <v>64</v>
      </c>
      <c r="C88" s="33" t="s">
        <v>125</v>
      </c>
      <c r="D88" s="34">
        <v>44469</v>
      </c>
      <c r="E88" s="40">
        <v>239.65</v>
      </c>
      <c r="F88" s="40">
        <v>235.73333333333335</v>
      </c>
      <c r="G88" s="41">
        <v>230.56666666666669</v>
      </c>
      <c r="H88" s="41">
        <v>221.48333333333335</v>
      </c>
      <c r="I88" s="41">
        <v>216.31666666666669</v>
      </c>
      <c r="J88" s="41">
        <v>244.81666666666669</v>
      </c>
      <c r="K88" s="41">
        <v>249.98333333333332</v>
      </c>
      <c r="L88" s="41">
        <v>259.06666666666672</v>
      </c>
      <c r="M88" s="31">
        <v>240.9</v>
      </c>
      <c r="N88" s="31">
        <v>226.65</v>
      </c>
      <c r="O88" s="42">
        <v>33817900</v>
      </c>
      <c r="P88" s="43">
        <v>-3.6222281120240306E-2</v>
      </c>
    </row>
    <row r="89" spans="1:16" ht="12.75" customHeight="1">
      <c r="A89" s="31">
        <v>79</v>
      </c>
      <c r="B89" s="32" t="s">
        <v>59</v>
      </c>
      <c r="C89" s="33" t="s">
        <v>126</v>
      </c>
      <c r="D89" s="34">
        <v>44469</v>
      </c>
      <c r="E89" s="40">
        <v>709.6</v>
      </c>
      <c r="F89" s="40">
        <v>711.08333333333337</v>
      </c>
      <c r="G89" s="41">
        <v>706.81666666666672</v>
      </c>
      <c r="H89" s="41">
        <v>704.0333333333333</v>
      </c>
      <c r="I89" s="41">
        <v>699.76666666666665</v>
      </c>
      <c r="J89" s="41">
        <v>713.86666666666679</v>
      </c>
      <c r="K89" s="41">
        <v>718.13333333333344</v>
      </c>
      <c r="L89" s="41">
        <v>720.91666666666686</v>
      </c>
      <c r="M89" s="31">
        <v>715.35</v>
      </c>
      <c r="N89" s="31">
        <v>708.3</v>
      </c>
      <c r="O89" s="42">
        <v>85064375</v>
      </c>
      <c r="P89" s="43">
        <v>3.6990768531888316E-3</v>
      </c>
    </row>
    <row r="90" spans="1:16" ht="12.75" customHeight="1">
      <c r="A90" s="31">
        <v>80</v>
      </c>
      <c r="B90" s="32" t="s">
        <v>64</v>
      </c>
      <c r="C90" s="33" t="s">
        <v>127</v>
      </c>
      <c r="D90" s="34">
        <v>44469</v>
      </c>
      <c r="E90" s="40">
        <v>1615.35</v>
      </c>
      <c r="F90" s="40">
        <v>1607.1833333333334</v>
      </c>
      <c r="G90" s="41">
        <v>1586.1666666666667</v>
      </c>
      <c r="H90" s="41">
        <v>1556.9833333333333</v>
      </c>
      <c r="I90" s="41">
        <v>1535.9666666666667</v>
      </c>
      <c r="J90" s="41">
        <v>1636.3666666666668</v>
      </c>
      <c r="K90" s="41">
        <v>1657.3833333333332</v>
      </c>
      <c r="L90" s="41">
        <v>1686.5666666666668</v>
      </c>
      <c r="M90" s="31">
        <v>1628.2</v>
      </c>
      <c r="N90" s="31">
        <v>1578</v>
      </c>
      <c r="O90" s="42">
        <v>2221050</v>
      </c>
      <c r="P90" s="43">
        <v>2.450499901980004E-2</v>
      </c>
    </row>
    <row r="91" spans="1:16" ht="12.75" customHeight="1">
      <c r="A91" s="31">
        <v>81</v>
      </c>
      <c r="B91" s="32" t="s">
        <v>64</v>
      </c>
      <c r="C91" s="33" t="s">
        <v>128</v>
      </c>
      <c r="D91" s="34">
        <v>44469</v>
      </c>
      <c r="E91" s="40">
        <v>691.9</v>
      </c>
      <c r="F91" s="40">
        <v>693.18333333333339</v>
      </c>
      <c r="G91" s="41">
        <v>686.91666666666674</v>
      </c>
      <c r="H91" s="41">
        <v>681.93333333333339</v>
      </c>
      <c r="I91" s="41">
        <v>675.66666666666674</v>
      </c>
      <c r="J91" s="41">
        <v>698.16666666666674</v>
      </c>
      <c r="K91" s="41">
        <v>704.43333333333339</v>
      </c>
      <c r="L91" s="41">
        <v>709.41666666666674</v>
      </c>
      <c r="M91" s="31">
        <v>699.45</v>
      </c>
      <c r="N91" s="31">
        <v>688.2</v>
      </c>
      <c r="O91" s="42">
        <v>6781500</v>
      </c>
      <c r="P91" s="43">
        <v>-5.4993400791904972E-3</v>
      </c>
    </row>
    <row r="92" spans="1:16" ht="12.75" customHeight="1">
      <c r="A92" s="31">
        <v>82</v>
      </c>
      <c r="B92" s="32" t="s">
        <v>75</v>
      </c>
      <c r="C92" s="33" t="s">
        <v>129</v>
      </c>
      <c r="D92" s="34">
        <v>44469</v>
      </c>
      <c r="E92" s="40">
        <v>8.75</v>
      </c>
      <c r="F92" s="40">
        <v>8.5833333333333339</v>
      </c>
      <c r="G92" s="41">
        <v>8.1166666666666671</v>
      </c>
      <c r="H92" s="41">
        <v>7.4833333333333334</v>
      </c>
      <c r="I92" s="41">
        <v>7.0166666666666666</v>
      </c>
      <c r="J92" s="41">
        <v>9.2166666666666686</v>
      </c>
      <c r="K92" s="41">
        <v>9.6833333333333336</v>
      </c>
      <c r="L92" s="41">
        <v>10.316666666666668</v>
      </c>
      <c r="M92" s="31">
        <v>9.0500000000000007</v>
      </c>
      <c r="N92" s="31">
        <v>7.95</v>
      </c>
      <c r="O92" s="42">
        <v>930580000</v>
      </c>
      <c r="P92" s="43">
        <v>0.15179345000866401</v>
      </c>
    </row>
    <row r="93" spans="1:16" ht="12.75" customHeight="1">
      <c r="A93" s="31">
        <v>83</v>
      </c>
      <c r="B93" s="32" t="s">
        <v>59</v>
      </c>
      <c r="C93" s="33" t="s">
        <v>130</v>
      </c>
      <c r="D93" s="34">
        <v>44469</v>
      </c>
      <c r="E93" s="40">
        <v>48.1</v>
      </c>
      <c r="F93" s="40">
        <v>47.916666666666664</v>
      </c>
      <c r="G93" s="41">
        <v>47.133333333333326</v>
      </c>
      <c r="H93" s="41">
        <v>46.166666666666664</v>
      </c>
      <c r="I93" s="41">
        <v>45.383333333333326</v>
      </c>
      <c r="J93" s="41">
        <v>48.883333333333326</v>
      </c>
      <c r="K93" s="41">
        <v>49.666666666666671</v>
      </c>
      <c r="L93" s="41">
        <v>50.633333333333326</v>
      </c>
      <c r="M93" s="31">
        <v>48.7</v>
      </c>
      <c r="N93" s="31">
        <v>46.95</v>
      </c>
      <c r="O93" s="42">
        <v>175607500</v>
      </c>
      <c r="P93" s="43">
        <v>-1.9987276004665464E-2</v>
      </c>
    </row>
    <row r="94" spans="1:16" ht="12.75" customHeight="1">
      <c r="A94" s="31">
        <v>84</v>
      </c>
      <c r="B94" s="32" t="s">
        <v>45</v>
      </c>
      <c r="C94" s="33" t="s">
        <v>417</v>
      </c>
      <c r="D94" s="34">
        <v>44469</v>
      </c>
      <c r="E94" s="40">
        <v>588.15</v>
      </c>
      <c r="F94" s="40">
        <v>589.98333333333323</v>
      </c>
      <c r="G94" s="41">
        <v>582.31666666666649</v>
      </c>
      <c r="H94" s="41">
        <v>576.48333333333323</v>
      </c>
      <c r="I94" s="41">
        <v>568.81666666666649</v>
      </c>
      <c r="J94" s="41">
        <v>595.81666666666649</v>
      </c>
      <c r="K94" s="41">
        <v>603.48333333333323</v>
      </c>
      <c r="L94" s="41">
        <v>609.31666666666649</v>
      </c>
      <c r="M94" s="31">
        <v>597.65</v>
      </c>
      <c r="N94" s="31">
        <v>584.15</v>
      </c>
      <c r="O94" s="42">
        <v>8811250</v>
      </c>
      <c r="P94" s="43">
        <v>-3.0398899587345256E-2</v>
      </c>
    </row>
    <row r="95" spans="1:16" ht="12.75" customHeight="1">
      <c r="A95" s="31">
        <v>85</v>
      </c>
      <c r="B95" s="32" t="s">
        <v>80</v>
      </c>
      <c r="C95" s="33" t="s">
        <v>131</v>
      </c>
      <c r="D95" s="34">
        <v>44469</v>
      </c>
      <c r="E95" s="40">
        <v>584.75</v>
      </c>
      <c r="F95" s="40">
        <v>588.91666666666663</v>
      </c>
      <c r="G95" s="41">
        <v>578.48333333333323</v>
      </c>
      <c r="H95" s="41">
        <v>572.21666666666658</v>
      </c>
      <c r="I95" s="41">
        <v>561.78333333333319</v>
      </c>
      <c r="J95" s="41">
        <v>595.18333333333328</v>
      </c>
      <c r="K95" s="41">
        <v>605.61666666666667</v>
      </c>
      <c r="L95" s="41">
        <v>611.88333333333333</v>
      </c>
      <c r="M95" s="31">
        <v>599.35</v>
      </c>
      <c r="N95" s="31">
        <v>582.65</v>
      </c>
      <c r="O95" s="42">
        <v>9457250</v>
      </c>
      <c r="P95" s="43">
        <v>1.3407985855311624E-2</v>
      </c>
    </row>
    <row r="96" spans="1:16" ht="12.75" customHeight="1">
      <c r="A96" s="31">
        <v>86</v>
      </c>
      <c r="B96" s="32" t="s">
        <v>107</v>
      </c>
      <c r="C96" s="33" t="s">
        <v>132</v>
      </c>
      <c r="D96" s="34">
        <v>44469</v>
      </c>
      <c r="E96" s="40">
        <v>154.35</v>
      </c>
      <c r="F96" s="40">
        <v>154.35</v>
      </c>
      <c r="G96" s="41">
        <v>152.75</v>
      </c>
      <c r="H96" s="41">
        <v>151.15</v>
      </c>
      <c r="I96" s="41">
        <v>149.55000000000001</v>
      </c>
      <c r="J96" s="41">
        <v>155.94999999999999</v>
      </c>
      <c r="K96" s="41">
        <v>157.54999999999995</v>
      </c>
      <c r="L96" s="41">
        <v>159.14999999999998</v>
      </c>
      <c r="M96" s="31">
        <v>155.94999999999999</v>
      </c>
      <c r="N96" s="31">
        <v>152.75</v>
      </c>
      <c r="O96" s="42">
        <v>11614200</v>
      </c>
      <c r="P96" s="43">
        <v>-1.2271973466003316E-2</v>
      </c>
    </row>
    <row r="97" spans="1:16" ht="12.75" customHeight="1">
      <c r="A97" s="31">
        <v>87</v>
      </c>
      <c r="B97" s="32" t="s">
        <v>45</v>
      </c>
      <c r="C97" s="33" t="s">
        <v>266</v>
      </c>
      <c r="D97" s="34">
        <v>44469</v>
      </c>
      <c r="E97" s="40">
        <v>8803.6</v>
      </c>
      <c r="F97" s="40">
        <v>8823.2333333333336</v>
      </c>
      <c r="G97" s="41">
        <v>8719.3166666666675</v>
      </c>
      <c r="H97" s="41">
        <v>8635.0333333333347</v>
      </c>
      <c r="I97" s="41">
        <v>8531.1166666666686</v>
      </c>
      <c r="J97" s="41">
        <v>8907.5166666666664</v>
      </c>
      <c r="K97" s="41">
        <v>9011.4333333333307</v>
      </c>
      <c r="L97" s="41">
        <v>9095.7166666666653</v>
      </c>
      <c r="M97" s="31">
        <v>8927.15</v>
      </c>
      <c r="N97" s="31">
        <v>8738.9500000000007</v>
      </c>
      <c r="O97" s="42">
        <v>290550</v>
      </c>
      <c r="P97" s="43">
        <v>1.7866526537046769E-2</v>
      </c>
    </row>
    <row r="98" spans="1:16" ht="12.75" customHeight="1">
      <c r="A98" s="31">
        <v>88</v>
      </c>
      <c r="B98" s="32" t="s">
        <v>45</v>
      </c>
      <c r="C98" s="33" t="s">
        <v>133</v>
      </c>
      <c r="D98" s="34">
        <v>44469</v>
      </c>
      <c r="E98" s="40">
        <v>1948.45</v>
      </c>
      <c r="F98" s="40">
        <v>1934.3666666666668</v>
      </c>
      <c r="G98" s="41">
        <v>1914.0833333333335</v>
      </c>
      <c r="H98" s="41">
        <v>1879.7166666666667</v>
      </c>
      <c r="I98" s="41">
        <v>1859.4333333333334</v>
      </c>
      <c r="J98" s="41">
        <v>1968.7333333333336</v>
      </c>
      <c r="K98" s="41">
        <v>1989.0166666666669</v>
      </c>
      <c r="L98" s="41">
        <v>2023.3833333333337</v>
      </c>
      <c r="M98" s="31">
        <v>1954.65</v>
      </c>
      <c r="N98" s="31">
        <v>1900</v>
      </c>
      <c r="O98" s="42">
        <v>2852500</v>
      </c>
      <c r="P98" s="43">
        <v>5.6407544509078089E-3</v>
      </c>
    </row>
    <row r="99" spans="1:16" ht="12.75" customHeight="1">
      <c r="A99" s="31">
        <v>89</v>
      </c>
      <c r="B99" s="32" t="s">
        <v>59</v>
      </c>
      <c r="C99" s="33" t="s">
        <v>134</v>
      </c>
      <c r="D99" s="34">
        <v>44469</v>
      </c>
      <c r="E99" s="40">
        <v>1040.1500000000001</v>
      </c>
      <c r="F99" s="40">
        <v>1027.1666666666667</v>
      </c>
      <c r="G99" s="41">
        <v>1011.3333333333335</v>
      </c>
      <c r="H99" s="41">
        <v>982.51666666666677</v>
      </c>
      <c r="I99" s="41">
        <v>966.68333333333351</v>
      </c>
      <c r="J99" s="41">
        <v>1055.9833333333336</v>
      </c>
      <c r="K99" s="41">
        <v>1071.8166666666671</v>
      </c>
      <c r="L99" s="41">
        <v>1100.6333333333334</v>
      </c>
      <c r="M99" s="31">
        <v>1043</v>
      </c>
      <c r="N99" s="31">
        <v>998.35</v>
      </c>
      <c r="O99" s="42">
        <v>17045100</v>
      </c>
      <c r="P99" s="43">
        <v>9.5183022032036088E-2</v>
      </c>
    </row>
    <row r="100" spans="1:16" ht="12.75" customHeight="1">
      <c r="A100" s="31">
        <v>90</v>
      </c>
      <c r="B100" s="32" t="s">
        <v>75</v>
      </c>
      <c r="C100" s="33" t="s">
        <v>135</v>
      </c>
      <c r="D100" s="34">
        <v>44469</v>
      </c>
      <c r="E100" s="40">
        <v>247</v>
      </c>
      <c r="F100" s="40">
        <v>245.33333333333334</v>
      </c>
      <c r="G100" s="41">
        <v>240.01666666666668</v>
      </c>
      <c r="H100" s="41">
        <v>233.03333333333333</v>
      </c>
      <c r="I100" s="41">
        <v>227.71666666666667</v>
      </c>
      <c r="J100" s="41">
        <v>252.31666666666669</v>
      </c>
      <c r="K100" s="41">
        <v>257.63333333333333</v>
      </c>
      <c r="L100" s="41">
        <v>264.61666666666667</v>
      </c>
      <c r="M100" s="31">
        <v>250.65</v>
      </c>
      <c r="N100" s="31">
        <v>238.35</v>
      </c>
      <c r="O100" s="42">
        <v>13916000</v>
      </c>
      <c r="P100" s="43">
        <v>2.9625025896001658E-2</v>
      </c>
    </row>
    <row r="101" spans="1:16" ht="12.75" customHeight="1">
      <c r="A101" s="31">
        <v>91</v>
      </c>
      <c r="B101" s="32" t="s">
        <v>88</v>
      </c>
      <c r="C101" s="33" t="s">
        <v>136</v>
      </c>
      <c r="D101" s="34">
        <v>44469</v>
      </c>
      <c r="E101" s="40">
        <v>1685.7</v>
      </c>
      <c r="F101" s="40">
        <v>1685.7666666666667</v>
      </c>
      <c r="G101" s="41">
        <v>1677.7333333333333</v>
      </c>
      <c r="H101" s="41">
        <v>1669.7666666666667</v>
      </c>
      <c r="I101" s="41">
        <v>1661.7333333333333</v>
      </c>
      <c r="J101" s="41">
        <v>1693.7333333333333</v>
      </c>
      <c r="K101" s="41">
        <v>1701.7666666666667</v>
      </c>
      <c r="L101" s="41">
        <v>1709.7333333333333</v>
      </c>
      <c r="M101" s="31">
        <v>1693.8</v>
      </c>
      <c r="N101" s="31">
        <v>1677.8</v>
      </c>
      <c r="O101" s="42">
        <v>33111000</v>
      </c>
      <c r="P101" s="43">
        <v>1.5288663207859586E-2</v>
      </c>
    </row>
    <row r="102" spans="1:16" ht="12.75" customHeight="1">
      <c r="A102" s="31">
        <v>92</v>
      </c>
      <c r="B102" s="32" t="s">
        <v>80</v>
      </c>
      <c r="C102" s="33" t="s">
        <v>137</v>
      </c>
      <c r="D102" s="34">
        <v>44469</v>
      </c>
      <c r="E102" s="40">
        <v>115.55</v>
      </c>
      <c r="F102" s="40">
        <v>115.33333333333333</v>
      </c>
      <c r="G102" s="41">
        <v>114.36666666666666</v>
      </c>
      <c r="H102" s="41">
        <v>113.18333333333334</v>
      </c>
      <c r="I102" s="41">
        <v>112.21666666666667</v>
      </c>
      <c r="J102" s="41">
        <v>116.51666666666665</v>
      </c>
      <c r="K102" s="41">
        <v>117.48333333333332</v>
      </c>
      <c r="L102" s="41">
        <v>118.66666666666664</v>
      </c>
      <c r="M102" s="31">
        <v>116.3</v>
      </c>
      <c r="N102" s="31">
        <v>114.15</v>
      </c>
      <c r="O102" s="42">
        <v>52728000</v>
      </c>
      <c r="P102" s="43">
        <v>-6.8560235063663075E-3</v>
      </c>
    </row>
    <row r="103" spans="1:16" ht="12.75" customHeight="1">
      <c r="A103" s="31">
        <v>93</v>
      </c>
      <c r="B103" s="32" t="s">
        <v>48</v>
      </c>
      <c r="C103" s="33" t="s">
        <v>267</v>
      </c>
      <c r="D103" s="34">
        <v>44469</v>
      </c>
      <c r="E103" s="40">
        <v>2648.4</v>
      </c>
      <c r="F103" s="40">
        <v>2637.4666666666667</v>
      </c>
      <c r="G103" s="41">
        <v>2581.9333333333334</v>
      </c>
      <c r="H103" s="41">
        <v>2515.4666666666667</v>
      </c>
      <c r="I103" s="41">
        <v>2459.9333333333334</v>
      </c>
      <c r="J103" s="41">
        <v>2703.9333333333334</v>
      </c>
      <c r="K103" s="41">
        <v>2759.4666666666672</v>
      </c>
      <c r="L103" s="41">
        <v>2825.9333333333334</v>
      </c>
      <c r="M103" s="31">
        <v>2693</v>
      </c>
      <c r="N103" s="31">
        <v>2571</v>
      </c>
      <c r="O103" s="42">
        <v>253125</v>
      </c>
      <c r="P103" s="43">
        <v>0.16459627329192547</v>
      </c>
    </row>
    <row r="104" spans="1:16" ht="12.75" customHeight="1">
      <c r="A104" s="31">
        <v>94</v>
      </c>
      <c r="B104" s="32" t="s">
        <v>45</v>
      </c>
      <c r="C104" s="33" t="s">
        <v>138</v>
      </c>
      <c r="D104" s="34">
        <v>44469</v>
      </c>
      <c r="E104" s="40">
        <v>3738.1</v>
      </c>
      <c r="F104" s="40">
        <v>3657.2833333333328</v>
      </c>
      <c r="G104" s="41">
        <v>3549.8666666666659</v>
      </c>
      <c r="H104" s="41">
        <v>3361.6333333333332</v>
      </c>
      <c r="I104" s="41">
        <v>3254.2166666666662</v>
      </c>
      <c r="J104" s="41">
        <v>3845.5166666666655</v>
      </c>
      <c r="K104" s="41">
        <v>3952.9333333333325</v>
      </c>
      <c r="L104" s="41">
        <v>4141.1666666666652</v>
      </c>
      <c r="M104" s="31">
        <v>3764.7</v>
      </c>
      <c r="N104" s="31">
        <v>3469.05</v>
      </c>
      <c r="O104" s="42">
        <v>2553200</v>
      </c>
      <c r="P104" s="43">
        <v>0.50960799385088396</v>
      </c>
    </row>
    <row r="105" spans="1:16" ht="12.75" customHeight="1">
      <c r="A105" s="31">
        <v>95</v>
      </c>
      <c r="B105" s="32" t="s">
        <v>57</v>
      </c>
      <c r="C105" s="33" t="s">
        <v>139</v>
      </c>
      <c r="D105" s="34">
        <v>44469</v>
      </c>
      <c r="E105" s="40">
        <v>216.45</v>
      </c>
      <c r="F105" s="40">
        <v>216.11666666666667</v>
      </c>
      <c r="G105" s="41">
        <v>214.73333333333335</v>
      </c>
      <c r="H105" s="41">
        <v>213.01666666666668</v>
      </c>
      <c r="I105" s="41">
        <v>211.63333333333335</v>
      </c>
      <c r="J105" s="41">
        <v>217.83333333333334</v>
      </c>
      <c r="K105" s="41">
        <v>219.21666666666667</v>
      </c>
      <c r="L105" s="41">
        <v>220.93333333333334</v>
      </c>
      <c r="M105" s="31">
        <v>217.5</v>
      </c>
      <c r="N105" s="31">
        <v>214.4</v>
      </c>
      <c r="O105" s="42">
        <v>172387200</v>
      </c>
      <c r="P105" s="43">
        <v>9.5764617691154429E-3</v>
      </c>
    </row>
    <row r="106" spans="1:16" ht="12.75" customHeight="1">
      <c r="A106" s="31">
        <v>96</v>
      </c>
      <c r="B106" s="32" t="s">
        <v>121</v>
      </c>
      <c r="C106" s="33" t="s">
        <v>140</v>
      </c>
      <c r="D106" s="34">
        <v>44469</v>
      </c>
      <c r="E106" s="40">
        <v>402.55</v>
      </c>
      <c r="F106" s="40">
        <v>404.43333333333339</v>
      </c>
      <c r="G106" s="41">
        <v>399.21666666666681</v>
      </c>
      <c r="H106" s="41">
        <v>395.88333333333344</v>
      </c>
      <c r="I106" s="41">
        <v>390.66666666666686</v>
      </c>
      <c r="J106" s="41">
        <v>407.76666666666677</v>
      </c>
      <c r="K106" s="41">
        <v>412.98333333333335</v>
      </c>
      <c r="L106" s="41">
        <v>416.31666666666672</v>
      </c>
      <c r="M106" s="31">
        <v>409.65</v>
      </c>
      <c r="N106" s="31">
        <v>401.1</v>
      </c>
      <c r="O106" s="42">
        <v>42365000</v>
      </c>
      <c r="P106" s="43">
        <v>7.6108930907361162E-3</v>
      </c>
    </row>
    <row r="107" spans="1:16" ht="12.75" customHeight="1">
      <c r="A107" s="31">
        <v>97</v>
      </c>
      <c r="B107" s="32" t="s">
        <v>121</v>
      </c>
      <c r="C107" s="33" t="s">
        <v>141</v>
      </c>
      <c r="D107" s="34">
        <v>44469</v>
      </c>
      <c r="E107" s="40">
        <v>695</v>
      </c>
      <c r="F107" s="40">
        <v>697.51666666666677</v>
      </c>
      <c r="G107" s="41">
        <v>690.68333333333351</v>
      </c>
      <c r="H107" s="41">
        <v>686.36666666666679</v>
      </c>
      <c r="I107" s="41">
        <v>679.53333333333353</v>
      </c>
      <c r="J107" s="41">
        <v>701.83333333333348</v>
      </c>
      <c r="K107" s="41">
        <v>708.66666666666674</v>
      </c>
      <c r="L107" s="41">
        <v>712.98333333333346</v>
      </c>
      <c r="M107" s="31">
        <v>704.35</v>
      </c>
      <c r="N107" s="31">
        <v>693.2</v>
      </c>
      <c r="O107" s="42">
        <v>48938850</v>
      </c>
      <c r="P107" s="43">
        <v>6.9442515485680957E-3</v>
      </c>
    </row>
    <row r="108" spans="1:16" ht="12.75" customHeight="1">
      <c r="A108" s="31">
        <v>98</v>
      </c>
      <c r="B108" s="32" t="s">
        <v>45</v>
      </c>
      <c r="C108" s="33" t="s">
        <v>142</v>
      </c>
      <c r="D108" s="34">
        <v>44469</v>
      </c>
      <c r="E108" s="40">
        <v>4130.3500000000004</v>
      </c>
      <c r="F108" s="40">
        <v>4130.666666666667</v>
      </c>
      <c r="G108" s="41">
        <v>4101.3333333333339</v>
      </c>
      <c r="H108" s="41">
        <v>4072.3166666666666</v>
      </c>
      <c r="I108" s="41">
        <v>4042.9833333333336</v>
      </c>
      <c r="J108" s="41">
        <v>4159.6833333333343</v>
      </c>
      <c r="K108" s="41">
        <v>4189.0166666666682</v>
      </c>
      <c r="L108" s="41">
        <v>4218.0333333333347</v>
      </c>
      <c r="M108" s="31">
        <v>4160</v>
      </c>
      <c r="N108" s="31">
        <v>4101.6499999999996</v>
      </c>
      <c r="O108" s="42">
        <v>1551250</v>
      </c>
      <c r="P108" s="43">
        <v>1.8047579983593111E-2</v>
      </c>
    </row>
    <row r="109" spans="1:16" ht="12.75" customHeight="1">
      <c r="A109" s="31">
        <v>99</v>
      </c>
      <c r="B109" s="32" t="s">
        <v>59</v>
      </c>
      <c r="C109" s="33" t="s">
        <v>143</v>
      </c>
      <c r="D109" s="34">
        <v>44469</v>
      </c>
      <c r="E109" s="40">
        <v>1867.55</v>
      </c>
      <c r="F109" s="40">
        <v>1864.25</v>
      </c>
      <c r="G109" s="41">
        <v>1849.05</v>
      </c>
      <c r="H109" s="41">
        <v>1830.55</v>
      </c>
      <c r="I109" s="41">
        <v>1815.35</v>
      </c>
      <c r="J109" s="41">
        <v>1882.75</v>
      </c>
      <c r="K109" s="41">
        <v>1897.9499999999998</v>
      </c>
      <c r="L109" s="41">
        <v>1916.45</v>
      </c>
      <c r="M109" s="31">
        <v>1879.45</v>
      </c>
      <c r="N109" s="31">
        <v>1845.75</v>
      </c>
      <c r="O109" s="42">
        <v>17575200</v>
      </c>
      <c r="P109" s="43">
        <v>-4.4265112131033429E-2</v>
      </c>
    </row>
    <row r="110" spans="1:16" ht="12.75" customHeight="1">
      <c r="A110" s="31">
        <v>100</v>
      </c>
      <c r="B110" s="32" t="s">
        <v>64</v>
      </c>
      <c r="C110" s="33" t="s">
        <v>144</v>
      </c>
      <c r="D110" s="34">
        <v>44469</v>
      </c>
      <c r="E110" s="40">
        <v>86.45</v>
      </c>
      <c r="F110" s="40">
        <v>86.166666666666671</v>
      </c>
      <c r="G110" s="41">
        <v>85.733333333333348</v>
      </c>
      <c r="H110" s="41">
        <v>85.01666666666668</v>
      </c>
      <c r="I110" s="41">
        <v>84.583333333333357</v>
      </c>
      <c r="J110" s="41">
        <v>86.88333333333334</v>
      </c>
      <c r="K110" s="41">
        <v>87.316666666666649</v>
      </c>
      <c r="L110" s="41">
        <v>88.033333333333331</v>
      </c>
      <c r="M110" s="31">
        <v>86.6</v>
      </c>
      <c r="N110" s="31">
        <v>85.45</v>
      </c>
      <c r="O110" s="42">
        <v>56819108</v>
      </c>
      <c r="P110" s="43">
        <v>3.7836985653476275E-3</v>
      </c>
    </row>
    <row r="111" spans="1:16" ht="12.75" customHeight="1">
      <c r="A111" s="31">
        <v>101</v>
      </c>
      <c r="B111" s="32" t="s">
        <v>45</v>
      </c>
      <c r="C111" s="33" t="s">
        <v>145</v>
      </c>
      <c r="D111" s="34">
        <v>44469</v>
      </c>
      <c r="E111" s="40">
        <v>4129.95</v>
      </c>
      <c r="F111" s="40">
        <v>4130.6833333333334</v>
      </c>
      <c r="G111" s="41">
        <v>4105.0666666666666</v>
      </c>
      <c r="H111" s="41">
        <v>4080.1833333333334</v>
      </c>
      <c r="I111" s="41">
        <v>4054.5666666666666</v>
      </c>
      <c r="J111" s="41">
        <v>4155.5666666666666</v>
      </c>
      <c r="K111" s="41">
        <v>4181.1833333333334</v>
      </c>
      <c r="L111" s="41">
        <v>4206.0666666666666</v>
      </c>
      <c r="M111" s="31">
        <v>4156.3</v>
      </c>
      <c r="N111" s="31">
        <v>4105.8</v>
      </c>
      <c r="O111" s="42">
        <v>460750</v>
      </c>
      <c r="P111" s="43">
        <v>1.4309301045679693E-2</v>
      </c>
    </row>
    <row r="112" spans="1:16" ht="12.75" customHeight="1">
      <c r="A112" s="31">
        <v>102</v>
      </c>
      <c r="B112" s="32" t="s">
        <v>64</v>
      </c>
      <c r="C112" s="33" t="s">
        <v>146</v>
      </c>
      <c r="D112" s="34">
        <v>44469</v>
      </c>
      <c r="E112" s="40">
        <v>411.25</v>
      </c>
      <c r="F112" s="40">
        <v>410.8</v>
      </c>
      <c r="G112" s="41">
        <v>408.95000000000005</v>
      </c>
      <c r="H112" s="41">
        <v>406.65000000000003</v>
      </c>
      <c r="I112" s="41">
        <v>404.80000000000007</v>
      </c>
      <c r="J112" s="41">
        <v>413.1</v>
      </c>
      <c r="K112" s="41">
        <v>414.95000000000005</v>
      </c>
      <c r="L112" s="41">
        <v>417.25</v>
      </c>
      <c r="M112" s="31">
        <v>412.65</v>
      </c>
      <c r="N112" s="31">
        <v>408.5</v>
      </c>
      <c r="O112" s="42">
        <v>24086000</v>
      </c>
      <c r="P112" s="43">
        <v>-6.5057060787205967E-2</v>
      </c>
    </row>
    <row r="113" spans="1:16" ht="12.75" customHeight="1">
      <c r="A113" s="31">
        <v>103</v>
      </c>
      <c r="B113" s="32" t="s">
        <v>71</v>
      </c>
      <c r="C113" s="33" t="s">
        <v>147</v>
      </c>
      <c r="D113" s="34">
        <v>44469</v>
      </c>
      <c r="E113" s="40">
        <v>1697.25</v>
      </c>
      <c r="F113" s="40">
        <v>1692</v>
      </c>
      <c r="G113" s="41">
        <v>1685</v>
      </c>
      <c r="H113" s="41">
        <v>1672.75</v>
      </c>
      <c r="I113" s="41">
        <v>1665.75</v>
      </c>
      <c r="J113" s="41">
        <v>1704.25</v>
      </c>
      <c r="K113" s="41">
        <v>1711.25</v>
      </c>
      <c r="L113" s="41">
        <v>1723.5</v>
      </c>
      <c r="M113" s="31">
        <v>1699</v>
      </c>
      <c r="N113" s="31">
        <v>1679.75</v>
      </c>
      <c r="O113" s="42">
        <v>14656175</v>
      </c>
      <c r="P113" s="43">
        <v>-3.9231071008238526E-5</v>
      </c>
    </row>
    <row r="114" spans="1:16" ht="12.75" customHeight="1">
      <c r="A114" s="31">
        <v>104</v>
      </c>
      <c r="B114" s="32" t="s">
        <v>88</v>
      </c>
      <c r="C114" s="33" t="s">
        <v>148</v>
      </c>
      <c r="D114" s="34">
        <v>44469</v>
      </c>
      <c r="E114" s="40">
        <v>5579.6</v>
      </c>
      <c r="F114" s="40">
        <v>5589.8666666666677</v>
      </c>
      <c r="G114" s="41">
        <v>5498.1833333333352</v>
      </c>
      <c r="H114" s="41">
        <v>5416.7666666666673</v>
      </c>
      <c r="I114" s="41">
        <v>5325.0833333333348</v>
      </c>
      <c r="J114" s="41">
        <v>5671.2833333333356</v>
      </c>
      <c r="K114" s="41">
        <v>5762.9666666666681</v>
      </c>
      <c r="L114" s="41">
        <v>5844.3833333333359</v>
      </c>
      <c r="M114" s="31">
        <v>5681.55</v>
      </c>
      <c r="N114" s="31">
        <v>5508.45</v>
      </c>
      <c r="O114" s="42">
        <v>723000</v>
      </c>
      <c r="P114" s="43">
        <v>1.4309764309764311E-2</v>
      </c>
    </row>
    <row r="115" spans="1:16" ht="12.75" customHeight="1">
      <c r="A115" s="31">
        <v>105</v>
      </c>
      <c r="B115" s="32" t="s">
        <v>88</v>
      </c>
      <c r="C115" s="33" t="s">
        <v>149</v>
      </c>
      <c r="D115" s="34">
        <v>44469</v>
      </c>
      <c r="E115" s="40">
        <v>4556.6000000000004</v>
      </c>
      <c r="F115" s="40">
        <v>4501.1833333333334</v>
      </c>
      <c r="G115" s="41">
        <v>4430.416666666667</v>
      </c>
      <c r="H115" s="41">
        <v>4304.2333333333336</v>
      </c>
      <c r="I115" s="41">
        <v>4233.4666666666672</v>
      </c>
      <c r="J115" s="41">
        <v>4627.3666666666668</v>
      </c>
      <c r="K115" s="41">
        <v>4698.1333333333332</v>
      </c>
      <c r="L115" s="41">
        <v>4824.3166666666666</v>
      </c>
      <c r="M115" s="31">
        <v>4571.95</v>
      </c>
      <c r="N115" s="31">
        <v>4375</v>
      </c>
      <c r="O115" s="42">
        <v>690600</v>
      </c>
      <c r="P115" s="43">
        <v>8.0413016270337923E-2</v>
      </c>
    </row>
    <row r="116" spans="1:16" ht="12.75" customHeight="1">
      <c r="A116" s="31">
        <v>106</v>
      </c>
      <c r="B116" s="32" t="s">
        <v>48</v>
      </c>
      <c r="C116" s="33" t="s">
        <v>150</v>
      </c>
      <c r="D116" s="34">
        <v>44469</v>
      </c>
      <c r="E116" s="40">
        <v>985.85</v>
      </c>
      <c r="F116" s="40">
        <v>986.38333333333321</v>
      </c>
      <c r="G116" s="41">
        <v>981.26666666666642</v>
      </c>
      <c r="H116" s="41">
        <v>976.68333333333317</v>
      </c>
      <c r="I116" s="41">
        <v>971.56666666666638</v>
      </c>
      <c r="J116" s="41">
        <v>990.96666666666647</v>
      </c>
      <c r="K116" s="41">
        <v>996.08333333333326</v>
      </c>
      <c r="L116" s="41">
        <v>1000.6666666666665</v>
      </c>
      <c r="M116" s="31">
        <v>991.5</v>
      </c>
      <c r="N116" s="31">
        <v>981.8</v>
      </c>
      <c r="O116" s="42">
        <v>9666200</v>
      </c>
      <c r="P116" s="43">
        <v>1.2554536550618823E-2</v>
      </c>
    </row>
    <row r="117" spans="1:16" ht="12.75" customHeight="1">
      <c r="A117" s="31">
        <v>107</v>
      </c>
      <c r="B117" s="32" t="s">
        <v>50</v>
      </c>
      <c r="C117" s="33" t="s">
        <v>151</v>
      </c>
      <c r="D117" s="34">
        <v>44469</v>
      </c>
      <c r="E117" s="40">
        <v>752.55</v>
      </c>
      <c r="F117" s="40">
        <v>751.25</v>
      </c>
      <c r="G117" s="41">
        <v>747.65</v>
      </c>
      <c r="H117" s="41">
        <v>742.75</v>
      </c>
      <c r="I117" s="41">
        <v>739.15</v>
      </c>
      <c r="J117" s="41">
        <v>756.15</v>
      </c>
      <c r="K117" s="41">
        <v>759.74999999999989</v>
      </c>
      <c r="L117" s="41">
        <v>764.65</v>
      </c>
      <c r="M117" s="31">
        <v>754.85</v>
      </c>
      <c r="N117" s="31">
        <v>746.35</v>
      </c>
      <c r="O117" s="42">
        <v>14408100</v>
      </c>
      <c r="P117" s="43">
        <v>3.0077069362426184E-2</v>
      </c>
    </row>
    <row r="118" spans="1:16" ht="12.75" customHeight="1">
      <c r="A118" s="31">
        <v>108</v>
      </c>
      <c r="B118" s="32" t="s">
        <v>64</v>
      </c>
      <c r="C118" s="33" t="s">
        <v>152</v>
      </c>
      <c r="D118" s="34">
        <v>44469</v>
      </c>
      <c r="E118" s="40">
        <v>169.2</v>
      </c>
      <c r="F118" s="40">
        <v>169.78333333333333</v>
      </c>
      <c r="G118" s="41">
        <v>168.26666666666665</v>
      </c>
      <c r="H118" s="41">
        <v>167.33333333333331</v>
      </c>
      <c r="I118" s="41">
        <v>165.81666666666663</v>
      </c>
      <c r="J118" s="41">
        <v>170.71666666666667</v>
      </c>
      <c r="K118" s="41">
        <v>172.23333333333338</v>
      </c>
      <c r="L118" s="41">
        <v>173.16666666666669</v>
      </c>
      <c r="M118" s="31">
        <v>171.3</v>
      </c>
      <c r="N118" s="31">
        <v>168.85</v>
      </c>
      <c r="O118" s="42">
        <v>27852000</v>
      </c>
      <c r="P118" s="43">
        <v>-1.2480499219968799E-2</v>
      </c>
    </row>
    <row r="119" spans="1:16" ht="12.75" customHeight="1">
      <c r="A119" s="31">
        <v>109</v>
      </c>
      <c r="B119" s="32" t="s">
        <v>64</v>
      </c>
      <c r="C119" s="33" t="s">
        <v>153</v>
      </c>
      <c r="D119" s="34">
        <v>44469</v>
      </c>
      <c r="E119" s="40">
        <v>166.8</v>
      </c>
      <c r="F119" s="40">
        <v>166.43333333333334</v>
      </c>
      <c r="G119" s="41">
        <v>165.61666666666667</v>
      </c>
      <c r="H119" s="41">
        <v>164.43333333333334</v>
      </c>
      <c r="I119" s="41">
        <v>163.61666666666667</v>
      </c>
      <c r="J119" s="41">
        <v>167.61666666666667</v>
      </c>
      <c r="K119" s="41">
        <v>168.43333333333334</v>
      </c>
      <c r="L119" s="41">
        <v>169.61666666666667</v>
      </c>
      <c r="M119" s="31">
        <v>167.25</v>
      </c>
      <c r="N119" s="31">
        <v>165.25</v>
      </c>
      <c r="O119" s="42">
        <v>27354000</v>
      </c>
      <c r="P119" s="43">
        <v>-1.9148020654044751E-2</v>
      </c>
    </row>
    <row r="120" spans="1:16" ht="12.75" customHeight="1">
      <c r="A120" s="31">
        <v>110</v>
      </c>
      <c r="B120" s="32" t="s">
        <v>57</v>
      </c>
      <c r="C120" s="33" t="s">
        <v>154</v>
      </c>
      <c r="D120" s="34">
        <v>44469</v>
      </c>
      <c r="E120" s="40">
        <v>559.04999999999995</v>
      </c>
      <c r="F120" s="40">
        <v>565.7166666666667</v>
      </c>
      <c r="G120" s="41">
        <v>550.43333333333339</v>
      </c>
      <c r="H120" s="41">
        <v>541.81666666666672</v>
      </c>
      <c r="I120" s="41">
        <v>526.53333333333342</v>
      </c>
      <c r="J120" s="41">
        <v>574.33333333333337</v>
      </c>
      <c r="K120" s="41">
        <v>589.61666666666667</v>
      </c>
      <c r="L120" s="41">
        <v>598.23333333333335</v>
      </c>
      <c r="M120" s="31">
        <v>581</v>
      </c>
      <c r="N120" s="31">
        <v>557.1</v>
      </c>
      <c r="O120" s="42">
        <v>11676000</v>
      </c>
      <c r="P120" s="43">
        <v>0.11625239005736138</v>
      </c>
    </row>
    <row r="121" spans="1:16" ht="12.75" customHeight="1">
      <c r="A121" s="31">
        <v>111</v>
      </c>
      <c r="B121" s="32" t="s">
        <v>50</v>
      </c>
      <c r="C121" s="33" t="s">
        <v>155</v>
      </c>
      <c r="D121" s="34">
        <v>44469</v>
      </c>
      <c r="E121" s="40">
        <v>6909.4</v>
      </c>
      <c r="F121" s="40">
        <v>6916.9666666666672</v>
      </c>
      <c r="G121" s="41">
        <v>6863.0333333333347</v>
      </c>
      <c r="H121" s="41">
        <v>6816.6666666666679</v>
      </c>
      <c r="I121" s="41">
        <v>6762.7333333333354</v>
      </c>
      <c r="J121" s="41">
        <v>6963.3333333333339</v>
      </c>
      <c r="K121" s="41">
        <v>7017.2666666666664</v>
      </c>
      <c r="L121" s="41">
        <v>7063.6333333333332</v>
      </c>
      <c r="M121" s="31">
        <v>6970.9</v>
      </c>
      <c r="N121" s="31">
        <v>6870.6</v>
      </c>
      <c r="O121" s="42">
        <v>3279800</v>
      </c>
      <c r="P121" s="43">
        <v>1.8297145645279338E-4</v>
      </c>
    </row>
    <row r="122" spans="1:16" ht="12.75" customHeight="1">
      <c r="A122" s="31">
        <v>112</v>
      </c>
      <c r="B122" s="32" t="s">
        <v>57</v>
      </c>
      <c r="C122" s="33" t="s">
        <v>156</v>
      </c>
      <c r="D122" s="34">
        <v>44469</v>
      </c>
      <c r="E122" s="40">
        <v>760.3</v>
      </c>
      <c r="F122" s="40">
        <v>762.59999999999991</v>
      </c>
      <c r="G122" s="41">
        <v>752.79999999999984</v>
      </c>
      <c r="H122" s="41">
        <v>745.3</v>
      </c>
      <c r="I122" s="41">
        <v>735.49999999999989</v>
      </c>
      <c r="J122" s="41">
        <v>770.0999999999998</v>
      </c>
      <c r="K122" s="41">
        <v>779.9</v>
      </c>
      <c r="L122" s="41">
        <v>787.39999999999975</v>
      </c>
      <c r="M122" s="31">
        <v>772.4</v>
      </c>
      <c r="N122" s="31">
        <v>755.1</v>
      </c>
      <c r="O122" s="42">
        <v>14797500</v>
      </c>
      <c r="P122" s="43">
        <v>-2.9478649035627053E-3</v>
      </c>
    </row>
    <row r="123" spans="1:16" ht="12.75" customHeight="1">
      <c r="A123" s="31">
        <v>113</v>
      </c>
      <c r="B123" s="32" t="s">
        <v>45</v>
      </c>
      <c r="C123" s="33" t="s">
        <v>471</v>
      </c>
      <c r="D123" s="34">
        <v>44469</v>
      </c>
      <c r="E123" s="40">
        <v>1617.75</v>
      </c>
      <c r="F123" s="40">
        <v>1626.5333333333335</v>
      </c>
      <c r="G123" s="41">
        <v>1605.2666666666671</v>
      </c>
      <c r="H123" s="41">
        <v>1592.7833333333335</v>
      </c>
      <c r="I123" s="41">
        <v>1571.5166666666671</v>
      </c>
      <c r="J123" s="41">
        <v>1639.0166666666671</v>
      </c>
      <c r="K123" s="41">
        <v>1660.2833333333335</v>
      </c>
      <c r="L123" s="41">
        <v>1672.7666666666671</v>
      </c>
      <c r="M123" s="31">
        <v>1647.8</v>
      </c>
      <c r="N123" s="31">
        <v>1614.05</v>
      </c>
      <c r="O123" s="42">
        <v>2265200</v>
      </c>
      <c r="P123" s="43">
        <v>6.531881804043546E-3</v>
      </c>
    </row>
    <row r="124" spans="1:16" ht="12.75" customHeight="1">
      <c r="A124" s="31">
        <v>114</v>
      </c>
      <c r="B124" s="32" t="s">
        <v>48</v>
      </c>
      <c r="C124" s="33" t="s">
        <v>157</v>
      </c>
      <c r="D124" s="34">
        <v>44469</v>
      </c>
      <c r="E124" s="40">
        <v>3081.35</v>
      </c>
      <c r="F124" s="40">
        <v>3072.0166666666664</v>
      </c>
      <c r="G124" s="41">
        <v>3044.0333333333328</v>
      </c>
      <c r="H124" s="41">
        <v>3006.7166666666662</v>
      </c>
      <c r="I124" s="41">
        <v>2978.7333333333327</v>
      </c>
      <c r="J124" s="41">
        <v>3109.333333333333</v>
      </c>
      <c r="K124" s="41">
        <v>3137.3166666666666</v>
      </c>
      <c r="L124" s="41">
        <v>3174.6333333333332</v>
      </c>
      <c r="M124" s="31">
        <v>3100</v>
      </c>
      <c r="N124" s="31">
        <v>3034.7</v>
      </c>
      <c r="O124" s="42">
        <v>327200</v>
      </c>
      <c r="P124" s="43">
        <v>-3.9906103286384977E-2</v>
      </c>
    </row>
    <row r="125" spans="1:16" ht="12.75" customHeight="1">
      <c r="A125" s="31">
        <v>115</v>
      </c>
      <c r="B125" s="32" t="s">
        <v>64</v>
      </c>
      <c r="C125" s="33" t="s">
        <v>158</v>
      </c>
      <c r="D125" s="34">
        <v>44469</v>
      </c>
      <c r="E125" s="40">
        <v>1097.05</v>
      </c>
      <c r="F125" s="40">
        <v>1102.0166666666667</v>
      </c>
      <c r="G125" s="41">
        <v>1087.0333333333333</v>
      </c>
      <c r="H125" s="41">
        <v>1077.0166666666667</v>
      </c>
      <c r="I125" s="41">
        <v>1062.0333333333333</v>
      </c>
      <c r="J125" s="41">
        <v>1112.0333333333333</v>
      </c>
      <c r="K125" s="41">
        <v>1127.0166666666664</v>
      </c>
      <c r="L125" s="41">
        <v>1137.0333333333333</v>
      </c>
      <c r="M125" s="31">
        <v>1117</v>
      </c>
      <c r="N125" s="31">
        <v>1092</v>
      </c>
      <c r="O125" s="42">
        <v>3095950</v>
      </c>
      <c r="P125" s="43">
        <v>7.4027072758037224E-3</v>
      </c>
    </row>
    <row r="126" spans="1:16" ht="12.75" customHeight="1">
      <c r="A126" s="31">
        <v>116</v>
      </c>
      <c r="B126" s="32" t="s">
        <v>80</v>
      </c>
      <c r="C126" s="33" t="s">
        <v>159</v>
      </c>
      <c r="D126" s="34">
        <v>44469</v>
      </c>
      <c r="E126" s="40">
        <v>1178.6500000000001</v>
      </c>
      <c r="F126" s="40">
        <v>1178.6000000000001</v>
      </c>
      <c r="G126" s="41">
        <v>1172.1000000000004</v>
      </c>
      <c r="H126" s="41">
        <v>1165.5500000000002</v>
      </c>
      <c r="I126" s="41">
        <v>1159.0500000000004</v>
      </c>
      <c r="J126" s="41">
        <v>1185.1500000000003</v>
      </c>
      <c r="K126" s="41">
        <v>1191.6499999999999</v>
      </c>
      <c r="L126" s="41">
        <v>1198.2000000000003</v>
      </c>
      <c r="M126" s="31">
        <v>1185.0999999999999</v>
      </c>
      <c r="N126" s="31">
        <v>1172.05</v>
      </c>
      <c r="O126" s="42">
        <v>1938000</v>
      </c>
      <c r="P126" s="43">
        <v>-4.3156596794081377E-3</v>
      </c>
    </row>
    <row r="127" spans="1:16" ht="12.75" customHeight="1">
      <c r="A127" s="31">
        <v>117</v>
      </c>
      <c r="B127" s="32" t="s">
        <v>88</v>
      </c>
      <c r="C127" s="33" t="s">
        <v>160</v>
      </c>
      <c r="D127" s="34">
        <v>44469</v>
      </c>
      <c r="E127" s="40">
        <v>3939.6</v>
      </c>
      <c r="F127" s="40">
        <v>3939.35</v>
      </c>
      <c r="G127" s="41">
        <v>3906.2</v>
      </c>
      <c r="H127" s="41">
        <v>3872.7999999999997</v>
      </c>
      <c r="I127" s="41">
        <v>3839.6499999999996</v>
      </c>
      <c r="J127" s="41">
        <v>3972.75</v>
      </c>
      <c r="K127" s="41">
        <v>4005.9000000000005</v>
      </c>
      <c r="L127" s="41">
        <v>4039.3</v>
      </c>
      <c r="M127" s="31">
        <v>3972.5</v>
      </c>
      <c r="N127" s="31">
        <v>3905.95</v>
      </c>
      <c r="O127" s="42">
        <v>2116400</v>
      </c>
      <c r="P127" s="43">
        <v>-1.1766903249906611E-2</v>
      </c>
    </row>
    <row r="128" spans="1:16" ht="12.75" customHeight="1">
      <c r="A128" s="31">
        <v>118</v>
      </c>
      <c r="B128" s="32" t="s">
        <v>50</v>
      </c>
      <c r="C128" s="33" t="s">
        <v>161</v>
      </c>
      <c r="D128" s="34">
        <v>44469</v>
      </c>
      <c r="E128" s="40">
        <v>222.7</v>
      </c>
      <c r="F128" s="40">
        <v>220.11666666666667</v>
      </c>
      <c r="G128" s="41">
        <v>216.18333333333334</v>
      </c>
      <c r="H128" s="41">
        <v>209.66666666666666</v>
      </c>
      <c r="I128" s="41">
        <v>205.73333333333332</v>
      </c>
      <c r="J128" s="41">
        <v>226.63333333333335</v>
      </c>
      <c r="K128" s="41">
        <v>230.56666666666669</v>
      </c>
      <c r="L128" s="41">
        <v>237.08333333333337</v>
      </c>
      <c r="M128" s="31">
        <v>224.05</v>
      </c>
      <c r="N128" s="31">
        <v>213.6</v>
      </c>
      <c r="O128" s="42">
        <v>35700000</v>
      </c>
      <c r="P128" s="43">
        <v>-7.836990595611285E-4</v>
      </c>
    </row>
    <row r="129" spans="1:16" ht="12.75" customHeight="1">
      <c r="A129" s="31">
        <v>119</v>
      </c>
      <c r="B129" s="32" t="s">
        <v>88</v>
      </c>
      <c r="C129" s="33" t="s">
        <v>162</v>
      </c>
      <c r="D129" s="34">
        <v>44469</v>
      </c>
      <c r="E129" s="40">
        <v>3059.7</v>
      </c>
      <c r="F129" s="40">
        <v>3041.5833333333335</v>
      </c>
      <c r="G129" s="41">
        <v>3008.2166666666672</v>
      </c>
      <c r="H129" s="41">
        <v>2956.7333333333336</v>
      </c>
      <c r="I129" s="41">
        <v>2923.3666666666672</v>
      </c>
      <c r="J129" s="41">
        <v>3093.0666666666671</v>
      </c>
      <c r="K129" s="41">
        <v>3126.4333333333329</v>
      </c>
      <c r="L129" s="41">
        <v>3177.916666666667</v>
      </c>
      <c r="M129" s="31">
        <v>3074.95</v>
      </c>
      <c r="N129" s="31">
        <v>2990.1</v>
      </c>
      <c r="O129" s="42">
        <v>1900600</v>
      </c>
      <c r="P129" s="43">
        <v>1.2816072047107724E-2</v>
      </c>
    </row>
    <row r="130" spans="1:16" ht="12.75" customHeight="1">
      <c r="A130" s="31">
        <v>120</v>
      </c>
      <c r="B130" s="32" t="s">
        <v>50</v>
      </c>
      <c r="C130" s="33" t="s">
        <v>163</v>
      </c>
      <c r="D130" s="34">
        <v>44469</v>
      </c>
      <c r="E130" s="40">
        <v>80711.05</v>
      </c>
      <c r="F130" s="40">
        <v>80670.316666666666</v>
      </c>
      <c r="G130" s="41">
        <v>80340.733333333337</v>
      </c>
      <c r="H130" s="41">
        <v>79970.416666666672</v>
      </c>
      <c r="I130" s="41">
        <v>79640.833333333343</v>
      </c>
      <c r="J130" s="41">
        <v>81040.633333333331</v>
      </c>
      <c r="K130" s="41">
        <v>81370.216666666674</v>
      </c>
      <c r="L130" s="41">
        <v>81740.533333333326</v>
      </c>
      <c r="M130" s="31">
        <v>80999.899999999994</v>
      </c>
      <c r="N130" s="31">
        <v>80300</v>
      </c>
      <c r="O130" s="42">
        <v>43590</v>
      </c>
      <c r="P130" s="43">
        <v>3.5391923990498814E-2</v>
      </c>
    </row>
    <row r="131" spans="1:16" ht="12.75" customHeight="1">
      <c r="A131" s="31">
        <v>121</v>
      </c>
      <c r="B131" s="32" t="s">
        <v>64</v>
      </c>
      <c r="C131" s="33" t="s">
        <v>164</v>
      </c>
      <c r="D131" s="34">
        <v>44469</v>
      </c>
      <c r="E131" s="40">
        <v>1545</v>
      </c>
      <c r="F131" s="40">
        <v>1548.4666666666665</v>
      </c>
      <c r="G131" s="41">
        <v>1535.2833333333328</v>
      </c>
      <c r="H131" s="41">
        <v>1525.5666666666664</v>
      </c>
      <c r="I131" s="41">
        <v>1512.3833333333328</v>
      </c>
      <c r="J131" s="41">
        <v>1558.1833333333329</v>
      </c>
      <c r="K131" s="41">
        <v>1571.3666666666668</v>
      </c>
      <c r="L131" s="41">
        <v>1581.083333333333</v>
      </c>
      <c r="M131" s="31">
        <v>1561.65</v>
      </c>
      <c r="N131" s="31">
        <v>1538.75</v>
      </c>
      <c r="O131" s="42">
        <v>2898750</v>
      </c>
      <c r="P131" s="43">
        <v>-1.7789072426937738E-2</v>
      </c>
    </row>
    <row r="132" spans="1:16" ht="12.75" customHeight="1">
      <c r="A132" s="31">
        <v>122</v>
      </c>
      <c r="B132" s="32" t="s">
        <v>45</v>
      </c>
      <c r="C132" s="33" t="s">
        <v>165</v>
      </c>
      <c r="D132" s="34">
        <v>44469</v>
      </c>
      <c r="E132" s="40">
        <v>438.8</v>
      </c>
      <c r="F132" s="40">
        <v>438.40000000000003</v>
      </c>
      <c r="G132" s="41">
        <v>434.65000000000009</v>
      </c>
      <c r="H132" s="41">
        <v>430.50000000000006</v>
      </c>
      <c r="I132" s="41">
        <v>426.75000000000011</v>
      </c>
      <c r="J132" s="41">
        <v>442.55000000000007</v>
      </c>
      <c r="K132" s="41">
        <v>446.29999999999995</v>
      </c>
      <c r="L132" s="41">
        <v>450.45000000000005</v>
      </c>
      <c r="M132" s="31">
        <v>442.15</v>
      </c>
      <c r="N132" s="31">
        <v>434.25</v>
      </c>
      <c r="O132" s="42">
        <v>4249600</v>
      </c>
      <c r="P132" s="43">
        <v>-6.2146892655367235E-2</v>
      </c>
    </row>
    <row r="133" spans="1:16" ht="12.75" customHeight="1">
      <c r="A133" s="31">
        <v>123</v>
      </c>
      <c r="B133" s="32" t="s">
        <v>121</v>
      </c>
      <c r="C133" s="33" t="s">
        <v>166</v>
      </c>
      <c r="D133" s="34">
        <v>44469</v>
      </c>
      <c r="E133" s="40">
        <v>97.1</v>
      </c>
      <c r="F133" s="40">
        <v>97.633333333333326</v>
      </c>
      <c r="G133" s="41">
        <v>95.666666666666657</v>
      </c>
      <c r="H133" s="41">
        <v>94.233333333333334</v>
      </c>
      <c r="I133" s="41">
        <v>92.266666666666666</v>
      </c>
      <c r="J133" s="41">
        <v>99.066666666666649</v>
      </c>
      <c r="K133" s="41">
        <v>101.03333333333332</v>
      </c>
      <c r="L133" s="41">
        <v>102.46666666666664</v>
      </c>
      <c r="M133" s="31">
        <v>99.6</v>
      </c>
      <c r="N133" s="31">
        <v>96.2</v>
      </c>
      <c r="O133" s="42">
        <v>106539000</v>
      </c>
      <c r="P133" s="43">
        <v>-1.524198617221873E-2</v>
      </c>
    </row>
    <row r="134" spans="1:16" ht="12.75" customHeight="1">
      <c r="A134" s="31">
        <v>124</v>
      </c>
      <c r="B134" s="32" t="s">
        <v>45</v>
      </c>
      <c r="C134" s="33" t="s">
        <v>167</v>
      </c>
      <c r="D134" s="34">
        <v>44469</v>
      </c>
      <c r="E134" s="40">
        <v>6725.2</v>
      </c>
      <c r="F134" s="40">
        <v>6757.5333333333328</v>
      </c>
      <c r="G134" s="41">
        <v>6581.2666666666655</v>
      </c>
      <c r="H134" s="41">
        <v>6437.333333333333</v>
      </c>
      <c r="I134" s="41">
        <v>6261.0666666666657</v>
      </c>
      <c r="J134" s="41">
        <v>6901.4666666666653</v>
      </c>
      <c r="K134" s="41">
        <v>7077.7333333333318</v>
      </c>
      <c r="L134" s="41">
        <v>7221.6666666666652</v>
      </c>
      <c r="M134" s="31">
        <v>6933.8</v>
      </c>
      <c r="N134" s="31">
        <v>6613.6</v>
      </c>
      <c r="O134" s="42">
        <v>1099500</v>
      </c>
      <c r="P134" s="43">
        <v>1.5939015939015939E-2</v>
      </c>
    </row>
    <row r="135" spans="1:16" ht="12.75" customHeight="1">
      <c r="A135" s="31">
        <v>125</v>
      </c>
      <c r="B135" s="32" t="s">
        <v>39</v>
      </c>
      <c r="C135" s="33" t="s">
        <v>168</v>
      </c>
      <c r="D135" s="34">
        <v>44469</v>
      </c>
      <c r="E135" s="40">
        <v>4014.85</v>
      </c>
      <c r="F135" s="40">
        <v>4023.1333333333332</v>
      </c>
      <c r="G135" s="41">
        <v>3984.0666666666666</v>
      </c>
      <c r="H135" s="41">
        <v>3953.2833333333333</v>
      </c>
      <c r="I135" s="41">
        <v>3914.2166666666667</v>
      </c>
      <c r="J135" s="41">
        <v>4053.9166666666665</v>
      </c>
      <c r="K135" s="41">
        <v>4092.9833333333331</v>
      </c>
      <c r="L135" s="41">
        <v>4123.7666666666664</v>
      </c>
      <c r="M135" s="31">
        <v>4062.2</v>
      </c>
      <c r="N135" s="31">
        <v>3992.35</v>
      </c>
      <c r="O135" s="42">
        <v>493425</v>
      </c>
      <c r="P135" s="43">
        <v>1.1065006915629323E-2</v>
      </c>
    </row>
    <row r="136" spans="1:16" ht="12.75" customHeight="1">
      <c r="A136" s="31">
        <v>126</v>
      </c>
      <c r="B136" s="32" t="s">
        <v>57</v>
      </c>
      <c r="C136" s="33" t="s">
        <v>169</v>
      </c>
      <c r="D136" s="34">
        <v>44469</v>
      </c>
      <c r="E136" s="40">
        <v>20292.45</v>
      </c>
      <c r="F136" s="40">
        <v>20374.483333333334</v>
      </c>
      <c r="G136" s="41">
        <v>20157.966666666667</v>
      </c>
      <c r="H136" s="41">
        <v>20023.483333333334</v>
      </c>
      <c r="I136" s="41">
        <v>19806.966666666667</v>
      </c>
      <c r="J136" s="41">
        <v>20508.966666666667</v>
      </c>
      <c r="K136" s="41">
        <v>20725.483333333337</v>
      </c>
      <c r="L136" s="41">
        <v>20859.966666666667</v>
      </c>
      <c r="M136" s="31">
        <v>20591</v>
      </c>
      <c r="N136" s="31">
        <v>20240</v>
      </c>
      <c r="O136" s="42">
        <v>425100</v>
      </c>
      <c r="P136" s="43">
        <v>4.727014890096904E-3</v>
      </c>
    </row>
    <row r="137" spans="1:16" ht="12.75" customHeight="1">
      <c r="A137" s="31">
        <v>127</v>
      </c>
      <c r="B137" s="32" t="s">
        <v>121</v>
      </c>
      <c r="C137" s="33" t="s">
        <v>170</v>
      </c>
      <c r="D137" s="34">
        <v>44469</v>
      </c>
      <c r="E137" s="40">
        <v>152.4</v>
      </c>
      <c r="F137" s="40">
        <v>152.66666666666666</v>
      </c>
      <c r="G137" s="41">
        <v>151.08333333333331</v>
      </c>
      <c r="H137" s="41">
        <v>149.76666666666665</v>
      </c>
      <c r="I137" s="41">
        <v>148.18333333333331</v>
      </c>
      <c r="J137" s="41">
        <v>153.98333333333332</v>
      </c>
      <c r="K137" s="41">
        <v>155.56666666666663</v>
      </c>
      <c r="L137" s="41">
        <v>156.88333333333333</v>
      </c>
      <c r="M137" s="31">
        <v>154.25</v>
      </c>
      <c r="N137" s="31">
        <v>151.35</v>
      </c>
      <c r="O137" s="42">
        <v>105210100</v>
      </c>
      <c r="P137" s="43">
        <v>1.335828600929272E-2</v>
      </c>
    </row>
    <row r="138" spans="1:16" ht="12.75" customHeight="1">
      <c r="A138" s="31">
        <v>128</v>
      </c>
      <c r="B138" s="32" t="s">
        <v>171</v>
      </c>
      <c r="C138" s="33" t="s">
        <v>172</v>
      </c>
      <c r="D138" s="34">
        <v>44469</v>
      </c>
      <c r="E138" s="40">
        <v>116.3</v>
      </c>
      <c r="F138" s="40">
        <v>115.91666666666667</v>
      </c>
      <c r="G138" s="41">
        <v>115.33333333333334</v>
      </c>
      <c r="H138" s="41">
        <v>114.36666666666667</v>
      </c>
      <c r="I138" s="41">
        <v>113.78333333333335</v>
      </c>
      <c r="J138" s="41">
        <v>116.88333333333334</v>
      </c>
      <c r="K138" s="41">
        <v>117.46666666666668</v>
      </c>
      <c r="L138" s="41">
        <v>118.43333333333334</v>
      </c>
      <c r="M138" s="31">
        <v>116.5</v>
      </c>
      <c r="N138" s="31">
        <v>114.95</v>
      </c>
      <c r="O138" s="42">
        <v>64432800</v>
      </c>
      <c r="P138" s="43">
        <v>-4.0528634361233478E-3</v>
      </c>
    </row>
    <row r="139" spans="1:16" ht="12.75" customHeight="1">
      <c r="A139" s="31">
        <v>129</v>
      </c>
      <c r="B139" s="32" t="s">
        <v>88</v>
      </c>
      <c r="C139" s="33" t="s">
        <v>482</v>
      </c>
      <c r="D139" s="34">
        <v>44469</v>
      </c>
      <c r="E139" s="40">
        <v>4837.3500000000004</v>
      </c>
      <c r="F139" s="40">
        <v>4860.25</v>
      </c>
      <c r="G139" s="41">
        <v>4808.1000000000004</v>
      </c>
      <c r="H139" s="41">
        <v>4778.8500000000004</v>
      </c>
      <c r="I139" s="41">
        <v>4726.7000000000007</v>
      </c>
      <c r="J139" s="41">
        <v>4889.5</v>
      </c>
      <c r="K139" s="41">
        <v>4941.6499999999996</v>
      </c>
      <c r="L139" s="41">
        <v>4970.8999999999996</v>
      </c>
      <c r="M139" s="31">
        <v>4912.3999999999996</v>
      </c>
      <c r="N139" s="31">
        <v>4831</v>
      </c>
      <c r="O139" s="42">
        <v>501625</v>
      </c>
      <c r="P139" s="43">
        <v>-3.7188099808061419E-2</v>
      </c>
    </row>
    <row r="140" spans="1:16" ht="12.75" customHeight="1">
      <c r="A140" s="31">
        <v>130</v>
      </c>
      <c r="B140" s="32" t="s">
        <v>80</v>
      </c>
      <c r="C140" s="33" t="s">
        <v>173</v>
      </c>
      <c r="D140" s="34">
        <v>44469</v>
      </c>
      <c r="E140" s="40">
        <v>124.35</v>
      </c>
      <c r="F140" s="40">
        <v>124.44999999999999</v>
      </c>
      <c r="G140" s="41">
        <v>123.09999999999998</v>
      </c>
      <c r="H140" s="41">
        <v>121.85</v>
      </c>
      <c r="I140" s="41">
        <v>120.49999999999999</v>
      </c>
      <c r="J140" s="41">
        <v>125.69999999999997</v>
      </c>
      <c r="K140" s="41">
        <v>127.05</v>
      </c>
      <c r="L140" s="41">
        <v>128.29999999999995</v>
      </c>
      <c r="M140" s="31">
        <v>125.8</v>
      </c>
      <c r="N140" s="31">
        <v>123.2</v>
      </c>
      <c r="O140" s="42">
        <v>56602700</v>
      </c>
      <c r="P140" s="43">
        <v>1.1002613120616147E-2</v>
      </c>
    </row>
    <row r="141" spans="1:16" ht="12.75" customHeight="1">
      <c r="A141" s="31">
        <v>131</v>
      </c>
      <c r="B141" s="32" t="s">
        <v>41</v>
      </c>
      <c r="C141" s="33" t="s">
        <v>174</v>
      </c>
      <c r="D141" s="34">
        <v>44469</v>
      </c>
      <c r="E141" s="40">
        <v>32674.6</v>
      </c>
      <c r="F141" s="40">
        <v>32568.066666666666</v>
      </c>
      <c r="G141" s="41">
        <v>32239.23333333333</v>
      </c>
      <c r="H141" s="41">
        <v>31803.866666666665</v>
      </c>
      <c r="I141" s="41">
        <v>31475.033333333329</v>
      </c>
      <c r="J141" s="41">
        <v>33003.433333333334</v>
      </c>
      <c r="K141" s="41">
        <v>33332.266666666663</v>
      </c>
      <c r="L141" s="41">
        <v>33767.633333333331</v>
      </c>
      <c r="M141" s="31">
        <v>32896.9</v>
      </c>
      <c r="N141" s="31">
        <v>32132.7</v>
      </c>
      <c r="O141" s="42">
        <v>88710</v>
      </c>
      <c r="P141" s="43">
        <v>-1.2028065486134313E-2</v>
      </c>
    </row>
    <row r="142" spans="1:16" ht="12.75" customHeight="1">
      <c r="A142" s="31">
        <v>132</v>
      </c>
      <c r="B142" s="32" t="s">
        <v>48</v>
      </c>
      <c r="C142" s="33" t="s">
        <v>175</v>
      </c>
      <c r="D142" s="34">
        <v>44469</v>
      </c>
      <c r="E142" s="40">
        <v>2656.05</v>
      </c>
      <c r="F142" s="40">
        <v>2633.2333333333336</v>
      </c>
      <c r="G142" s="41">
        <v>2600.5666666666671</v>
      </c>
      <c r="H142" s="41">
        <v>2545.0833333333335</v>
      </c>
      <c r="I142" s="41">
        <v>2512.416666666667</v>
      </c>
      <c r="J142" s="41">
        <v>2688.7166666666672</v>
      </c>
      <c r="K142" s="41">
        <v>2721.3833333333332</v>
      </c>
      <c r="L142" s="41">
        <v>2776.8666666666672</v>
      </c>
      <c r="M142" s="31">
        <v>2665.9</v>
      </c>
      <c r="N142" s="31">
        <v>2577.75</v>
      </c>
      <c r="O142" s="42">
        <v>3685000</v>
      </c>
      <c r="P142" s="43">
        <v>5.4776018608839201E-3</v>
      </c>
    </row>
    <row r="143" spans="1:16" ht="12.75" customHeight="1">
      <c r="A143" s="31">
        <v>133</v>
      </c>
      <c r="B143" s="32" t="s">
        <v>80</v>
      </c>
      <c r="C143" s="33" t="s">
        <v>176</v>
      </c>
      <c r="D143" s="34">
        <v>44469</v>
      </c>
      <c r="E143" s="40">
        <v>231.85</v>
      </c>
      <c r="F143" s="40">
        <v>231.79999999999998</v>
      </c>
      <c r="G143" s="41">
        <v>231.14999999999998</v>
      </c>
      <c r="H143" s="41">
        <v>230.45</v>
      </c>
      <c r="I143" s="41">
        <v>229.79999999999998</v>
      </c>
      <c r="J143" s="41">
        <v>232.49999999999997</v>
      </c>
      <c r="K143" s="41">
        <v>233.15</v>
      </c>
      <c r="L143" s="41">
        <v>233.84999999999997</v>
      </c>
      <c r="M143" s="31">
        <v>232.45</v>
      </c>
      <c r="N143" s="31">
        <v>231.1</v>
      </c>
      <c r="O143" s="42">
        <v>22296000</v>
      </c>
      <c r="P143" s="43">
        <v>-8.6701347205548878E-3</v>
      </c>
    </row>
    <row r="144" spans="1:16" ht="12.75" customHeight="1">
      <c r="A144" s="31">
        <v>134</v>
      </c>
      <c r="B144" s="32" t="s">
        <v>64</v>
      </c>
      <c r="C144" s="33" t="s">
        <v>177</v>
      </c>
      <c r="D144" s="34">
        <v>44469</v>
      </c>
      <c r="E144" s="40">
        <v>138.75</v>
      </c>
      <c r="F144" s="40">
        <v>139.15</v>
      </c>
      <c r="G144" s="41">
        <v>137.4</v>
      </c>
      <c r="H144" s="41">
        <v>136.05000000000001</v>
      </c>
      <c r="I144" s="41">
        <v>134.30000000000001</v>
      </c>
      <c r="J144" s="41">
        <v>140.5</v>
      </c>
      <c r="K144" s="41">
        <v>142.25</v>
      </c>
      <c r="L144" s="41">
        <v>143.6</v>
      </c>
      <c r="M144" s="31">
        <v>140.9</v>
      </c>
      <c r="N144" s="31">
        <v>137.80000000000001</v>
      </c>
      <c r="O144" s="42">
        <v>28972600</v>
      </c>
      <c r="P144" s="43">
        <v>-1.9307450157397692E-2</v>
      </c>
    </row>
    <row r="145" spans="1:16" ht="12.75" customHeight="1">
      <c r="A145" s="31">
        <v>135</v>
      </c>
      <c r="B145" s="32" t="s">
        <v>48</v>
      </c>
      <c r="C145" s="33" t="s">
        <v>178</v>
      </c>
      <c r="D145" s="34">
        <v>44469</v>
      </c>
      <c r="E145" s="40">
        <v>6067.75</v>
      </c>
      <c r="F145" s="40">
        <v>6073.55</v>
      </c>
      <c r="G145" s="41">
        <v>6023.2000000000007</v>
      </c>
      <c r="H145" s="41">
        <v>5978.6500000000005</v>
      </c>
      <c r="I145" s="41">
        <v>5928.3000000000011</v>
      </c>
      <c r="J145" s="41">
        <v>6118.1</v>
      </c>
      <c r="K145" s="41">
        <v>6168.4500000000007</v>
      </c>
      <c r="L145" s="41">
        <v>6213</v>
      </c>
      <c r="M145" s="31">
        <v>6123.9</v>
      </c>
      <c r="N145" s="31">
        <v>6029</v>
      </c>
      <c r="O145" s="42">
        <v>251625</v>
      </c>
      <c r="P145" s="43">
        <v>-1.2266928361138371E-2</v>
      </c>
    </row>
    <row r="146" spans="1:16" ht="12.75" customHeight="1">
      <c r="A146" s="31">
        <v>136</v>
      </c>
      <c r="B146" s="32" t="s">
        <v>57</v>
      </c>
      <c r="C146" s="33" t="s">
        <v>179</v>
      </c>
      <c r="D146" s="34">
        <v>44469</v>
      </c>
      <c r="E146" s="40">
        <v>2409.15</v>
      </c>
      <c r="F146" s="40">
        <v>2407.9</v>
      </c>
      <c r="G146" s="41">
        <v>2391.8000000000002</v>
      </c>
      <c r="H146" s="41">
        <v>2374.4500000000003</v>
      </c>
      <c r="I146" s="41">
        <v>2358.3500000000004</v>
      </c>
      <c r="J146" s="41">
        <v>2425.25</v>
      </c>
      <c r="K146" s="41">
        <v>2441.3499999999995</v>
      </c>
      <c r="L146" s="41">
        <v>2458.6999999999998</v>
      </c>
      <c r="M146" s="31">
        <v>2424</v>
      </c>
      <c r="N146" s="31">
        <v>2390.5500000000002</v>
      </c>
      <c r="O146" s="42">
        <v>3028000</v>
      </c>
      <c r="P146" s="43">
        <v>-2.0381753477838885E-2</v>
      </c>
    </row>
    <row r="147" spans="1:16" ht="12.75" customHeight="1">
      <c r="A147" s="31">
        <v>137</v>
      </c>
      <c r="B147" s="32" t="s">
        <v>39</v>
      </c>
      <c r="C147" s="33" t="s">
        <v>180</v>
      </c>
      <c r="D147" s="34">
        <v>44469</v>
      </c>
      <c r="E147" s="40">
        <v>3505.25</v>
      </c>
      <c r="F147" s="40">
        <v>3503.1</v>
      </c>
      <c r="G147" s="41">
        <v>3462.1</v>
      </c>
      <c r="H147" s="41">
        <v>3418.95</v>
      </c>
      <c r="I147" s="41">
        <v>3377.95</v>
      </c>
      <c r="J147" s="41">
        <v>3546.25</v>
      </c>
      <c r="K147" s="41">
        <v>3587.25</v>
      </c>
      <c r="L147" s="41">
        <v>3630.4</v>
      </c>
      <c r="M147" s="31">
        <v>3544.1</v>
      </c>
      <c r="N147" s="31">
        <v>3459.95</v>
      </c>
      <c r="O147" s="42">
        <v>1194250</v>
      </c>
      <c r="P147" s="43">
        <v>0.13011592145729833</v>
      </c>
    </row>
    <row r="148" spans="1:16" ht="12.75" customHeight="1">
      <c r="A148" s="31">
        <v>138</v>
      </c>
      <c r="B148" s="32" t="s">
        <v>59</v>
      </c>
      <c r="C148" s="33" t="s">
        <v>181</v>
      </c>
      <c r="D148" s="34">
        <v>44469</v>
      </c>
      <c r="E148" s="40">
        <v>37.950000000000003</v>
      </c>
      <c r="F148" s="40">
        <v>38.06666666666667</v>
      </c>
      <c r="G148" s="41">
        <v>37.63333333333334</v>
      </c>
      <c r="H148" s="41">
        <v>37.31666666666667</v>
      </c>
      <c r="I148" s="41">
        <v>36.88333333333334</v>
      </c>
      <c r="J148" s="41">
        <v>38.38333333333334</v>
      </c>
      <c r="K148" s="41">
        <v>38.816666666666663</v>
      </c>
      <c r="L148" s="41">
        <v>39.13333333333334</v>
      </c>
      <c r="M148" s="31">
        <v>38.5</v>
      </c>
      <c r="N148" s="31">
        <v>37.75</v>
      </c>
      <c r="O148" s="42">
        <v>295168000</v>
      </c>
      <c r="P148" s="43">
        <v>3.5358755371810912E-3</v>
      </c>
    </row>
    <row r="149" spans="1:16" ht="12.75" customHeight="1">
      <c r="A149" s="31">
        <v>139</v>
      </c>
      <c r="B149" s="32" t="s">
        <v>45</v>
      </c>
      <c r="C149" s="33" t="s">
        <v>273</v>
      </c>
      <c r="D149" s="34">
        <v>44469</v>
      </c>
      <c r="E149" s="40">
        <v>2468.6</v>
      </c>
      <c r="F149" s="40">
        <v>2468.083333333333</v>
      </c>
      <c r="G149" s="41">
        <v>2444.2166666666662</v>
      </c>
      <c r="H149" s="41">
        <v>2419.833333333333</v>
      </c>
      <c r="I149" s="41">
        <v>2395.9666666666662</v>
      </c>
      <c r="J149" s="41">
        <v>2492.4666666666662</v>
      </c>
      <c r="K149" s="41">
        <v>2516.333333333333</v>
      </c>
      <c r="L149" s="41">
        <v>2540.7166666666662</v>
      </c>
      <c r="M149" s="31">
        <v>2491.9499999999998</v>
      </c>
      <c r="N149" s="31">
        <v>2443.6999999999998</v>
      </c>
      <c r="O149" s="42">
        <v>705600</v>
      </c>
      <c r="P149" s="43">
        <v>7.2805139186295506E-3</v>
      </c>
    </row>
    <row r="150" spans="1:16" ht="12.75" customHeight="1">
      <c r="A150" s="31">
        <v>140</v>
      </c>
      <c r="B150" s="32" t="s">
        <v>171</v>
      </c>
      <c r="C150" s="33" t="s">
        <v>182</v>
      </c>
      <c r="D150" s="34">
        <v>44469</v>
      </c>
      <c r="E150" s="40">
        <v>174.55</v>
      </c>
      <c r="F150" s="40">
        <v>174.61666666666667</v>
      </c>
      <c r="G150" s="41">
        <v>173.53333333333336</v>
      </c>
      <c r="H150" s="41">
        <v>172.51666666666668</v>
      </c>
      <c r="I150" s="41">
        <v>171.43333333333337</v>
      </c>
      <c r="J150" s="41">
        <v>175.63333333333335</v>
      </c>
      <c r="K150" s="41">
        <v>176.71666666666667</v>
      </c>
      <c r="L150" s="41">
        <v>177.73333333333335</v>
      </c>
      <c r="M150" s="31">
        <v>175.7</v>
      </c>
      <c r="N150" s="31">
        <v>173.6</v>
      </c>
      <c r="O150" s="42">
        <v>32077995</v>
      </c>
      <c r="P150" s="43">
        <v>-1.0365251727541954E-2</v>
      </c>
    </row>
    <row r="151" spans="1:16" ht="12.75" customHeight="1">
      <c r="A151" s="31">
        <v>141</v>
      </c>
      <c r="B151" s="32" t="s">
        <v>183</v>
      </c>
      <c r="C151" s="33" t="s">
        <v>184</v>
      </c>
      <c r="D151" s="34">
        <v>44469</v>
      </c>
      <c r="E151" s="40">
        <v>1409.25</v>
      </c>
      <c r="F151" s="40">
        <v>1408.2666666666667</v>
      </c>
      <c r="G151" s="41">
        <v>1394.9833333333333</v>
      </c>
      <c r="H151" s="41">
        <v>1380.7166666666667</v>
      </c>
      <c r="I151" s="41">
        <v>1367.4333333333334</v>
      </c>
      <c r="J151" s="41">
        <v>1422.5333333333333</v>
      </c>
      <c r="K151" s="41">
        <v>1435.8166666666666</v>
      </c>
      <c r="L151" s="41">
        <v>1450.0833333333333</v>
      </c>
      <c r="M151" s="31">
        <v>1421.55</v>
      </c>
      <c r="N151" s="31">
        <v>1394</v>
      </c>
      <c r="O151" s="42">
        <v>2619452</v>
      </c>
      <c r="P151" s="43">
        <v>1.6264013895468183E-2</v>
      </c>
    </row>
    <row r="152" spans="1:16" ht="12.75" customHeight="1">
      <c r="A152" s="31">
        <v>142</v>
      </c>
      <c r="B152" s="32" t="s">
        <v>43</v>
      </c>
      <c r="C152" s="33" t="s">
        <v>185</v>
      </c>
      <c r="D152" s="34">
        <v>44469</v>
      </c>
      <c r="E152" s="40">
        <v>1051.0999999999999</v>
      </c>
      <c r="F152" s="40">
        <v>1055.4666666666665</v>
      </c>
      <c r="G152" s="41">
        <v>1043.333333333333</v>
      </c>
      <c r="H152" s="41">
        <v>1035.5666666666666</v>
      </c>
      <c r="I152" s="41">
        <v>1023.4333333333332</v>
      </c>
      <c r="J152" s="41">
        <v>1063.2333333333329</v>
      </c>
      <c r="K152" s="41">
        <v>1075.3666666666666</v>
      </c>
      <c r="L152" s="41">
        <v>1083.1333333333328</v>
      </c>
      <c r="M152" s="31">
        <v>1067.5999999999999</v>
      </c>
      <c r="N152" s="31">
        <v>1047.7</v>
      </c>
      <c r="O152" s="42">
        <v>1803700</v>
      </c>
      <c r="P152" s="43">
        <v>1.6283524904214558E-2</v>
      </c>
    </row>
    <row r="153" spans="1:16" ht="12.75" customHeight="1">
      <c r="A153" s="31">
        <v>143</v>
      </c>
      <c r="B153" s="32" t="s">
        <v>59</v>
      </c>
      <c r="C153" s="33" t="s">
        <v>186</v>
      </c>
      <c r="D153" s="34">
        <v>44469</v>
      </c>
      <c r="E153" s="40">
        <v>175.95</v>
      </c>
      <c r="F153" s="40">
        <v>175.30000000000004</v>
      </c>
      <c r="G153" s="41">
        <v>174.20000000000007</v>
      </c>
      <c r="H153" s="41">
        <v>172.45000000000005</v>
      </c>
      <c r="I153" s="41">
        <v>171.35000000000008</v>
      </c>
      <c r="J153" s="41">
        <v>177.05000000000007</v>
      </c>
      <c r="K153" s="41">
        <v>178.15000000000003</v>
      </c>
      <c r="L153" s="41">
        <v>179.90000000000006</v>
      </c>
      <c r="M153" s="31">
        <v>176.4</v>
      </c>
      <c r="N153" s="31">
        <v>173.55</v>
      </c>
      <c r="O153" s="42">
        <v>31670900</v>
      </c>
      <c r="P153" s="43">
        <v>1.926605504587156E-3</v>
      </c>
    </row>
    <row r="154" spans="1:16" ht="12.75" customHeight="1">
      <c r="A154" s="31">
        <v>144</v>
      </c>
      <c r="B154" s="32" t="s">
        <v>171</v>
      </c>
      <c r="C154" s="33" t="s">
        <v>187</v>
      </c>
      <c r="D154" s="34">
        <v>44469</v>
      </c>
      <c r="E154" s="40">
        <v>156.05000000000001</v>
      </c>
      <c r="F154" s="40">
        <v>156.53333333333333</v>
      </c>
      <c r="G154" s="41">
        <v>154.86666666666667</v>
      </c>
      <c r="H154" s="41">
        <v>153.68333333333334</v>
      </c>
      <c r="I154" s="41">
        <v>152.01666666666668</v>
      </c>
      <c r="J154" s="41">
        <v>157.71666666666667</v>
      </c>
      <c r="K154" s="41">
        <v>159.38333333333335</v>
      </c>
      <c r="L154" s="41">
        <v>160.56666666666666</v>
      </c>
      <c r="M154" s="31">
        <v>158.19999999999999</v>
      </c>
      <c r="N154" s="31">
        <v>155.35</v>
      </c>
      <c r="O154" s="42">
        <v>24366000</v>
      </c>
      <c r="P154" s="43">
        <v>-7.0904645476772615E-3</v>
      </c>
    </row>
    <row r="155" spans="1:16" ht="12.75" customHeight="1">
      <c r="A155" s="31">
        <v>145</v>
      </c>
      <c r="B155" s="279" t="s">
        <v>80</v>
      </c>
      <c r="C155" s="33" t="s">
        <v>188</v>
      </c>
      <c r="D155" s="34">
        <v>44469</v>
      </c>
      <c r="E155" s="40">
        <v>2375.5500000000002</v>
      </c>
      <c r="F155" s="40">
        <v>2454.3166666666666</v>
      </c>
      <c r="G155" s="41">
        <v>2292.2833333333333</v>
      </c>
      <c r="H155" s="41">
        <v>2209.0166666666669</v>
      </c>
      <c r="I155" s="41">
        <v>2046.9833333333336</v>
      </c>
      <c r="J155" s="41">
        <v>2537.583333333333</v>
      </c>
      <c r="K155" s="41">
        <v>2699.6166666666659</v>
      </c>
      <c r="L155" s="41">
        <v>2782.8833333333328</v>
      </c>
      <c r="M155" s="31">
        <v>2616.35</v>
      </c>
      <c r="N155" s="31">
        <v>2371.0500000000002</v>
      </c>
      <c r="O155" s="42">
        <v>33407750</v>
      </c>
      <c r="P155" s="43">
        <v>-3.2167811242275984E-4</v>
      </c>
    </row>
    <row r="156" spans="1:16" ht="12.75" customHeight="1">
      <c r="A156" s="31">
        <v>146</v>
      </c>
      <c r="B156" s="32" t="s">
        <v>121</v>
      </c>
      <c r="C156" s="33" t="s">
        <v>189</v>
      </c>
      <c r="D156" s="34">
        <v>44469</v>
      </c>
      <c r="E156" s="40">
        <v>119.3</v>
      </c>
      <c r="F156" s="40">
        <v>119.25</v>
      </c>
      <c r="G156" s="41">
        <v>118.15</v>
      </c>
      <c r="H156" s="41">
        <v>117</v>
      </c>
      <c r="I156" s="41">
        <v>115.9</v>
      </c>
      <c r="J156" s="41">
        <v>120.4</v>
      </c>
      <c r="K156" s="41">
        <v>121.5</v>
      </c>
      <c r="L156" s="41">
        <v>122.65</v>
      </c>
      <c r="M156" s="31">
        <v>120.35</v>
      </c>
      <c r="N156" s="31">
        <v>118.1</v>
      </c>
      <c r="O156" s="42">
        <v>172985500</v>
      </c>
      <c r="P156" s="43">
        <v>5.4110761415714203E-3</v>
      </c>
    </row>
    <row r="157" spans="1:16" ht="12.75" customHeight="1">
      <c r="A157" s="31">
        <v>147</v>
      </c>
      <c r="B157" s="32" t="s">
        <v>64</v>
      </c>
      <c r="C157" s="33" t="s">
        <v>190</v>
      </c>
      <c r="D157" s="34">
        <v>44469</v>
      </c>
      <c r="E157" s="40">
        <v>1169.45</v>
      </c>
      <c r="F157" s="40">
        <v>1166.1499999999999</v>
      </c>
      <c r="G157" s="41">
        <v>1160.0499999999997</v>
      </c>
      <c r="H157" s="41">
        <v>1150.6499999999999</v>
      </c>
      <c r="I157" s="41">
        <v>1144.5499999999997</v>
      </c>
      <c r="J157" s="41">
        <v>1175.5499999999997</v>
      </c>
      <c r="K157" s="41">
        <v>1181.6499999999996</v>
      </c>
      <c r="L157" s="41">
        <v>1191.0499999999997</v>
      </c>
      <c r="M157" s="31">
        <v>1172.25</v>
      </c>
      <c r="N157" s="31">
        <v>1156.75</v>
      </c>
      <c r="O157" s="42">
        <v>11814750</v>
      </c>
      <c r="P157" s="43">
        <v>1.5012886597938145E-2</v>
      </c>
    </row>
    <row r="158" spans="1:16" ht="12.75" customHeight="1">
      <c r="A158" s="31">
        <v>148</v>
      </c>
      <c r="B158" s="32" t="s">
        <v>59</v>
      </c>
      <c r="C158" s="33" t="s">
        <v>191</v>
      </c>
      <c r="D158" s="34">
        <v>44469</v>
      </c>
      <c r="E158" s="40">
        <v>433.65</v>
      </c>
      <c r="F158" s="40">
        <v>434.55</v>
      </c>
      <c r="G158" s="41">
        <v>431.70000000000005</v>
      </c>
      <c r="H158" s="41">
        <v>429.75000000000006</v>
      </c>
      <c r="I158" s="41">
        <v>426.90000000000009</v>
      </c>
      <c r="J158" s="41">
        <v>436.5</v>
      </c>
      <c r="K158" s="41">
        <v>439.35</v>
      </c>
      <c r="L158" s="41">
        <v>441.29999999999995</v>
      </c>
      <c r="M158" s="31">
        <v>437.4</v>
      </c>
      <c r="N158" s="31">
        <v>432.6</v>
      </c>
      <c r="O158" s="42">
        <v>90511500</v>
      </c>
      <c r="P158" s="43">
        <v>2.652300041442188E-4</v>
      </c>
    </row>
    <row r="159" spans="1:16" ht="12.75" customHeight="1">
      <c r="A159" s="31">
        <v>149</v>
      </c>
      <c r="B159" s="32" t="s">
        <v>43</v>
      </c>
      <c r="C159" s="33" t="s">
        <v>192</v>
      </c>
      <c r="D159" s="34">
        <v>44469</v>
      </c>
      <c r="E159" s="40">
        <v>30687.1</v>
      </c>
      <c r="F159" s="40">
        <v>30666.866666666669</v>
      </c>
      <c r="G159" s="41">
        <v>30491.233333333337</v>
      </c>
      <c r="H159" s="41">
        <v>30295.366666666669</v>
      </c>
      <c r="I159" s="41">
        <v>30119.733333333337</v>
      </c>
      <c r="J159" s="41">
        <v>30862.733333333337</v>
      </c>
      <c r="K159" s="41">
        <v>31038.366666666669</v>
      </c>
      <c r="L159" s="41">
        <v>31234.233333333337</v>
      </c>
      <c r="M159" s="31">
        <v>30842.5</v>
      </c>
      <c r="N159" s="31">
        <v>30471</v>
      </c>
      <c r="O159" s="42">
        <v>172425</v>
      </c>
      <c r="P159" s="43">
        <v>-5.9094840011530703E-3</v>
      </c>
    </row>
    <row r="160" spans="1:16" ht="12.75" customHeight="1">
      <c r="A160" s="31">
        <v>150</v>
      </c>
      <c r="B160" s="32" t="s">
        <v>71</v>
      </c>
      <c r="C160" s="33" t="s">
        <v>193</v>
      </c>
      <c r="D160" s="34">
        <v>44469</v>
      </c>
      <c r="E160" s="40">
        <v>2215.65</v>
      </c>
      <c r="F160" s="40">
        <v>2215.8833333333332</v>
      </c>
      <c r="G160" s="41">
        <v>2204.7666666666664</v>
      </c>
      <c r="H160" s="41">
        <v>2193.8833333333332</v>
      </c>
      <c r="I160" s="41">
        <v>2182.7666666666664</v>
      </c>
      <c r="J160" s="41">
        <v>2226.7666666666664</v>
      </c>
      <c r="K160" s="41">
        <v>2237.8833333333332</v>
      </c>
      <c r="L160" s="41">
        <v>2248.7666666666664</v>
      </c>
      <c r="M160" s="31">
        <v>2227</v>
      </c>
      <c r="N160" s="31">
        <v>2205</v>
      </c>
      <c r="O160" s="42">
        <v>2128775</v>
      </c>
      <c r="P160" s="43">
        <v>1.8954850598920627E-2</v>
      </c>
    </row>
    <row r="161" spans="1:16" ht="12.75" customHeight="1">
      <c r="A161" s="31">
        <v>151</v>
      </c>
      <c r="B161" s="32" t="s">
        <v>41</v>
      </c>
      <c r="C161" s="33" t="s">
        <v>194</v>
      </c>
      <c r="D161" s="34">
        <v>44469</v>
      </c>
      <c r="E161" s="40">
        <v>10678.3</v>
      </c>
      <c r="F161" s="40">
        <v>10683.883333333333</v>
      </c>
      <c r="G161" s="41">
        <v>10544.416666666666</v>
      </c>
      <c r="H161" s="41">
        <v>10410.533333333333</v>
      </c>
      <c r="I161" s="41">
        <v>10271.066666666666</v>
      </c>
      <c r="J161" s="41">
        <v>10817.766666666666</v>
      </c>
      <c r="K161" s="41">
        <v>10957.233333333334</v>
      </c>
      <c r="L161" s="41">
        <v>11091.116666666667</v>
      </c>
      <c r="M161" s="31">
        <v>10823.35</v>
      </c>
      <c r="N161" s="31">
        <v>10550</v>
      </c>
      <c r="O161" s="42">
        <v>699000</v>
      </c>
      <c r="P161" s="43">
        <v>-6.4257028112449793E-2</v>
      </c>
    </row>
    <row r="162" spans="1:16" ht="12.75" customHeight="1">
      <c r="A162" s="31">
        <v>152</v>
      </c>
      <c r="B162" s="32" t="s">
        <v>64</v>
      </c>
      <c r="C162" s="33" t="s">
        <v>195</v>
      </c>
      <c r="D162" s="34">
        <v>44469</v>
      </c>
      <c r="E162" s="40">
        <v>1357.35</v>
      </c>
      <c r="F162" s="40">
        <v>1359.05</v>
      </c>
      <c r="G162" s="41">
        <v>1343.6499999999999</v>
      </c>
      <c r="H162" s="41">
        <v>1329.9499999999998</v>
      </c>
      <c r="I162" s="41">
        <v>1314.5499999999997</v>
      </c>
      <c r="J162" s="41">
        <v>1372.75</v>
      </c>
      <c r="K162" s="41">
        <v>1388.15</v>
      </c>
      <c r="L162" s="41">
        <v>1401.8500000000001</v>
      </c>
      <c r="M162" s="31">
        <v>1374.45</v>
      </c>
      <c r="N162" s="31">
        <v>1345.35</v>
      </c>
      <c r="O162" s="42">
        <v>4274000</v>
      </c>
      <c r="P162" s="43">
        <v>3.0038486811226886E-3</v>
      </c>
    </row>
    <row r="163" spans="1:16" ht="12.75" customHeight="1">
      <c r="A163" s="31">
        <v>153</v>
      </c>
      <c r="B163" s="32" t="s">
        <v>48</v>
      </c>
      <c r="C163" s="33" t="s">
        <v>531</v>
      </c>
      <c r="D163" s="34">
        <v>44469</v>
      </c>
      <c r="E163" s="40">
        <v>603.15</v>
      </c>
      <c r="F163" s="40">
        <v>602.15</v>
      </c>
      <c r="G163" s="41">
        <v>598.29999999999995</v>
      </c>
      <c r="H163" s="41">
        <v>593.44999999999993</v>
      </c>
      <c r="I163" s="41">
        <v>589.59999999999991</v>
      </c>
      <c r="J163" s="41">
        <v>607</v>
      </c>
      <c r="K163" s="41">
        <v>610.85000000000014</v>
      </c>
      <c r="L163" s="41">
        <v>615.70000000000005</v>
      </c>
      <c r="M163" s="31">
        <v>606</v>
      </c>
      <c r="N163" s="31">
        <v>597.29999999999995</v>
      </c>
      <c r="O163" s="42">
        <v>1956150</v>
      </c>
      <c r="P163" s="43">
        <v>-3.4494653328734045E-4</v>
      </c>
    </row>
    <row r="164" spans="1:16" ht="12.75" customHeight="1">
      <c r="A164" s="31">
        <v>154</v>
      </c>
      <c r="B164" s="32" t="s">
        <v>48</v>
      </c>
      <c r="C164" s="33" t="s">
        <v>196</v>
      </c>
      <c r="D164" s="34">
        <v>44469</v>
      </c>
      <c r="E164" s="40">
        <v>783.75</v>
      </c>
      <c r="F164" s="40">
        <v>783.63333333333333</v>
      </c>
      <c r="G164" s="41">
        <v>778.86666666666667</v>
      </c>
      <c r="H164" s="41">
        <v>773.98333333333335</v>
      </c>
      <c r="I164" s="41">
        <v>769.2166666666667</v>
      </c>
      <c r="J164" s="41">
        <v>788.51666666666665</v>
      </c>
      <c r="K164" s="41">
        <v>793.2833333333333</v>
      </c>
      <c r="L164" s="41">
        <v>798.16666666666663</v>
      </c>
      <c r="M164" s="31">
        <v>788.4</v>
      </c>
      <c r="N164" s="31">
        <v>778.75</v>
      </c>
      <c r="O164" s="42">
        <v>31050600</v>
      </c>
      <c r="P164" s="43">
        <v>1.2462339085182142E-2</v>
      </c>
    </row>
    <row r="165" spans="1:16" ht="12.75" customHeight="1">
      <c r="A165" s="31">
        <v>155</v>
      </c>
      <c r="B165" s="32" t="s">
        <v>183</v>
      </c>
      <c r="C165" s="33" t="s">
        <v>197</v>
      </c>
      <c r="D165" s="34">
        <v>44469</v>
      </c>
      <c r="E165" s="40">
        <v>512.15</v>
      </c>
      <c r="F165" s="40">
        <v>507.56666666666661</v>
      </c>
      <c r="G165" s="41">
        <v>499.68333333333317</v>
      </c>
      <c r="H165" s="41">
        <v>487.21666666666658</v>
      </c>
      <c r="I165" s="41">
        <v>479.33333333333314</v>
      </c>
      <c r="J165" s="41">
        <v>520.03333333333319</v>
      </c>
      <c r="K165" s="41">
        <v>527.91666666666663</v>
      </c>
      <c r="L165" s="41">
        <v>540.38333333333321</v>
      </c>
      <c r="M165" s="31">
        <v>515.45000000000005</v>
      </c>
      <c r="N165" s="31">
        <v>495.1</v>
      </c>
      <c r="O165" s="42">
        <v>15474000</v>
      </c>
      <c r="P165" s="43">
        <v>6.0771208226221077E-2</v>
      </c>
    </row>
    <row r="166" spans="1:16" ht="12.75" customHeight="1">
      <c r="A166" s="31">
        <v>156</v>
      </c>
      <c r="B166" s="32" t="s">
        <v>48</v>
      </c>
      <c r="C166" s="33" t="s">
        <v>278</v>
      </c>
      <c r="D166" s="34">
        <v>44469</v>
      </c>
      <c r="E166" s="40">
        <v>669.2</v>
      </c>
      <c r="F166" s="40">
        <v>669.71666666666658</v>
      </c>
      <c r="G166" s="41">
        <v>663.03333333333319</v>
      </c>
      <c r="H166" s="41">
        <v>656.86666666666656</v>
      </c>
      <c r="I166" s="41">
        <v>650.18333333333317</v>
      </c>
      <c r="J166" s="41">
        <v>675.88333333333321</v>
      </c>
      <c r="K166" s="41">
        <v>682.56666666666661</v>
      </c>
      <c r="L166" s="41">
        <v>688.73333333333323</v>
      </c>
      <c r="M166" s="31">
        <v>676.4</v>
      </c>
      <c r="N166" s="31">
        <v>663.55</v>
      </c>
      <c r="O166" s="42">
        <v>1807950</v>
      </c>
      <c r="P166" s="43">
        <v>4.24929178470255E-3</v>
      </c>
    </row>
    <row r="167" spans="1:16" ht="12.75" customHeight="1">
      <c r="A167" s="31">
        <v>157</v>
      </c>
      <c r="B167" s="32" t="s">
        <v>39</v>
      </c>
      <c r="C167" s="33" t="s">
        <v>198</v>
      </c>
      <c r="D167" s="34">
        <v>44469</v>
      </c>
      <c r="E167" s="40">
        <v>838.25</v>
      </c>
      <c r="F167" s="40">
        <v>838.4666666666667</v>
      </c>
      <c r="G167" s="41">
        <v>833.13333333333344</v>
      </c>
      <c r="H167" s="41">
        <v>828.01666666666677</v>
      </c>
      <c r="I167" s="41">
        <v>822.68333333333351</v>
      </c>
      <c r="J167" s="41">
        <v>843.58333333333337</v>
      </c>
      <c r="K167" s="41">
        <v>848.91666666666663</v>
      </c>
      <c r="L167" s="41">
        <v>854.0333333333333</v>
      </c>
      <c r="M167" s="31">
        <v>843.8</v>
      </c>
      <c r="N167" s="31">
        <v>833.35</v>
      </c>
      <c r="O167" s="42">
        <v>11663000</v>
      </c>
      <c r="P167" s="43">
        <v>-6.8545968640219346E-4</v>
      </c>
    </row>
    <row r="168" spans="1:16" ht="12.75" customHeight="1">
      <c r="A168" s="31">
        <v>158</v>
      </c>
      <c r="B168" s="32" t="s">
        <v>57</v>
      </c>
      <c r="C168" s="33" t="s">
        <v>199</v>
      </c>
      <c r="D168" s="34">
        <v>44469</v>
      </c>
      <c r="E168" s="40">
        <v>883.9</v>
      </c>
      <c r="F168" s="40">
        <v>883.96666666666658</v>
      </c>
      <c r="G168" s="41">
        <v>881.13333333333321</v>
      </c>
      <c r="H168" s="41">
        <v>878.36666666666667</v>
      </c>
      <c r="I168" s="41">
        <v>875.5333333333333</v>
      </c>
      <c r="J168" s="41">
        <v>886.73333333333312</v>
      </c>
      <c r="K168" s="41">
        <v>889.56666666666638</v>
      </c>
      <c r="L168" s="41">
        <v>892.33333333333303</v>
      </c>
      <c r="M168" s="31">
        <v>886.8</v>
      </c>
      <c r="N168" s="31">
        <v>881.2</v>
      </c>
      <c r="O168" s="42">
        <v>8078400</v>
      </c>
      <c r="P168" s="43">
        <v>-6.3101959481899703E-3</v>
      </c>
    </row>
    <row r="169" spans="1:16" ht="12.75" customHeight="1">
      <c r="A169" s="31">
        <v>159</v>
      </c>
      <c r="B169" s="32" t="s">
        <v>50</v>
      </c>
      <c r="C169" s="33" t="s">
        <v>200</v>
      </c>
      <c r="D169" s="34">
        <v>44469</v>
      </c>
      <c r="E169" s="40">
        <v>307.05</v>
      </c>
      <c r="F169" s="40">
        <v>305.8</v>
      </c>
      <c r="G169" s="41">
        <v>303.35000000000002</v>
      </c>
      <c r="H169" s="41">
        <v>299.65000000000003</v>
      </c>
      <c r="I169" s="41">
        <v>297.20000000000005</v>
      </c>
      <c r="J169" s="41">
        <v>309.5</v>
      </c>
      <c r="K169" s="41">
        <v>311.94999999999993</v>
      </c>
      <c r="L169" s="41">
        <v>315.64999999999998</v>
      </c>
      <c r="M169" s="31">
        <v>308.25</v>
      </c>
      <c r="N169" s="31">
        <v>302.10000000000002</v>
      </c>
      <c r="O169" s="42">
        <v>98923500</v>
      </c>
      <c r="P169" s="43">
        <v>-3.4465492781440371E-2</v>
      </c>
    </row>
    <row r="170" spans="1:16" ht="12.75" customHeight="1">
      <c r="A170" s="31">
        <v>160</v>
      </c>
      <c r="B170" s="32" t="s">
        <v>171</v>
      </c>
      <c r="C170" s="33" t="s">
        <v>201</v>
      </c>
      <c r="D170" s="34">
        <v>44469</v>
      </c>
      <c r="E170" s="40">
        <v>133.5</v>
      </c>
      <c r="F170" s="40">
        <v>132.91666666666666</v>
      </c>
      <c r="G170" s="41">
        <v>132.13333333333333</v>
      </c>
      <c r="H170" s="41">
        <v>130.76666666666668</v>
      </c>
      <c r="I170" s="41">
        <v>129.98333333333335</v>
      </c>
      <c r="J170" s="41">
        <v>134.2833333333333</v>
      </c>
      <c r="K170" s="41">
        <v>135.06666666666666</v>
      </c>
      <c r="L170" s="41">
        <v>136.43333333333328</v>
      </c>
      <c r="M170" s="31">
        <v>133.69999999999999</v>
      </c>
      <c r="N170" s="31">
        <v>131.55000000000001</v>
      </c>
      <c r="O170" s="42">
        <v>128439000</v>
      </c>
      <c r="P170" s="43">
        <v>8.8542495095700127E-3</v>
      </c>
    </row>
    <row r="171" spans="1:16" ht="12.75" customHeight="1">
      <c r="A171" s="31">
        <v>161</v>
      </c>
      <c r="B171" s="32" t="s">
        <v>121</v>
      </c>
      <c r="C171" s="33" t="s">
        <v>202</v>
      </c>
      <c r="D171" s="34">
        <v>44469</v>
      </c>
      <c r="E171" s="40">
        <v>1454.75</v>
      </c>
      <c r="F171" s="40">
        <v>1461.25</v>
      </c>
      <c r="G171" s="41">
        <v>1443.5</v>
      </c>
      <c r="H171" s="41">
        <v>1432.25</v>
      </c>
      <c r="I171" s="41">
        <v>1414.5</v>
      </c>
      <c r="J171" s="41">
        <v>1472.5</v>
      </c>
      <c r="K171" s="41">
        <v>1490.25</v>
      </c>
      <c r="L171" s="41">
        <v>1501.5</v>
      </c>
      <c r="M171" s="31">
        <v>1479</v>
      </c>
      <c r="N171" s="31">
        <v>1450</v>
      </c>
      <c r="O171" s="42">
        <v>42585000</v>
      </c>
      <c r="P171" s="43">
        <v>6.6305003013863778E-3</v>
      </c>
    </row>
    <row r="172" spans="1:16" ht="12.75" customHeight="1">
      <c r="A172" s="31">
        <v>162</v>
      </c>
      <c r="B172" s="32" t="s">
        <v>88</v>
      </c>
      <c r="C172" s="33" t="s">
        <v>203</v>
      </c>
      <c r="D172" s="34">
        <v>44469</v>
      </c>
      <c r="E172" s="40">
        <v>3885.45</v>
      </c>
      <c r="F172" s="40">
        <v>3982.7833333333333</v>
      </c>
      <c r="G172" s="41">
        <v>3735.7166666666662</v>
      </c>
      <c r="H172" s="41">
        <v>3585.9833333333331</v>
      </c>
      <c r="I172" s="41">
        <v>3338.9166666666661</v>
      </c>
      <c r="J172" s="41">
        <v>4132.5166666666664</v>
      </c>
      <c r="K172" s="41">
        <v>4379.583333333333</v>
      </c>
      <c r="L172" s="41">
        <v>4529.3166666666666</v>
      </c>
      <c r="M172" s="31">
        <v>4229.8500000000004</v>
      </c>
      <c r="N172" s="31">
        <v>3833.05</v>
      </c>
      <c r="O172" s="42">
        <v>9753600</v>
      </c>
      <c r="P172" s="43">
        <v>-7.6307917709541543E-3</v>
      </c>
    </row>
    <row r="173" spans="1:16" ht="12.75" customHeight="1">
      <c r="A173" s="31">
        <v>163</v>
      </c>
      <c r="B173" s="32" t="s">
        <v>88</v>
      </c>
      <c r="C173" s="33" t="s">
        <v>204</v>
      </c>
      <c r="D173" s="34">
        <v>44469</v>
      </c>
      <c r="E173" s="40">
        <v>1452.55</v>
      </c>
      <c r="F173" s="40">
        <v>1447.8333333333333</v>
      </c>
      <c r="G173" s="41">
        <v>1438.1666666666665</v>
      </c>
      <c r="H173" s="41">
        <v>1423.7833333333333</v>
      </c>
      <c r="I173" s="41">
        <v>1414.1166666666666</v>
      </c>
      <c r="J173" s="41">
        <v>1462.2166666666665</v>
      </c>
      <c r="K173" s="41">
        <v>1471.883333333333</v>
      </c>
      <c r="L173" s="41">
        <v>1486.2666666666664</v>
      </c>
      <c r="M173" s="31">
        <v>1457.5</v>
      </c>
      <c r="N173" s="31">
        <v>1433.45</v>
      </c>
      <c r="O173" s="42">
        <v>10673400</v>
      </c>
      <c r="P173" s="43">
        <v>-1.358544970611068E-2</v>
      </c>
    </row>
    <row r="174" spans="1:16" ht="12.75" customHeight="1">
      <c r="A174" s="31">
        <v>164</v>
      </c>
      <c r="B174" s="32" t="s">
        <v>57</v>
      </c>
      <c r="C174" s="33" t="s">
        <v>205</v>
      </c>
      <c r="D174" s="34">
        <v>44469</v>
      </c>
      <c r="E174" s="40">
        <v>2055.8000000000002</v>
      </c>
      <c r="F174" s="40">
        <v>2051.6666666666665</v>
      </c>
      <c r="G174" s="41">
        <v>2039.833333333333</v>
      </c>
      <c r="H174" s="41">
        <v>2023.8666666666666</v>
      </c>
      <c r="I174" s="41">
        <v>2012.0333333333331</v>
      </c>
      <c r="J174" s="41">
        <v>2067.6333333333332</v>
      </c>
      <c r="K174" s="41">
        <v>2079.4666666666662</v>
      </c>
      <c r="L174" s="41">
        <v>2095.4333333333329</v>
      </c>
      <c r="M174" s="31">
        <v>2063.5</v>
      </c>
      <c r="N174" s="31">
        <v>2035.7</v>
      </c>
      <c r="O174" s="42">
        <v>5152875</v>
      </c>
      <c r="P174" s="43">
        <v>-2.2340803984347207E-2</v>
      </c>
    </row>
    <row r="175" spans="1:16" ht="12.75" customHeight="1">
      <c r="A175" s="31">
        <v>165</v>
      </c>
      <c r="B175" s="32" t="s">
        <v>48</v>
      </c>
      <c r="C175" s="33" t="s">
        <v>206</v>
      </c>
      <c r="D175" s="34">
        <v>44469</v>
      </c>
      <c r="E175" s="40">
        <v>3134.7</v>
      </c>
      <c r="F175" s="40">
        <v>3128.3833333333332</v>
      </c>
      <c r="G175" s="41">
        <v>3114.1666666666665</v>
      </c>
      <c r="H175" s="41">
        <v>3093.6333333333332</v>
      </c>
      <c r="I175" s="41">
        <v>3079.4166666666665</v>
      </c>
      <c r="J175" s="41">
        <v>3148.9166666666665</v>
      </c>
      <c r="K175" s="41">
        <v>3163.1333333333337</v>
      </c>
      <c r="L175" s="41">
        <v>3183.6666666666665</v>
      </c>
      <c r="M175" s="31">
        <v>3142.6</v>
      </c>
      <c r="N175" s="31">
        <v>3107.85</v>
      </c>
      <c r="O175" s="42">
        <v>844750</v>
      </c>
      <c r="P175" s="43">
        <v>1.4714714714714715E-2</v>
      </c>
    </row>
    <row r="176" spans="1:16" ht="12.75" customHeight="1">
      <c r="A176" s="31">
        <v>166</v>
      </c>
      <c r="B176" s="32" t="s">
        <v>171</v>
      </c>
      <c r="C176" s="33" t="s">
        <v>207</v>
      </c>
      <c r="D176" s="34">
        <v>44469</v>
      </c>
      <c r="E176" s="40">
        <v>482.75</v>
      </c>
      <c r="F176" s="40">
        <v>482.18333333333334</v>
      </c>
      <c r="G176" s="41">
        <v>479.56666666666666</v>
      </c>
      <c r="H176" s="41">
        <v>476.38333333333333</v>
      </c>
      <c r="I176" s="41">
        <v>473.76666666666665</v>
      </c>
      <c r="J176" s="41">
        <v>485.36666666666667</v>
      </c>
      <c r="K176" s="41">
        <v>487.98333333333335</v>
      </c>
      <c r="L176" s="41">
        <v>491.16666666666669</v>
      </c>
      <c r="M176" s="31">
        <v>484.8</v>
      </c>
      <c r="N176" s="31">
        <v>479</v>
      </c>
      <c r="O176" s="42">
        <v>3520500</v>
      </c>
      <c r="P176" s="43">
        <v>-3.0966143682906688E-2</v>
      </c>
    </row>
    <row r="177" spans="1:16" ht="12.75" customHeight="1">
      <c r="A177" s="31">
        <v>167</v>
      </c>
      <c r="B177" s="32" t="s">
        <v>45</v>
      </c>
      <c r="C177" s="33" t="s">
        <v>208</v>
      </c>
      <c r="D177" s="34">
        <v>44469</v>
      </c>
      <c r="E177" s="40">
        <v>1007.3</v>
      </c>
      <c r="F177" s="40">
        <v>1011.6666666666666</v>
      </c>
      <c r="G177" s="41">
        <v>998.73333333333335</v>
      </c>
      <c r="H177" s="41">
        <v>990.16666666666674</v>
      </c>
      <c r="I177" s="41">
        <v>977.23333333333346</v>
      </c>
      <c r="J177" s="41">
        <v>1020.2333333333332</v>
      </c>
      <c r="K177" s="41">
        <v>1033.1666666666665</v>
      </c>
      <c r="L177" s="41">
        <v>1041.7333333333331</v>
      </c>
      <c r="M177" s="31">
        <v>1024.5999999999999</v>
      </c>
      <c r="N177" s="31">
        <v>1003.1</v>
      </c>
      <c r="O177" s="42">
        <v>2090175</v>
      </c>
      <c r="P177" s="43">
        <v>1.4069644741470278E-2</v>
      </c>
    </row>
    <row r="178" spans="1:16" ht="12.75" customHeight="1">
      <c r="A178" s="31">
        <v>168</v>
      </c>
      <c r="B178" s="32" t="s">
        <v>50</v>
      </c>
      <c r="C178" s="33" t="s">
        <v>209</v>
      </c>
      <c r="D178" s="34">
        <v>44469</v>
      </c>
      <c r="E178" s="40">
        <v>550.70000000000005</v>
      </c>
      <c r="F178" s="40">
        <v>549.23333333333335</v>
      </c>
      <c r="G178" s="41">
        <v>546.4666666666667</v>
      </c>
      <c r="H178" s="41">
        <v>542.23333333333335</v>
      </c>
      <c r="I178" s="41">
        <v>539.4666666666667</v>
      </c>
      <c r="J178" s="41">
        <v>553.4666666666667</v>
      </c>
      <c r="K178" s="41">
        <v>556.23333333333335</v>
      </c>
      <c r="L178" s="41">
        <v>560.4666666666667</v>
      </c>
      <c r="M178" s="31">
        <v>552</v>
      </c>
      <c r="N178" s="31">
        <v>545</v>
      </c>
      <c r="O178" s="42">
        <v>5062400</v>
      </c>
      <c r="P178" s="43">
        <v>-1.6589611096002176E-2</v>
      </c>
    </row>
    <row r="179" spans="1:16" ht="12.75" customHeight="1">
      <c r="A179" s="31">
        <v>169</v>
      </c>
      <c r="B179" s="32" t="s">
        <v>57</v>
      </c>
      <c r="C179" s="33" t="s">
        <v>210</v>
      </c>
      <c r="D179" s="34">
        <v>44469</v>
      </c>
      <c r="E179" s="40">
        <v>1591.85</v>
      </c>
      <c r="F179" s="40">
        <v>1602.0833333333333</v>
      </c>
      <c r="G179" s="41">
        <v>1577.3666666666666</v>
      </c>
      <c r="H179" s="41">
        <v>1562.8833333333332</v>
      </c>
      <c r="I179" s="41">
        <v>1538.1666666666665</v>
      </c>
      <c r="J179" s="41">
        <v>1616.5666666666666</v>
      </c>
      <c r="K179" s="41">
        <v>1641.2833333333333</v>
      </c>
      <c r="L179" s="41">
        <v>1655.7666666666667</v>
      </c>
      <c r="M179" s="31">
        <v>1626.8</v>
      </c>
      <c r="N179" s="31">
        <v>1587.6</v>
      </c>
      <c r="O179" s="42">
        <v>1600900</v>
      </c>
      <c r="P179" s="43">
        <v>0.14007976071784647</v>
      </c>
    </row>
    <row r="180" spans="1:16" ht="12.75" customHeight="1">
      <c r="A180" s="31">
        <v>170</v>
      </c>
      <c r="B180" s="32" t="s">
        <v>43</v>
      </c>
      <c r="C180" s="33" t="s">
        <v>211</v>
      </c>
      <c r="D180" s="34">
        <v>44469</v>
      </c>
      <c r="E180" s="40">
        <v>7881.75</v>
      </c>
      <c r="F180" s="40">
        <v>7907.45</v>
      </c>
      <c r="G180" s="41">
        <v>7844.2</v>
      </c>
      <c r="H180" s="41">
        <v>7806.65</v>
      </c>
      <c r="I180" s="41">
        <v>7743.4</v>
      </c>
      <c r="J180" s="41">
        <v>7945</v>
      </c>
      <c r="K180" s="41">
        <v>8008.25</v>
      </c>
      <c r="L180" s="41">
        <v>8045.8</v>
      </c>
      <c r="M180" s="31">
        <v>7970.7</v>
      </c>
      <c r="N180" s="31">
        <v>7869.9</v>
      </c>
      <c r="O180" s="42">
        <v>1674300</v>
      </c>
      <c r="P180" s="43">
        <v>1.2150888647080159E-2</v>
      </c>
    </row>
    <row r="181" spans="1:16" ht="12.75" customHeight="1">
      <c r="A181" s="31">
        <v>171</v>
      </c>
      <c r="B181" s="32" t="s">
        <v>39</v>
      </c>
      <c r="C181" s="33" t="s">
        <v>212</v>
      </c>
      <c r="D181" s="34">
        <v>44469</v>
      </c>
      <c r="E181" s="40">
        <v>754.95</v>
      </c>
      <c r="F181" s="40">
        <v>758.01666666666677</v>
      </c>
      <c r="G181" s="41">
        <v>750.73333333333358</v>
      </c>
      <c r="H181" s="41">
        <v>746.51666666666677</v>
      </c>
      <c r="I181" s="41">
        <v>739.23333333333358</v>
      </c>
      <c r="J181" s="41">
        <v>762.23333333333358</v>
      </c>
      <c r="K181" s="41">
        <v>769.51666666666665</v>
      </c>
      <c r="L181" s="41">
        <v>773.73333333333358</v>
      </c>
      <c r="M181" s="31">
        <v>765.3</v>
      </c>
      <c r="N181" s="31">
        <v>753.8</v>
      </c>
      <c r="O181" s="42">
        <v>23103600</v>
      </c>
      <c r="P181" s="43">
        <v>1.4267777650953087E-2</v>
      </c>
    </row>
    <row r="182" spans="1:16" ht="12.75" customHeight="1">
      <c r="A182" s="31">
        <v>172</v>
      </c>
      <c r="B182" s="32" t="s">
        <v>121</v>
      </c>
      <c r="C182" s="33" t="s">
        <v>213</v>
      </c>
      <c r="D182" s="34">
        <v>44469</v>
      </c>
      <c r="E182" s="40">
        <v>304</v>
      </c>
      <c r="F182" s="40">
        <v>305.5333333333333</v>
      </c>
      <c r="G182" s="41">
        <v>301.51666666666659</v>
      </c>
      <c r="H182" s="41">
        <v>299.0333333333333</v>
      </c>
      <c r="I182" s="41">
        <v>295.01666666666659</v>
      </c>
      <c r="J182" s="41">
        <v>308.01666666666659</v>
      </c>
      <c r="K182" s="41">
        <v>312.03333333333325</v>
      </c>
      <c r="L182" s="41">
        <v>314.51666666666659</v>
      </c>
      <c r="M182" s="31">
        <v>309.55</v>
      </c>
      <c r="N182" s="31">
        <v>303.05</v>
      </c>
      <c r="O182" s="42">
        <v>128200500</v>
      </c>
      <c r="P182" s="43">
        <v>-5.6503967299831688E-3</v>
      </c>
    </row>
    <row r="183" spans="1:16" ht="12.75" customHeight="1">
      <c r="A183" s="31">
        <v>173</v>
      </c>
      <c r="B183" s="32" t="s">
        <v>71</v>
      </c>
      <c r="C183" s="33" t="s">
        <v>214</v>
      </c>
      <c r="D183" s="34">
        <v>44469</v>
      </c>
      <c r="E183" s="40">
        <v>1228.05</v>
      </c>
      <c r="F183" s="40">
        <v>1226.1833333333334</v>
      </c>
      <c r="G183" s="41">
        <v>1217.8666666666668</v>
      </c>
      <c r="H183" s="41">
        <v>1207.6833333333334</v>
      </c>
      <c r="I183" s="41">
        <v>1199.3666666666668</v>
      </c>
      <c r="J183" s="41">
        <v>1236.3666666666668</v>
      </c>
      <c r="K183" s="41">
        <v>1244.6833333333334</v>
      </c>
      <c r="L183" s="41">
        <v>1254.8666666666668</v>
      </c>
      <c r="M183" s="31">
        <v>1234.5</v>
      </c>
      <c r="N183" s="31">
        <v>1216</v>
      </c>
      <c r="O183" s="42">
        <v>3144500</v>
      </c>
      <c r="P183" s="43">
        <v>-3.1791448100460976E-4</v>
      </c>
    </row>
    <row r="184" spans="1:16" ht="12.75" customHeight="1">
      <c r="A184" s="31">
        <v>174</v>
      </c>
      <c r="B184" s="32" t="s">
        <v>88</v>
      </c>
      <c r="C184" s="33" t="s">
        <v>215</v>
      </c>
      <c r="D184" s="34">
        <v>44469</v>
      </c>
      <c r="E184" s="40">
        <v>673.45</v>
      </c>
      <c r="F184" s="40">
        <v>672.88333333333333</v>
      </c>
      <c r="G184" s="41">
        <v>670.31666666666661</v>
      </c>
      <c r="H184" s="41">
        <v>667.18333333333328</v>
      </c>
      <c r="I184" s="41">
        <v>664.61666666666656</v>
      </c>
      <c r="J184" s="41">
        <v>676.01666666666665</v>
      </c>
      <c r="K184" s="41">
        <v>678.58333333333348</v>
      </c>
      <c r="L184" s="41">
        <v>681.7166666666667</v>
      </c>
      <c r="M184" s="31">
        <v>675.45</v>
      </c>
      <c r="N184" s="31">
        <v>669.75</v>
      </c>
      <c r="O184" s="42">
        <v>30723200</v>
      </c>
      <c r="P184" s="43">
        <v>1.5173143008194554E-2</v>
      </c>
    </row>
    <row r="185" spans="1:16" ht="12.75" customHeight="1">
      <c r="A185" s="31">
        <v>175</v>
      </c>
      <c r="B185" s="32" t="s">
        <v>183</v>
      </c>
      <c r="C185" s="33" t="s">
        <v>216</v>
      </c>
      <c r="D185" s="34">
        <v>44469</v>
      </c>
      <c r="E185" s="40">
        <v>261.10000000000002</v>
      </c>
      <c r="F185" s="40">
        <v>246.20000000000002</v>
      </c>
      <c r="G185" s="41">
        <v>220.90000000000003</v>
      </c>
      <c r="H185" s="41">
        <v>180.70000000000002</v>
      </c>
      <c r="I185" s="41">
        <v>155.40000000000003</v>
      </c>
      <c r="J185" s="41">
        <v>286.40000000000003</v>
      </c>
      <c r="K185" s="41">
        <v>311.70000000000005</v>
      </c>
      <c r="L185" s="41">
        <v>351.90000000000003</v>
      </c>
      <c r="M185" s="31">
        <v>271.5</v>
      </c>
      <c r="N185" s="31">
        <v>206</v>
      </c>
      <c r="O185" s="42">
        <v>67038000</v>
      </c>
      <c r="P185" s="43">
        <v>-0.14696900290120629</v>
      </c>
    </row>
    <row r="186" spans="1:16" ht="12.75" customHeight="1">
      <c r="L186" s="1"/>
      <c r="M186" s="1"/>
      <c r="N186" s="1"/>
      <c r="O186" s="1"/>
      <c r="P186" s="1"/>
    </row>
    <row r="187" spans="1:16" ht="12.75" customHeight="1">
      <c r="L187" s="1"/>
      <c r="M187" s="1"/>
      <c r="N187" s="1"/>
      <c r="O187" s="1"/>
      <c r="P187" s="1"/>
    </row>
    <row r="188" spans="1:16" ht="12.75" customHeight="1">
      <c r="L188" s="1"/>
      <c r="M188" s="1"/>
      <c r="N188" s="1"/>
      <c r="O188" s="1"/>
      <c r="P188" s="1"/>
    </row>
    <row r="189" spans="1:16" ht="12.75" customHeight="1">
      <c r="L189" s="1"/>
      <c r="M189" s="1"/>
      <c r="N189" s="1"/>
      <c r="O189" s="1"/>
      <c r="P189" s="1"/>
    </row>
    <row r="190" spans="1:16" ht="12.75" customHeight="1">
      <c r="L190" s="1"/>
      <c r="M190" s="1"/>
      <c r="N190" s="1"/>
      <c r="O190" s="1"/>
      <c r="P190" s="1"/>
    </row>
    <row r="191" spans="1:16" ht="12.75" customHeight="1">
      <c r="L191" s="1"/>
      <c r="M191" s="1"/>
      <c r="N191" s="1"/>
      <c r="O191" s="1"/>
      <c r="P191" s="1"/>
    </row>
    <row r="192" spans="1:16" ht="12.75" customHeight="1">
      <c r="L192" s="1"/>
      <c r="M192" s="1"/>
      <c r="N192" s="1"/>
      <c r="O192" s="1"/>
      <c r="P192" s="1"/>
    </row>
    <row r="193" spans="1:16" ht="12.75" customHeight="1">
      <c r="L193" s="1"/>
      <c r="M193" s="1"/>
      <c r="N193" s="1"/>
      <c r="O193" s="1"/>
      <c r="P193" s="1"/>
    </row>
    <row r="194" spans="1:16" ht="12.75" customHeight="1">
      <c r="L194" s="1"/>
      <c r="M194" s="1"/>
      <c r="N194" s="1"/>
      <c r="O194" s="1"/>
      <c r="P194" s="1"/>
    </row>
    <row r="195" spans="1:16" ht="12.75" customHeight="1">
      <c r="L195" s="1"/>
      <c r="M195" s="1"/>
      <c r="N195" s="1"/>
      <c r="O195" s="1"/>
      <c r="P195" s="1"/>
    </row>
    <row r="196" spans="1:16" ht="12.75" customHeight="1">
      <c r="L196" s="1"/>
      <c r="M196" s="1"/>
      <c r="N196" s="1"/>
      <c r="O196" s="1"/>
      <c r="P196" s="1"/>
    </row>
    <row r="197" spans="1:16" ht="12.75" customHeight="1">
      <c r="A197" s="44"/>
      <c r="B197" s="45"/>
      <c r="C197" s="44"/>
      <c r="D197" s="46"/>
      <c r="E197" s="47"/>
      <c r="F197" s="47"/>
      <c r="G197" s="48"/>
      <c r="H197" s="48"/>
      <c r="I197" s="48"/>
      <c r="J197" s="48"/>
      <c r="K197" s="48"/>
      <c r="L197" s="1"/>
      <c r="M197" s="1"/>
      <c r="N197" s="1"/>
      <c r="O197" s="1"/>
      <c r="P197" s="1"/>
    </row>
    <row r="198" spans="1:16" ht="12.75" customHeight="1">
      <c r="A198" s="1"/>
      <c r="B198" s="4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1"/>
      <c r="B199" s="4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4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45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49" t="s">
        <v>217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49" t="s">
        <v>218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49" t="s">
        <v>219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49" t="s">
        <v>220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49" t="s">
        <v>221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" t="s">
        <v>222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50" t="s">
        <v>223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50" t="s">
        <v>224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50" t="s">
        <v>225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50" t="s">
        <v>226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50" t="s">
        <v>227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50" t="s">
        <v>228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50" t="s">
        <v>229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230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231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D17" sqref="D17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44454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458" t="s">
        <v>16</v>
      </c>
      <c r="B8" s="460"/>
      <c r="C8" s="464" t="s">
        <v>20</v>
      </c>
      <c r="D8" s="464" t="s">
        <v>21</v>
      </c>
      <c r="E8" s="455" t="s">
        <v>22</v>
      </c>
      <c r="F8" s="456"/>
      <c r="G8" s="457"/>
      <c r="H8" s="455" t="s">
        <v>23</v>
      </c>
      <c r="I8" s="456"/>
      <c r="J8" s="457"/>
      <c r="K8" s="26"/>
      <c r="L8" s="53"/>
      <c r="M8" s="53"/>
      <c r="N8" s="1"/>
      <c r="O8" s="1"/>
    </row>
    <row r="9" spans="1:15" ht="36" customHeight="1">
      <c r="A9" s="462"/>
      <c r="B9" s="463"/>
      <c r="C9" s="463"/>
      <c r="D9" s="46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232</v>
      </c>
      <c r="N9" s="1"/>
      <c r="O9" s="1"/>
    </row>
    <row r="10" spans="1:15" ht="12.75" customHeight="1">
      <c r="A10" s="56">
        <v>1</v>
      </c>
      <c r="B10" s="31" t="s">
        <v>233</v>
      </c>
      <c r="C10" s="37">
        <v>17380</v>
      </c>
      <c r="D10" s="35">
        <v>17395.2</v>
      </c>
      <c r="E10" s="35">
        <v>17351.850000000002</v>
      </c>
      <c r="F10" s="35">
        <v>17323.7</v>
      </c>
      <c r="G10" s="35">
        <v>17280.350000000002</v>
      </c>
      <c r="H10" s="35">
        <v>17423.350000000002</v>
      </c>
      <c r="I10" s="35">
        <v>17466.7</v>
      </c>
      <c r="J10" s="35">
        <v>17494.850000000002</v>
      </c>
      <c r="K10" s="37">
        <v>17438.55</v>
      </c>
      <c r="L10" s="37">
        <v>17367.05</v>
      </c>
      <c r="M10" s="57"/>
      <c r="N10" s="1"/>
      <c r="O10" s="1"/>
    </row>
    <row r="11" spans="1:15" ht="12.75" customHeight="1">
      <c r="A11" s="56">
        <v>2</v>
      </c>
      <c r="B11" s="31" t="s">
        <v>234</v>
      </c>
      <c r="C11" s="31">
        <v>36613.050000000003</v>
      </c>
      <c r="D11" s="40">
        <v>36632.9</v>
      </c>
      <c r="E11" s="40">
        <v>36509.800000000003</v>
      </c>
      <c r="F11" s="40">
        <v>36406.550000000003</v>
      </c>
      <c r="G11" s="40">
        <v>36283.450000000004</v>
      </c>
      <c r="H11" s="40">
        <v>36736.15</v>
      </c>
      <c r="I11" s="40">
        <v>36859.249999999993</v>
      </c>
      <c r="J11" s="40">
        <v>36962.5</v>
      </c>
      <c r="K11" s="31">
        <v>36756</v>
      </c>
      <c r="L11" s="31">
        <v>36529.65</v>
      </c>
      <c r="M11" s="57"/>
      <c r="N11" s="1"/>
      <c r="O11" s="1"/>
    </row>
    <row r="12" spans="1:15" ht="12.75" customHeight="1">
      <c r="A12" s="56">
        <v>3</v>
      </c>
      <c r="B12" s="44" t="s">
        <v>235</v>
      </c>
      <c r="C12" s="31">
        <v>2089.65</v>
      </c>
      <c r="D12" s="40">
        <v>2084.9166666666665</v>
      </c>
      <c r="E12" s="40">
        <v>2075.9333333333329</v>
      </c>
      <c r="F12" s="40">
        <v>2062.2166666666662</v>
      </c>
      <c r="G12" s="40">
        <v>2053.2333333333327</v>
      </c>
      <c r="H12" s="40">
        <v>2098.6333333333332</v>
      </c>
      <c r="I12" s="40">
        <v>2107.6166666666668</v>
      </c>
      <c r="J12" s="40">
        <v>2121.3333333333335</v>
      </c>
      <c r="K12" s="31">
        <v>2093.9</v>
      </c>
      <c r="L12" s="31">
        <v>2071.1999999999998</v>
      </c>
      <c r="M12" s="57"/>
      <c r="N12" s="1"/>
      <c r="O12" s="1"/>
    </row>
    <row r="13" spans="1:15" ht="12.75" customHeight="1">
      <c r="A13" s="56">
        <v>4</v>
      </c>
      <c r="B13" s="31" t="s">
        <v>236</v>
      </c>
      <c r="C13" s="31">
        <v>4862</v>
      </c>
      <c r="D13" s="40">
        <v>4861.333333333333</v>
      </c>
      <c r="E13" s="40">
        <v>4850.7166666666662</v>
      </c>
      <c r="F13" s="40">
        <v>4839.4333333333334</v>
      </c>
      <c r="G13" s="40">
        <v>4828.8166666666666</v>
      </c>
      <c r="H13" s="40">
        <v>4872.6166666666659</v>
      </c>
      <c r="I13" s="40">
        <v>4883.2333333333327</v>
      </c>
      <c r="J13" s="40">
        <v>4894.5166666666655</v>
      </c>
      <c r="K13" s="31">
        <v>4871.95</v>
      </c>
      <c r="L13" s="31">
        <v>4850.05</v>
      </c>
      <c r="M13" s="57"/>
      <c r="N13" s="1"/>
      <c r="O13" s="1"/>
    </row>
    <row r="14" spans="1:15" ht="12.75" customHeight="1">
      <c r="A14" s="56">
        <v>5</v>
      </c>
      <c r="B14" s="31" t="s">
        <v>237</v>
      </c>
      <c r="C14" s="31">
        <v>35431.5</v>
      </c>
      <c r="D14" s="40">
        <v>35309.699999999997</v>
      </c>
      <c r="E14" s="40">
        <v>35142.499999999993</v>
      </c>
      <c r="F14" s="40">
        <v>34853.499999999993</v>
      </c>
      <c r="G14" s="40">
        <v>34686.299999999988</v>
      </c>
      <c r="H14" s="40">
        <v>35598.699999999997</v>
      </c>
      <c r="I14" s="40">
        <v>35765.900000000009</v>
      </c>
      <c r="J14" s="40">
        <v>36054.9</v>
      </c>
      <c r="K14" s="31">
        <v>35476.9</v>
      </c>
      <c r="L14" s="31">
        <v>35020.699999999997</v>
      </c>
      <c r="M14" s="57"/>
      <c r="N14" s="1"/>
      <c r="O14" s="1"/>
    </row>
    <row r="15" spans="1:15" ht="12.75" customHeight="1">
      <c r="A15" s="56">
        <v>6</v>
      </c>
      <c r="B15" s="31" t="s">
        <v>238</v>
      </c>
      <c r="C15" s="31">
        <v>3804</v>
      </c>
      <c r="D15" s="40">
        <v>3795.0833333333335</v>
      </c>
      <c r="E15" s="40">
        <v>3780.3666666666668</v>
      </c>
      <c r="F15" s="40">
        <v>3756.7333333333331</v>
      </c>
      <c r="G15" s="40">
        <v>3742.0166666666664</v>
      </c>
      <c r="H15" s="40">
        <v>3818.7166666666672</v>
      </c>
      <c r="I15" s="40">
        <v>3833.4333333333334</v>
      </c>
      <c r="J15" s="40">
        <v>3857.0666666666675</v>
      </c>
      <c r="K15" s="31">
        <v>3809.8</v>
      </c>
      <c r="L15" s="31">
        <v>3771.45</v>
      </c>
      <c r="M15" s="57"/>
      <c r="N15" s="1"/>
      <c r="O15" s="1"/>
    </row>
    <row r="16" spans="1:15" ht="12.75" customHeight="1">
      <c r="A16" s="56">
        <v>7</v>
      </c>
      <c r="B16" s="31" t="s">
        <v>239</v>
      </c>
      <c r="C16" s="31">
        <v>8017.2</v>
      </c>
      <c r="D16" s="40">
        <v>7984.7333333333327</v>
      </c>
      <c r="E16" s="40">
        <v>7939.866666666665</v>
      </c>
      <c r="F16" s="40">
        <v>7862.5333333333319</v>
      </c>
      <c r="G16" s="40">
        <v>7817.6666666666642</v>
      </c>
      <c r="H16" s="40">
        <v>8062.0666666666657</v>
      </c>
      <c r="I16" s="40">
        <v>8106.9333333333325</v>
      </c>
      <c r="J16" s="40">
        <v>8184.2666666666664</v>
      </c>
      <c r="K16" s="31">
        <v>8029.6</v>
      </c>
      <c r="L16" s="31">
        <v>7907.4</v>
      </c>
      <c r="M16" s="57"/>
      <c r="N16" s="1"/>
      <c r="O16" s="1"/>
    </row>
    <row r="17" spans="1:15" ht="12.75" customHeight="1">
      <c r="A17" s="56">
        <v>8</v>
      </c>
      <c r="B17" s="31" t="s">
        <v>44</v>
      </c>
      <c r="C17" s="31">
        <v>2442.9499999999998</v>
      </c>
      <c r="D17" s="40">
        <v>2451.85</v>
      </c>
      <c r="E17" s="40">
        <v>2428.6499999999996</v>
      </c>
      <c r="F17" s="40">
        <v>2414.35</v>
      </c>
      <c r="G17" s="40">
        <v>2391.1499999999996</v>
      </c>
      <c r="H17" s="40">
        <v>2466.1499999999996</v>
      </c>
      <c r="I17" s="40">
        <v>2489.3499999999995</v>
      </c>
      <c r="J17" s="40">
        <v>2503.6499999999996</v>
      </c>
      <c r="K17" s="31">
        <v>2475.0500000000002</v>
      </c>
      <c r="L17" s="31">
        <v>2437.5500000000002</v>
      </c>
      <c r="M17" s="31">
        <v>1.74874</v>
      </c>
      <c r="N17" s="1"/>
      <c r="O17" s="1"/>
    </row>
    <row r="18" spans="1:15" ht="12.75" customHeight="1">
      <c r="A18" s="56">
        <v>9</v>
      </c>
      <c r="B18" s="31" t="s">
        <v>60</v>
      </c>
      <c r="C18" s="31">
        <v>1134</v>
      </c>
      <c r="D18" s="40">
        <v>1141.6666666666667</v>
      </c>
      <c r="E18" s="40">
        <v>1116.3833333333334</v>
      </c>
      <c r="F18" s="40">
        <v>1098.7666666666667</v>
      </c>
      <c r="G18" s="40">
        <v>1073.4833333333333</v>
      </c>
      <c r="H18" s="40">
        <v>1159.2833333333335</v>
      </c>
      <c r="I18" s="40">
        <v>1184.5666666666668</v>
      </c>
      <c r="J18" s="40">
        <v>1202.1833333333336</v>
      </c>
      <c r="K18" s="31">
        <v>1166.95</v>
      </c>
      <c r="L18" s="31">
        <v>1124.05</v>
      </c>
      <c r="M18" s="31">
        <v>18.45711</v>
      </c>
      <c r="N18" s="1"/>
      <c r="O18" s="1"/>
    </row>
    <row r="19" spans="1:15" ht="12.75" customHeight="1">
      <c r="A19" s="56">
        <v>10</v>
      </c>
      <c r="B19" s="31" t="s">
        <v>40</v>
      </c>
      <c r="C19" s="58">
        <v>926.95</v>
      </c>
      <c r="D19" s="40">
        <v>929.16666666666663</v>
      </c>
      <c r="E19" s="40">
        <v>918.38333333333321</v>
      </c>
      <c r="F19" s="40">
        <v>909.81666666666661</v>
      </c>
      <c r="G19" s="40">
        <v>899.03333333333319</v>
      </c>
      <c r="H19" s="40">
        <v>937.73333333333323</v>
      </c>
      <c r="I19" s="40">
        <v>948.51666666666677</v>
      </c>
      <c r="J19" s="40">
        <v>957.08333333333326</v>
      </c>
      <c r="K19" s="31">
        <v>939.95</v>
      </c>
      <c r="L19" s="31">
        <v>920.6</v>
      </c>
      <c r="M19" s="31">
        <v>7.2388500000000002</v>
      </c>
      <c r="N19" s="1"/>
      <c r="O19" s="1"/>
    </row>
    <row r="20" spans="1:15" ht="12.75" customHeight="1">
      <c r="A20" s="56">
        <v>11</v>
      </c>
      <c r="B20" s="31" t="s">
        <v>240</v>
      </c>
      <c r="C20" s="31">
        <v>21454.05</v>
      </c>
      <c r="D20" s="40">
        <v>21545.016666666666</v>
      </c>
      <c r="E20" s="40">
        <v>21220.033333333333</v>
      </c>
      <c r="F20" s="40">
        <v>20986.016666666666</v>
      </c>
      <c r="G20" s="40">
        <v>20661.033333333333</v>
      </c>
      <c r="H20" s="40">
        <v>21779.033333333333</v>
      </c>
      <c r="I20" s="40">
        <v>22104.016666666663</v>
      </c>
      <c r="J20" s="40">
        <v>22338.033333333333</v>
      </c>
      <c r="K20" s="31">
        <v>21870</v>
      </c>
      <c r="L20" s="31">
        <v>21311</v>
      </c>
      <c r="M20" s="31">
        <v>0.22983000000000001</v>
      </c>
      <c r="N20" s="1"/>
      <c r="O20" s="1"/>
    </row>
    <row r="21" spans="1:15" ht="12.75" customHeight="1">
      <c r="A21" s="56">
        <v>12</v>
      </c>
      <c r="B21" s="31" t="s">
        <v>46</v>
      </c>
      <c r="C21" s="31">
        <v>1513.2</v>
      </c>
      <c r="D21" s="40">
        <v>1519.1666666666667</v>
      </c>
      <c r="E21" s="40">
        <v>1491.0833333333335</v>
      </c>
      <c r="F21" s="40">
        <v>1468.9666666666667</v>
      </c>
      <c r="G21" s="40">
        <v>1440.8833333333334</v>
      </c>
      <c r="H21" s="40">
        <v>1541.2833333333335</v>
      </c>
      <c r="I21" s="40">
        <v>1569.366666666667</v>
      </c>
      <c r="J21" s="40">
        <v>1591.4833333333336</v>
      </c>
      <c r="K21" s="31">
        <v>1547.25</v>
      </c>
      <c r="L21" s="31">
        <v>1497.05</v>
      </c>
      <c r="M21" s="31">
        <v>71.437569999999994</v>
      </c>
      <c r="N21" s="1"/>
      <c r="O21" s="1"/>
    </row>
    <row r="22" spans="1:15" ht="12.75" customHeight="1">
      <c r="A22" s="56">
        <v>13</v>
      </c>
      <c r="B22" s="31" t="s">
        <v>241</v>
      </c>
      <c r="C22" s="31">
        <v>1149.4000000000001</v>
      </c>
      <c r="D22" s="40">
        <v>1163.6333333333334</v>
      </c>
      <c r="E22" s="40">
        <v>1118.8666666666668</v>
      </c>
      <c r="F22" s="40">
        <v>1088.3333333333333</v>
      </c>
      <c r="G22" s="40">
        <v>1043.5666666666666</v>
      </c>
      <c r="H22" s="40">
        <v>1194.166666666667</v>
      </c>
      <c r="I22" s="40">
        <v>1238.9333333333338</v>
      </c>
      <c r="J22" s="40">
        <v>1269.4666666666672</v>
      </c>
      <c r="K22" s="31">
        <v>1208.4000000000001</v>
      </c>
      <c r="L22" s="31">
        <v>1133.0999999999999</v>
      </c>
      <c r="M22" s="31">
        <v>9.0367300000000004</v>
      </c>
      <c r="N22" s="1"/>
      <c r="O22" s="1"/>
    </row>
    <row r="23" spans="1:15" ht="12.75" customHeight="1">
      <c r="A23" s="56">
        <v>14</v>
      </c>
      <c r="B23" s="31" t="s">
        <v>47</v>
      </c>
      <c r="C23" s="31">
        <v>755.4</v>
      </c>
      <c r="D23" s="40">
        <v>754.53333333333342</v>
      </c>
      <c r="E23" s="40">
        <v>746.31666666666683</v>
      </c>
      <c r="F23" s="40">
        <v>737.23333333333346</v>
      </c>
      <c r="G23" s="40">
        <v>729.01666666666688</v>
      </c>
      <c r="H23" s="40">
        <v>763.61666666666679</v>
      </c>
      <c r="I23" s="40">
        <v>771.83333333333326</v>
      </c>
      <c r="J23" s="40">
        <v>780.91666666666674</v>
      </c>
      <c r="K23" s="31">
        <v>762.75</v>
      </c>
      <c r="L23" s="31">
        <v>745.45</v>
      </c>
      <c r="M23" s="31">
        <v>56.154110000000003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1375</v>
      </c>
      <c r="D24" s="40">
        <v>1366.7</v>
      </c>
      <c r="E24" s="40">
        <v>1348.3000000000002</v>
      </c>
      <c r="F24" s="40">
        <v>1321.6000000000001</v>
      </c>
      <c r="G24" s="40">
        <v>1303.2000000000003</v>
      </c>
      <c r="H24" s="40">
        <v>1393.4</v>
      </c>
      <c r="I24" s="40">
        <v>1411.8000000000002</v>
      </c>
      <c r="J24" s="40">
        <v>1438.5</v>
      </c>
      <c r="K24" s="31">
        <v>1385.1</v>
      </c>
      <c r="L24" s="31">
        <v>1340</v>
      </c>
      <c r="M24" s="31">
        <v>2.6602600000000001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1942.7</v>
      </c>
      <c r="D25" s="40">
        <v>1929.4333333333334</v>
      </c>
      <c r="E25" s="40">
        <v>1904.7166666666667</v>
      </c>
      <c r="F25" s="40">
        <v>1866.7333333333333</v>
      </c>
      <c r="G25" s="40">
        <v>1842.0166666666667</v>
      </c>
      <c r="H25" s="40">
        <v>1967.4166666666667</v>
      </c>
      <c r="I25" s="40">
        <v>1992.1333333333334</v>
      </c>
      <c r="J25" s="40">
        <v>2030.1166666666668</v>
      </c>
      <c r="K25" s="31">
        <v>1954.15</v>
      </c>
      <c r="L25" s="31">
        <v>1891.45</v>
      </c>
      <c r="M25" s="31">
        <v>19.520430000000001</v>
      </c>
      <c r="N25" s="1"/>
      <c r="O25" s="1"/>
    </row>
    <row r="26" spans="1:15" ht="12.75" customHeight="1">
      <c r="A26" s="56">
        <v>17</v>
      </c>
      <c r="B26" s="31" t="s">
        <v>244</v>
      </c>
      <c r="C26" s="31">
        <v>113.85</v>
      </c>
      <c r="D26" s="40">
        <v>114.23333333333333</v>
      </c>
      <c r="E26" s="40">
        <v>112.61666666666667</v>
      </c>
      <c r="F26" s="40">
        <v>111.38333333333334</v>
      </c>
      <c r="G26" s="40">
        <v>109.76666666666668</v>
      </c>
      <c r="H26" s="40">
        <v>115.46666666666667</v>
      </c>
      <c r="I26" s="40">
        <v>117.08333333333331</v>
      </c>
      <c r="J26" s="40">
        <v>118.31666666666666</v>
      </c>
      <c r="K26" s="31">
        <v>115.85</v>
      </c>
      <c r="L26" s="31">
        <v>113</v>
      </c>
      <c r="M26" s="31">
        <v>23.757459999999998</v>
      </c>
      <c r="N26" s="1"/>
      <c r="O26" s="1"/>
    </row>
    <row r="27" spans="1:15" ht="12.75" customHeight="1">
      <c r="A27" s="56">
        <v>18</v>
      </c>
      <c r="B27" s="31" t="s">
        <v>42</v>
      </c>
      <c r="C27" s="31">
        <v>216.05</v>
      </c>
      <c r="D27" s="40">
        <v>217.4</v>
      </c>
      <c r="E27" s="40">
        <v>213.35000000000002</v>
      </c>
      <c r="F27" s="40">
        <v>210.65</v>
      </c>
      <c r="G27" s="40">
        <v>206.60000000000002</v>
      </c>
      <c r="H27" s="40">
        <v>220.10000000000002</v>
      </c>
      <c r="I27" s="40">
        <v>224.15000000000003</v>
      </c>
      <c r="J27" s="40">
        <v>226.85000000000002</v>
      </c>
      <c r="K27" s="31">
        <v>221.45</v>
      </c>
      <c r="L27" s="31">
        <v>214.7</v>
      </c>
      <c r="M27" s="31">
        <v>24.482420000000001</v>
      </c>
      <c r="N27" s="1"/>
      <c r="O27" s="1"/>
    </row>
    <row r="28" spans="1:15" ht="12.75" customHeight="1">
      <c r="A28" s="56">
        <v>19</v>
      </c>
      <c r="B28" s="31" t="s">
        <v>245</v>
      </c>
      <c r="C28" s="31">
        <v>2217.4</v>
      </c>
      <c r="D28" s="40">
        <v>2193.8666666666663</v>
      </c>
      <c r="E28" s="40">
        <v>2162.7333333333327</v>
      </c>
      <c r="F28" s="40">
        <v>2108.0666666666662</v>
      </c>
      <c r="G28" s="40">
        <v>2076.9333333333325</v>
      </c>
      <c r="H28" s="40">
        <v>2248.5333333333328</v>
      </c>
      <c r="I28" s="40">
        <v>2279.666666666667</v>
      </c>
      <c r="J28" s="40">
        <v>2334.333333333333</v>
      </c>
      <c r="K28" s="31">
        <v>2225</v>
      </c>
      <c r="L28" s="31">
        <v>2139.1999999999998</v>
      </c>
      <c r="M28" s="31">
        <v>1.5960099999999999</v>
      </c>
      <c r="N28" s="1"/>
      <c r="O28" s="1"/>
    </row>
    <row r="29" spans="1:15" ht="12.75" customHeight="1">
      <c r="A29" s="56">
        <v>20</v>
      </c>
      <c r="B29" s="31" t="s">
        <v>53</v>
      </c>
      <c r="C29" s="31">
        <v>780.2</v>
      </c>
      <c r="D29" s="40">
        <v>779.33333333333337</v>
      </c>
      <c r="E29" s="40">
        <v>774.76666666666677</v>
      </c>
      <c r="F29" s="40">
        <v>769.33333333333337</v>
      </c>
      <c r="G29" s="40">
        <v>764.76666666666677</v>
      </c>
      <c r="H29" s="40">
        <v>784.76666666666677</v>
      </c>
      <c r="I29" s="40">
        <v>789.33333333333337</v>
      </c>
      <c r="J29" s="40">
        <v>794.76666666666677</v>
      </c>
      <c r="K29" s="31">
        <v>783.9</v>
      </c>
      <c r="L29" s="31">
        <v>773.9</v>
      </c>
      <c r="M29" s="31">
        <v>2.53775</v>
      </c>
      <c r="N29" s="1"/>
      <c r="O29" s="1"/>
    </row>
    <row r="30" spans="1:15" ht="12.75" customHeight="1">
      <c r="A30" s="56">
        <v>21</v>
      </c>
      <c r="B30" s="31" t="s">
        <v>49</v>
      </c>
      <c r="C30" s="31">
        <v>3806.3</v>
      </c>
      <c r="D30" s="40">
        <v>3816.6666666666665</v>
      </c>
      <c r="E30" s="40">
        <v>3784.0333333333328</v>
      </c>
      <c r="F30" s="40">
        <v>3761.7666666666664</v>
      </c>
      <c r="G30" s="40">
        <v>3729.1333333333328</v>
      </c>
      <c r="H30" s="40">
        <v>3838.9333333333329</v>
      </c>
      <c r="I30" s="40">
        <v>3871.5666666666671</v>
      </c>
      <c r="J30" s="40">
        <v>3893.833333333333</v>
      </c>
      <c r="K30" s="31">
        <v>3849.3</v>
      </c>
      <c r="L30" s="31">
        <v>3794.4</v>
      </c>
      <c r="M30" s="31">
        <v>0.54871999999999999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736.7</v>
      </c>
      <c r="D31" s="40">
        <v>732.2166666666667</v>
      </c>
      <c r="E31" s="40">
        <v>723.18333333333339</v>
      </c>
      <c r="F31" s="40">
        <v>709.66666666666674</v>
      </c>
      <c r="G31" s="40">
        <v>700.63333333333344</v>
      </c>
      <c r="H31" s="40">
        <v>745.73333333333335</v>
      </c>
      <c r="I31" s="40">
        <v>754.76666666666665</v>
      </c>
      <c r="J31" s="40">
        <v>768.2833333333333</v>
      </c>
      <c r="K31" s="31">
        <v>741.25</v>
      </c>
      <c r="L31" s="31">
        <v>718.7</v>
      </c>
      <c r="M31" s="31">
        <v>19.282060000000001</v>
      </c>
      <c r="N31" s="1"/>
      <c r="O31" s="1"/>
    </row>
    <row r="32" spans="1:15" ht="12.75" customHeight="1">
      <c r="A32" s="56">
        <v>23</v>
      </c>
      <c r="B32" s="31" t="s">
        <v>52</v>
      </c>
      <c r="C32" s="31">
        <v>432.45</v>
      </c>
      <c r="D32" s="40">
        <v>432.59999999999997</v>
      </c>
      <c r="E32" s="40">
        <v>428.34999999999991</v>
      </c>
      <c r="F32" s="40">
        <v>424.24999999999994</v>
      </c>
      <c r="G32" s="40">
        <v>419.99999999999989</v>
      </c>
      <c r="H32" s="40">
        <v>436.69999999999993</v>
      </c>
      <c r="I32" s="40">
        <v>440.95000000000005</v>
      </c>
      <c r="J32" s="40">
        <v>445.04999999999995</v>
      </c>
      <c r="K32" s="31">
        <v>436.85</v>
      </c>
      <c r="L32" s="31">
        <v>428.5</v>
      </c>
      <c r="M32" s="31">
        <v>28.7224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4732.45</v>
      </c>
      <c r="D33" s="40">
        <v>4734.05</v>
      </c>
      <c r="E33" s="40">
        <v>4695.1000000000004</v>
      </c>
      <c r="F33" s="40">
        <v>4657.75</v>
      </c>
      <c r="G33" s="40">
        <v>4618.8</v>
      </c>
      <c r="H33" s="40">
        <v>4771.4000000000005</v>
      </c>
      <c r="I33" s="40">
        <v>4810.3499999999995</v>
      </c>
      <c r="J33" s="40">
        <v>4847.7000000000007</v>
      </c>
      <c r="K33" s="31">
        <v>4773</v>
      </c>
      <c r="L33" s="31">
        <v>4696.7</v>
      </c>
      <c r="M33" s="31">
        <v>5.2894300000000003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221.05</v>
      </c>
      <c r="D34" s="40">
        <v>219.41666666666666</v>
      </c>
      <c r="E34" s="40">
        <v>216.93333333333331</v>
      </c>
      <c r="F34" s="40">
        <v>212.81666666666666</v>
      </c>
      <c r="G34" s="40">
        <v>210.33333333333331</v>
      </c>
      <c r="H34" s="40">
        <v>223.5333333333333</v>
      </c>
      <c r="I34" s="40">
        <v>226.01666666666665</v>
      </c>
      <c r="J34" s="40">
        <v>230.1333333333333</v>
      </c>
      <c r="K34" s="31">
        <v>221.9</v>
      </c>
      <c r="L34" s="31">
        <v>215.3</v>
      </c>
      <c r="M34" s="31">
        <v>38.981000000000002</v>
      </c>
      <c r="N34" s="1"/>
      <c r="O34" s="1"/>
    </row>
    <row r="35" spans="1:15" ht="12.75" customHeight="1">
      <c r="A35" s="56">
        <v>26</v>
      </c>
      <c r="B35" s="31" t="s">
        <v>56</v>
      </c>
      <c r="C35" s="31">
        <v>124.85</v>
      </c>
      <c r="D35" s="40">
        <v>124.66666666666667</v>
      </c>
      <c r="E35" s="40">
        <v>123.88333333333334</v>
      </c>
      <c r="F35" s="40">
        <v>122.91666666666667</v>
      </c>
      <c r="G35" s="40">
        <v>122.13333333333334</v>
      </c>
      <c r="H35" s="40">
        <v>125.63333333333334</v>
      </c>
      <c r="I35" s="40">
        <v>126.41666666666667</v>
      </c>
      <c r="J35" s="40">
        <v>127.38333333333334</v>
      </c>
      <c r="K35" s="31">
        <v>125.45</v>
      </c>
      <c r="L35" s="31">
        <v>123.7</v>
      </c>
      <c r="M35" s="31">
        <v>116.81491</v>
      </c>
      <c r="N35" s="1"/>
      <c r="O35" s="1"/>
    </row>
    <row r="36" spans="1:15" ht="12.75" customHeight="1">
      <c r="A36" s="56">
        <v>27</v>
      </c>
      <c r="B36" s="31" t="s">
        <v>58</v>
      </c>
      <c r="C36" s="31">
        <v>3362.5</v>
      </c>
      <c r="D36" s="40">
        <v>3369.3166666666671</v>
      </c>
      <c r="E36" s="40">
        <v>3350.0333333333342</v>
      </c>
      <c r="F36" s="40">
        <v>3337.5666666666671</v>
      </c>
      <c r="G36" s="40">
        <v>3318.2833333333342</v>
      </c>
      <c r="H36" s="40">
        <v>3381.7833333333342</v>
      </c>
      <c r="I36" s="40">
        <v>3401.0666666666671</v>
      </c>
      <c r="J36" s="40">
        <v>3413.5333333333342</v>
      </c>
      <c r="K36" s="31">
        <v>3388.6</v>
      </c>
      <c r="L36" s="31">
        <v>3356.85</v>
      </c>
      <c r="M36" s="31">
        <v>5.6941199999999998</v>
      </c>
      <c r="N36" s="1"/>
      <c r="O36" s="1"/>
    </row>
    <row r="37" spans="1:15" ht="12.75" customHeight="1">
      <c r="A37" s="56">
        <v>28</v>
      </c>
      <c r="B37" s="31" t="s">
        <v>61</v>
      </c>
      <c r="C37" s="31">
        <v>748.05</v>
      </c>
      <c r="D37" s="40">
        <v>744.18333333333328</v>
      </c>
      <c r="E37" s="40">
        <v>737.46666666666658</v>
      </c>
      <c r="F37" s="40">
        <v>726.88333333333333</v>
      </c>
      <c r="G37" s="40">
        <v>720.16666666666663</v>
      </c>
      <c r="H37" s="40">
        <v>754.76666666666654</v>
      </c>
      <c r="I37" s="40">
        <v>761.48333333333323</v>
      </c>
      <c r="J37" s="40">
        <v>772.06666666666649</v>
      </c>
      <c r="K37" s="31">
        <v>750.9</v>
      </c>
      <c r="L37" s="31">
        <v>733.6</v>
      </c>
      <c r="M37" s="31">
        <v>23.779060000000001</v>
      </c>
      <c r="N37" s="1"/>
      <c r="O37" s="1"/>
    </row>
    <row r="38" spans="1:15" ht="12.75" customHeight="1">
      <c r="A38" s="56">
        <v>29</v>
      </c>
      <c r="B38" s="31" t="s">
        <v>246</v>
      </c>
      <c r="C38" s="31">
        <v>3979.7</v>
      </c>
      <c r="D38" s="40">
        <v>3981.5333333333333</v>
      </c>
      <c r="E38" s="40">
        <v>3963.0666666666666</v>
      </c>
      <c r="F38" s="40">
        <v>3946.4333333333334</v>
      </c>
      <c r="G38" s="40">
        <v>3927.9666666666667</v>
      </c>
      <c r="H38" s="40">
        <v>3998.1666666666665</v>
      </c>
      <c r="I38" s="40">
        <v>4016.6333333333328</v>
      </c>
      <c r="J38" s="40">
        <v>4033.2666666666664</v>
      </c>
      <c r="K38" s="31">
        <v>4000</v>
      </c>
      <c r="L38" s="31">
        <v>3964.9</v>
      </c>
      <c r="M38" s="31">
        <v>2.0368900000000001</v>
      </c>
      <c r="N38" s="1"/>
      <c r="O38" s="1"/>
    </row>
    <row r="39" spans="1:15" ht="12.75" customHeight="1">
      <c r="A39" s="56">
        <v>30</v>
      </c>
      <c r="B39" s="31" t="s">
        <v>62</v>
      </c>
      <c r="C39" s="31">
        <v>794.4</v>
      </c>
      <c r="D39" s="40">
        <v>795.13333333333333</v>
      </c>
      <c r="E39" s="40">
        <v>789.26666666666665</v>
      </c>
      <c r="F39" s="40">
        <v>784.13333333333333</v>
      </c>
      <c r="G39" s="40">
        <v>778.26666666666665</v>
      </c>
      <c r="H39" s="40">
        <v>800.26666666666665</v>
      </c>
      <c r="I39" s="40">
        <v>806.13333333333321</v>
      </c>
      <c r="J39" s="40">
        <v>811.26666666666665</v>
      </c>
      <c r="K39" s="31">
        <v>801</v>
      </c>
      <c r="L39" s="31">
        <v>790</v>
      </c>
      <c r="M39" s="31">
        <v>63.012079999999997</v>
      </c>
      <c r="N39" s="1"/>
      <c r="O39" s="1"/>
    </row>
    <row r="40" spans="1:15" ht="12.75" customHeight="1">
      <c r="A40" s="56">
        <v>31</v>
      </c>
      <c r="B40" s="31" t="s">
        <v>63</v>
      </c>
      <c r="C40" s="31">
        <v>3751.05</v>
      </c>
      <c r="D40" s="40">
        <v>3736.0166666666664</v>
      </c>
      <c r="E40" s="40">
        <v>3705.0333333333328</v>
      </c>
      <c r="F40" s="40">
        <v>3659.0166666666664</v>
      </c>
      <c r="G40" s="40">
        <v>3628.0333333333328</v>
      </c>
      <c r="H40" s="40">
        <v>3782.0333333333328</v>
      </c>
      <c r="I40" s="40">
        <v>3813.0166666666664</v>
      </c>
      <c r="J40" s="40">
        <v>3859.0333333333328</v>
      </c>
      <c r="K40" s="31">
        <v>3767</v>
      </c>
      <c r="L40" s="31">
        <v>3690</v>
      </c>
      <c r="M40" s="31">
        <v>7.4188000000000001</v>
      </c>
      <c r="N40" s="1"/>
      <c r="O40" s="1"/>
    </row>
    <row r="41" spans="1:15" ht="12.75" customHeight="1">
      <c r="A41" s="56">
        <v>32</v>
      </c>
      <c r="B41" s="31" t="s">
        <v>66</v>
      </c>
      <c r="C41" s="31">
        <v>7417.55</v>
      </c>
      <c r="D41" s="40">
        <v>7451.8499999999995</v>
      </c>
      <c r="E41" s="40">
        <v>7373.6999999999989</v>
      </c>
      <c r="F41" s="40">
        <v>7329.8499999999995</v>
      </c>
      <c r="G41" s="40">
        <v>7251.6999999999989</v>
      </c>
      <c r="H41" s="40">
        <v>7495.6999999999989</v>
      </c>
      <c r="I41" s="40">
        <v>7573.8499999999985</v>
      </c>
      <c r="J41" s="40">
        <v>7617.6999999999989</v>
      </c>
      <c r="K41" s="31">
        <v>7530</v>
      </c>
      <c r="L41" s="31">
        <v>7408</v>
      </c>
      <c r="M41" s="31">
        <v>7.1925800000000004</v>
      </c>
      <c r="N41" s="1"/>
      <c r="O41" s="1"/>
    </row>
    <row r="42" spans="1:15" ht="12.75" customHeight="1">
      <c r="A42" s="56">
        <v>33</v>
      </c>
      <c r="B42" s="31" t="s">
        <v>65</v>
      </c>
      <c r="C42" s="31">
        <v>16831.25</v>
      </c>
      <c r="D42" s="40">
        <v>16889.016666666666</v>
      </c>
      <c r="E42" s="40">
        <v>16738.033333333333</v>
      </c>
      <c r="F42" s="40">
        <v>16644.816666666666</v>
      </c>
      <c r="G42" s="40">
        <v>16493.833333333332</v>
      </c>
      <c r="H42" s="40">
        <v>16982.233333333334</v>
      </c>
      <c r="I42" s="40">
        <v>17133.216666666664</v>
      </c>
      <c r="J42" s="40">
        <v>17226.433333333334</v>
      </c>
      <c r="K42" s="31">
        <v>17040</v>
      </c>
      <c r="L42" s="31">
        <v>16795.8</v>
      </c>
      <c r="M42" s="31">
        <v>1.5922700000000001</v>
      </c>
      <c r="N42" s="1"/>
      <c r="O42" s="1"/>
    </row>
    <row r="43" spans="1:15" ht="12.75" customHeight="1">
      <c r="A43" s="56">
        <v>34</v>
      </c>
      <c r="B43" s="31" t="s">
        <v>247</v>
      </c>
      <c r="C43" s="31">
        <v>4282.2</v>
      </c>
      <c r="D43" s="40">
        <v>4290.333333333333</v>
      </c>
      <c r="E43" s="40">
        <v>4250.7166666666662</v>
      </c>
      <c r="F43" s="40">
        <v>4219.2333333333336</v>
      </c>
      <c r="G43" s="40">
        <v>4179.6166666666668</v>
      </c>
      <c r="H43" s="40">
        <v>4321.8166666666657</v>
      </c>
      <c r="I43" s="40">
        <v>4361.4333333333325</v>
      </c>
      <c r="J43" s="40">
        <v>4392.9166666666652</v>
      </c>
      <c r="K43" s="31">
        <v>4329.95</v>
      </c>
      <c r="L43" s="31">
        <v>4258.8500000000004</v>
      </c>
      <c r="M43" s="31">
        <v>0.10442</v>
      </c>
      <c r="N43" s="1"/>
      <c r="O43" s="1"/>
    </row>
    <row r="44" spans="1:15" ht="12.75" customHeight="1">
      <c r="A44" s="56">
        <v>35</v>
      </c>
      <c r="B44" s="31" t="s">
        <v>67</v>
      </c>
      <c r="C44" s="31">
        <v>2472.5</v>
      </c>
      <c r="D44" s="40">
        <v>2470.35</v>
      </c>
      <c r="E44" s="40">
        <v>2437.75</v>
      </c>
      <c r="F44" s="40">
        <v>2403</v>
      </c>
      <c r="G44" s="40">
        <v>2370.4</v>
      </c>
      <c r="H44" s="40">
        <v>2505.1</v>
      </c>
      <c r="I44" s="40">
        <v>2537.6999999999994</v>
      </c>
      <c r="J44" s="40">
        <v>2572.4499999999998</v>
      </c>
      <c r="K44" s="31">
        <v>2502.9499999999998</v>
      </c>
      <c r="L44" s="31">
        <v>2435.6</v>
      </c>
      <c r="M44" s="31">
        <v>2.8909799999999999</v>
      </c>
      <c r="N44" s="1"/>
      <c r="O44" s="1"/>
    </row>
    <row r="45" spans="1:15" ht="12.75" customHeight="1">
      <c r="A45" s="56">
        <v>36</v>
      </c>
      <c r="B45" s="31" t="s">
        <v>68</v>
      </c>
      <c r="C45" s="31">
        <v>284.35000000000002</v>
      </c>
      <c r="D45" s="40">
        <v>285.11666666666667</v>
      </c>
      <c r="E45" s="40">
        <v>282.73333333333335</v>
      </c>
      <c r="F45" s="40">
        <v>281.11666666666667</v>
      </c>
      <c r="G45" s="40">
        <v>278.73333333333335</v>
      </c>
      <c r="H45" s="40">
        <v>286.73333333333335</v>
      </c>
      <c r="I45" s="40">
        <v>289.11666666666667</v>
      </c>
      <c r="J45" s="40">
        <v>290.73333333333335</v>
      </c>
      <c r="K45" s="31">
        <v>287.5</v>
      </c>
      <c r="L45" s="31">
        <v>283.5</v>
      </c>
      <c r="M45" s="31">
        <v>33.083410000000001</v>
      </c>
      <c r="N45" s="1"/>
      <c r="O45" s="1"/>
    </row>
    <row r="46" spans="1:15" ht="12.75" customHeight="1">
      <c r="A46" s="56">
        <v>37</v>
      </c>
      <c r="B46" s="31" t="s">
        <v>69</v>
      </c>
      <c r="C46" s="31">
        <v>78.650000000000006</v>
      </c>
      <c r="D46" s="40">
        <v>78.599999999999994</v>
      </c>
      <c r="E46" s="40">
        <v>78.149999999999991</v>
      </c>
      <c r="F46" s="40">
        <v>77.649999999999991</v>
      </c>
      <c r="G46" s="40">
        <v>77.199999999999989</v>
      </c>
      <c r="H46" s="40">
        <v>79.099999999999994</v>
      </c>
      <c r="I46" s="40">
        <v>79.549999999999983</v>
      </c>
      <c r="J46" s="40">
        <v>80.05</v>
      </c>
      <c r="K46" s="31">
        <v>79.05</v>
      </c>
      <c r="L46" s="31">
        <v>78.099999999999994</v>
      </c>
      <c r="M46" s="31">
        <v>121.62777</v>
      </c>
      <c r="N46" s="1"/>
      <c r="O46" s="1"/>
    </row>
    <row r="47" spans="1:15" ht="12.75" customHeight="1">
      <c r="A47" s="56">
        <v>38</v>
      </c>
      <c r="B47" s="31" t="s">
        <v>248</v>
      </c>
      <c r="C47" s="31">
        <v>56.1</v>
      </c>
      <c r="D47" s="40">
        <v>56.25</v>
      </c>
      <c r="E47" s="40">
        <v>55.8</v>
      </c>
      <c r="F47" s="40">
        <v>55.5</v>
      </c>
      <c r="G47" s="40">
        <v>55.05</v>
      </c>
      <c r="H47" s="40">
        <v>56.55</v>
      </c>
      <c r="I47" s="40">
        <v>57</v>
      </c>
      <c r="J47" s="40">
        <v>57.3</v>
      </c>
      <c r="K47" s="31">
        <v>56.7</v>
      </c>
      <c r="L47" s="31">
        <v>55.95</v>
      </c>
      <c r="M47" s="31">
        <v>55.616100000000003</v>
      </c>
      <c r="N47" s="1"/>
      <c r="O47" s="1"/>
    </row>
    <row r="48" spans="1:15" ht="12.75" customHeight="1">
      <c r="A48" s="56">
        <v>39</v>
      </c>
      <c r="B48" s="31" t="s">
        <v>70</v>
      </c>
      <c r="C48" s="31">
        <v>1793.6</v>
      </c>
      <c r="D48" s="40">
        <v>1787.6833333333334</v>
      </c>
      <c r="E48" s="40">
        <v>1775.4166666666667</v>
      </c>
      <c r="F48" s="40">
        <v>1757.2333333333333</v>
      </c>
      <c r="G48" s="40">
        <v>1744.9666666666667</v>
      </c>
      <c r="H48" s="40">
        <v>1805.8666666666668</v>
      </c>
      <c r="I48" s="40">
        <v>1818.1333333333332</v>
      </c>
      <c r="J48" s="40">
        <v>1836.3166666666668</v>
      </c>
      <c r="K48" s="31">
        <v>1799.95</v>
      </c>
      <c r="L48" s="31">
        <v>1769.5</v>
      </c>
      <c r="M48" s="31">
        <v>3.6640999999999999</v>
      </c>
      <c r="N48" s="1"/>
      <c r="O48" s="1"/>
    </row>
    <row r="49" spans="1:15" ht="12.75" customHeight="1">
      <c r="A49" s="56">
        <v>40</v>
      </c>
      <c r="B49" s="31" t="s">
        <v>73</v>
      </c>
      <c r="C49" s="31">
        <v>834.85</v>
      </c>
      <c r="D49" s="40">
        <v>838.48333333333323</v>
      </c>
      <c r="E49" s="40">
        <v>829.96666666666647</v>
      </c>
      <c r="F49" s="40">
        <v>825.08333333333326</v>
      </c>
      <c r="G49" s="40">
        <v>816.56666666666649</v>
      </c>
      <c r="H49" s="40">
        <v>843.36666666666645</v>
      </c>
      <c r="I49" s="40">
        <v>851.8833333333331</v>
      </c>
      <c r="J49" s="40">
        <v>856.76666666666642</v>
      </c>
      <c r="K49" s="31">
        <v>847</v>
      </c>
      <c r="L49" s="31">
        <v>833.6</v>
      </c>
      <c r="M49" s="31">
        <v>5.0468900000000003</v>
      </c>
      <c r="N49" s="1"/>
      <c r="O49" s="1"/>
    </row>
    <row r="50" spans="1:15" ht="12.75" customHeight="1">
      <c r="A50" s="56">
        <v>41</v>
      </c>
      <c r="B50" s="31" t="s">
        <v>72</v>
      </c>
      <c r="C50" s="31">
        <v>202.4</v>
      </c>
      <c r="D50" s="40">
        <v>200.36666666666665</v>
      </c>
      <c r="E50" s="40">
        <v>196.73333333333329</v>
      </c>
      <c r="F50" s="40">
        <v>191.06666666666663</v>
      </c>
      <c r="G50" s="40">
        <v>187.43333333333328</v>
      </c>
      <c r="H50" s="40">
        <v>206.0333333333333</v>
      </c>
      <c r="I50" s="40">
        <v>209.66666666666669</v>
      </c>
      <c r="J50" s="40">
        <v>215.33333333333331</v>
      </c>
      <c r="K50" s="31">
        <v>204</v>
      </c>
      <c r="L50" s="31">
        <v>194.7</v>
      </c>
      <c r="M50" s="31">
        <v>96.701049999999995</v>
      </c>
      <c r="N50" s="1"/>
      <c r="O50" s="1"/>
    </row>
    <row r="51" spans="1:15" ht="12.75" customHeight="1">
      <c r="A51" s="56">
        <v>42</v>
      </c>
      <c r="B51" s="31" t="s">
        <v>74</v>
      </c>
      <c r="C51" s="31">
        <v>780.05</v>
      </c>
      <c r="D51" s="40">
        <v>781.9666666666667</v>
      </c>
      <c r="E51" s="40">
        <v>772.08333333333337</v>
      </c>
      <c r="F51" s="40">
        <v>764.11666666666667</v>
      </c>
      <c r="G51" s="40">
        <v>754.23333333333335</v>
      </c>
      <c r="H51" s="40">
        <v>789.93333333333339</v>
      </c>
      <c r="I51" s="40">
        <v>799.81666666666661</v>
      </c>
      <c r="J51" s="40">
        <v>807.78333333333342</v>
      </c>
      <c r="K51" s="31">
        <v>791.85</v>
      </c>
      <c r="L51" s="31">
        <v>774</v>
      </c>
      <c r="M51" s="31">
        <v>21.5245</v>
      </c>
      <c r="N51" s="1"/>
      <c r="O51" s="1"/>
    </row>
    <row r="52" spans="1:15" ht="12.75" customHeight="1">
      <c r="A52" s="56">
        <v>43</v>
      </c>
      <c r="B52" s="31" t="s">
        <v>77</v>
      </c>
      <c r="C52" s="31">
        <v>58</v>
      </c>
      <c r="D52" s="40">
        <v>57.233333333333327</v>
      </c>
      <c r="E52" s="40">
        <v>55.966666666666654</v>
      </c>
      <c r="F52" s="40">
        <v>53.93333333333333</v>
      </c>
      <c r="G52" s="40">
        <v>52.666666666666657</v>
      </c>
      <c r="H52" s="40">
        <v>59.266666666666652</v>
      </c>
      <c r="I52" s="40">
        <v>60.533333333333317</v>
      </c>
      <c r="J52" s="40">
        <v>62.566666666666649</v>
      </c>
      <c r="K52" s="31">
        <v>58.5</v>
      </c>
      <c r="L52" s="31">
        <v>55.2</v>
      </c>
      <c r="M52" s="31">
        <v>597.47450000000003</v>
      </c>
      <c r="N52" s="1"/>
      <c r="O52" s="1"/>
    </row>
    <row r="53" spans="1:15" ht="12.75" customHeight="1">
      <c r="A53" s="56">
        <v>44</v>
      </c>
      <c r="B53" s="31" t="s">
        <v>81</v>
      </c>
      <c r="C53" s="31">
        <v>493.1</v>
      </c>
      <c r="D53" s="40">
        <v>495.5333333333333</v>
      </c>
      <c r="E53" s="40">
        <v>488.06666666666661</v>
      </c>
      <c r="F53" s="40">
        <v>483.0333333333333</v>
      </c>
      <c r="G53" s="40">
        <v>475.56666666666661</v>
      </c>
      <c r="H53" s="40">
        <v>500.56666666666661</v>
      </c>
      <c r="I53" s="40">
        <v>508.0333333333333</v>
      </c>
      <c r="J53" s="40">
        <v>513.06666666666661</v>
      </c>
      <c r="K53" s="31">
        <v>503</v>
      </c>
      <c r="L53" s="31">
        <v>490.5</v>
      </c>
      <c r="M53" s="31">
        <v>120.91391</v>
      </c>
      <c r="N53" s="1"/>
      <c r="O53" s="1"/>
    </row>
    <row r="54" spans="1:15" ht="12.75" customHeight="1">
      <c r="A54" s="56">
        <v>45</v>
      </c>
      <c r="B54" s="31" t="s">
        <v>76</v>
      </c>
      <c r="C54" s="31">
        <v>694.2</v>
      </c>
      <c r="D54" s="40">
        <v>694.33333333333337</v>
      </c>
      <c r="E54" s="40">
        <v>688.9666666666667</v>
      </c>
      <c r="F54" s="40">
        <v>683.73333333333335</v>
      </c>
      <c r="G54" s="40">
        <v>678.36666666666667</v>
      </c>
      <c r="H54" s="40">
        <v>699.56666666666672</v>
      </c>
      <c r="I54" s="40">
        <v>704.93333333333328</v>
      </c>
      <c r="J54" s="40">
        <v>710.16666666666674</v>
      </c>
      <c r="K54" s="31">
        <v>699.7</v>
      </c>
      <c r="L54" s="31">
        <v>689.1</v>
      </c>
      <c r="M54" s="31">
        <v>114.79080999999999</v>
      </c>
      <c r="N54" s="1"/>
      <c r="O54" s="1"/>
    </row>
    <row r="55" spans="1:15" ht="12.75" customHeight="1">
      <c r="A55" s="56">
        <v>46</v>
      </c>
      <c r="B55" s="31" t="s">
        <v>78</v>
      </c>
      <c r="C55" s="31">
        <v>355.7</v>
      </c>
      <c r="D55" s="40">
        <v>355.0333333333333</v>
      </c>
      <c r="E55" s="40">
        <v>353.66666666666663</v>
      </c>
      <c r="F55" s="40">
        <v>351.63333333333333</v>
      </c>
      <c r="G55" s="40">
        <v>350.26666666666665</v>
      </c>
      <c r="H55" s="40">
        <v>357.06666666666661</v>
      </c>
      <c r="I55" s="40">
        <v>358.43333333333328</v>
      </c>
      <c r="J55" s="40">
        <v>360.46666666666658</v>
      </c>
      <c r="K55" s="31">
        <v>356.4</v>
      </c>
      <c r="L55" s="31">
        <v>353</v>
      </c>
      <c r="M55" s="31">
        <v>11.740069999999999</v>
      </c>
      <c r="N55" s="1"/>
      <c r="O55" s="1"/>
    </row>
    <row r="56" spans="1:15" ht="12.75" customHeight="1">
      <c r="A56" s="56">
        <v>47</v>
      </c>
      <c r="B56" s="31" t="s">
        <v>249</v>
      </c>
      <c r="C56" s="31">
        <v>1204.5999999999999</v>
      </c>
      <c r="D56" s="40">
        <v>1206.6000000000001</v>
      </c>
      <c r="E56" s="40">
        <v>1196.0000000000002</v>
      </c>
      <c r="F56" s="40">
        <v>1187.4000000000001</v>
      </c>
      <c r="G56" s="40">
        <v>1176.8000000000002</v>
      </c>
      <c r="H56" s="40">
        <v>1215.2000000000003</v>
      </c>
      <c r="I56" s="40">
        <v>1225.8000000000002</v>
      </c>
      <c r="J56" s="40">
        <v>1234.4000000000003</v>
      </c>
      <c r="K56" s="31">
        <v>1217.2</v>
      </c>
      <c r="L56" s="31">
        <v>1198</v>
      </c>
      <c r="M56" s="31">
        <v>0.71801000000000004</v>
      </c>
      <c r="N56" s="1"/>
      <c r="O56" s="1"/>
    </row>
    <row r="57" spans="1:15" ht="12.75" customHeight="1">
      <c r="A57" s="56">
        <v>48</v>
      </c>
      <c r="B57" s="31" t="s">
        <v>79</v>
      </c>
      <c r="C57" s="31">
        <v>14569</v>
      </c>
      <c r="D57" s="40">
        <v>14596.333333333334</v>
      </c>
      <c r="E57" s="40">
        <v>14472.666666666668</v>
      </c>
      <c r="F57" s="40">
        <v>14376.333333333334</v>
      </c>
      <c r="G57" s="40">
        <v>14252.666666666668</v>
      </c>
      <c r="H57" s="40">
        <v>14692.666666666668</v>
      </c>
      <c r="I57" s="40">
        <v>14816.333333333336</v>
      </c>
      <c r="J57" s="40">
        <v>14912.666666666668</v>
      </c>
      <c r="K57" s="31">
        <v>14720</v>
      </c>
      <c r="L57" s="31">
        <v>14500</v>
      </c>
      <c r="M57" s="31">
        <v>0.24238999999999999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4101.5</v>
      </c>
      <c r="D58" s="40">
        <v>4112.3</v>
      </c>
      <c r="E58" s="40">
        <v>4071.6000000000004</v>
      </c>
      <c r="F58" s="40">
        <v>4041.7000000000003</v>
      </c>
      <c r="G58" s="40">
        <v>4001.0000000000005</v>
      </c>
      <c r="H58" s="40">
        <v>4142.2000000000007</v>
      </c>
      <c r="I58" s="40">
        <v>4182.8999999999996</v>
      </c>
      <c r="J58" s="40">
        <v>4212.8</v>
      </c>
      <c r="K58" s="31">
        <v>4153</v>
      </c>
      <c r="L58" s="31">
        <v>4082.4</v>
      </c>
      <c r="M58" s="31">
        <v>4.1944100000000004</v>
      </c>
      <c r="N58" s="1"/>
      <c r="O58" s="1"/>
    </row>
    <row r="59" spans="1:15" ht="12.75" customHeight="1">
      <c r="A59" s="56">
        <v>50</v>
      </c>
      <c r="B59" s="31" t="s">
        <v>250</v>
      </c>
      <c r="C59" s="31">
        <v>880.85</v>
      </c>
      <c r="D59" s="40">
        <v>871.2833333333333</v>
      </c>
      <c r="E59" s="40">
        <v>848.56666666666661</v>
      </c>
      <c r="F59" s="40">
        <v>816.2833333333333</v>
      </c>
      <c r="G59" s="40">
        <v>793.56666666666661</v>
      </c>
      <c r="H59" s="40">
        <v>903.56666666666661</v>
      </c>
      <c r="I59" s="40">
        <v>926.2833333333333</v>
      </c>
      <c r="J59" s="40">
        <v>958.56666666666661</v>
      </c>
      <c r="K59" s="31">
        <v>894</v>
      </c>
      <c r="L59" s="31">
        <v>839</v>
      </c>
      <c r="M59" s="31">
        <v>15.42468</v>
      </c>
      <c r="N59" s="1"/>
      <c r="O59" s="1"/>
    </row>
    <row r="60" spans="1:15" ht="12.75" customHeight="1">
      <c r="A60" s="56">
        <v>51</v>
      </c>
      <c r="B60" s="31" t="s">
        <v>83</v>
      </c>
      <c r="C60" s="31">
        <v>560.85</v>
      </c>
      <c r="D60" s="40">
        <v>559.25</v>
      </c>
      <c r="E60" s="40">
        <v>555.1</v>
      </c>
      <c r="F60" s="40">
        <v>549.35</v>
      </c>
      <c r="G60" s="40">
        <v>545.20000000000005</v>
      </c>
      <c r="H60" s="40">
        <v>565</v>
      </c>
      <c r="I60" s="40">
        <v>569.15000000000009</v>
      </c>
      <c r="J60" s="40">
        <v>574.9</v>
      </c>
      <c r="K60" s="31">
        <v>563.4</v>
      </c>
      <c r="L60" s="31">
        <v>553.5</v>
      </c>
      <c r="M60" s="31">
        <v>12.44191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155.25</v>
      </c>
      <c r="D61" s="40">
        <v>155.93333333333331</v>
      </c>
      <c r="E61" s="40">
        <v>153.96666666666661</v>
      </c>
      <c r="F61" s="40">
        <v>152.68333333333331</v>
      </c>
      <c r="G61" s="40">
        <v>150.71666666666661</v>
      </c>
      <c r="H61" s="40">
        <v>157.21666666666661</v>
      </c>
      <c r="I61" s="40">
        <v>159.18333333333331</v>
      </c>
      <c r="J61" s="40">
        <v>160.46666666666661</v>
      </c>
      <c r="K61" s="31">
        <v>157.9</v>
      </c>
      <c r="L61" s="31">
        <v>154.65</v>
      </c>
      <c r="M61" s="31">
        <v>96.772739999999999</v>
      </c>
      <c r="N61" s="1"/>
      <c r="O61" s="1"/>
    </row>
    <row r="62" spans="1:15" ht="12.75" customHeight="1">
      <c r="A62" s="56">
        <v>53</v>
      </c>
      <c r="B62" s="31" t="s">
        <v>251</v>
      </c>
      <c r="C62" s="31">
        <v>138.44999999999999</v>
      </c>
      <c r="D62" s="40">
        <v>138.98333333333335</v>
      </c>
      <c r="E62" s="40">
        <v>137.56666666666669</v>
      </c>
      <c r="F62" s="40">
        <v>136.68333333333334</v>
      </c>
      <c r="G62" s="40">
        <v>135.26666666666668</v>
      </c>
      <c r="H62" s="40">
        <v>139.8666666666667</v>
      </c>
      <c r="I62" s="40">
        <v>141.28333333333333</v>
      </c>
      <c r="J62" s="40">
        <v>142.16666666666671</v>
      </c>
      <c r="K62" s="31">
        <v>140.4</v>
      </c>
      <c r="L62" s="31">
        <v>138.1</v>
      </c>
      <c r="M62" s="31">
        <v>6.1302700000000003</v>
      </c>
      <c r="N62" s="1"/>
      <c r="O62" s="1"/>
    </row>
    <row r="63" spans="1:15" ht="12.75" customHeight="1">
      <c r="A63" s="56">
        <v>54</v>
      </c>
      <c r="B63" s="31" t="s">
        <v>85</v>
      </c>
      <c r="C63" s="31">
        <v>581.25</v>
      </c>
      <c r="D63" s="40">
        <v>585.23333333333335</v>
      </c>
      <c r="E63" s="40">
        <v>575.4666666666667</v>
      </c>
      <c r="F63" s="40">
        <v>569.68333333333339</v>
      </c>
      <c r="G63" s="40">
        <v>559.91666666666674</v>
      </c>
      <c r="H63" s="40">
        <v>591.01666666666665</v>
      </c>
      <c r="I63" s="40">
        <v>600.7833333333333</v>
      </c>
      <c r="J63" s="40">
        <v>606.56666666666661</v>
      </c>
      <c r="K63" s="31">
        <v>595</v>
      </c>
      <c r="L63" s="31">
        <v>579.45000000000005</v>
      </c>
      <c r="M63" s="31">
        <v>22.563089999999999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953.15</v>
      </c>
      <c r="D64" s="40">
        <v>953.69999999999993</v>
      </c>
      <c r="E64" s="40">
        <v>949.04999999999984</v>
      </c>
      <c r="F64" s="40">
        <v>944.94999999999993</v>
      </c>
      <c r="G64" s="40">
        <v>940.29999999999984</v>
      </c>
      <c r="H64" s="40">
        <v>957.79999999999984</v>
      </c>
      <c r="I64" s="40">
        <v>962.44999999999993</v>
      </c>
      <c r="J64" s="40">
        <v>966.54999999999984</v>
      </c>
      <c r="K64" s="31">
        <v>958.35</v>
      </c>
      <c r="L64" s="31">
        <v>949.6</v>
      </c>
      <c r="M64" s="31">
        <v>13.73821</v>
      </c>
      <c r="N64" s="1"/>
      <c r="O64" s="1"/>
    </row>
    <row r="65" spans="1:15" ht="12.75" customHeight="1">
      <c r="A65" s="56">
        <v>56</v>
      </c>
      <c r="B65" s="31" t="s">
        <v>93</v>
      </c>
      <c r="C65" s="31">
        <v>156.9</v>
      </c>
      <c r="D65" s="40">
        <v>157.30000000000001</v>
      </c>
      <c r="E65" s="40">
        <v>155.30000000000001</v>
      </c>
      <c r="F65" s="40">
        <v>153.69999999999999</v>
      </c>
      <c r="G65" s="40">
        <v>151.69999999999999</v>
      </c>
      <c r="H65" s="40">
        <v>158.90000000000003</v>
      </c>
      <c r="I65" s="40">
        <v>160.90000000000003</v>
      </c>
      <c r="J65" s="40">
        <v>162.50000000000006</v>
      </c>
      <c r="K65" s="31">
        <v>159.30000000000001</v>
      </c>
      <c r="L65" s="31">
        <v>155.69999999999999</v>
      </c>
      <c r="M65" s="31">
        <v>15.394909999999999</v>
      </c>
      <c r="N65" s="1"/>
      <c r="O65" s="1"/>
    </row>
    <row r="66" spans="1:15" ht="12.75" customHeight="1">
      <c r="A66" s="56">
        <v>57</v>
      </c>
      <c r="B66" s="31" t="s">
        <v>87</v>
      </c>
      <c r="C66" s="31">
        <v>154.69999999999999</v>
      </c>
      <c r="D66" s="40">
        <v>154.51666666666665</v>
      </c>
      <c r="E66" s="40">
        <v>153.5333333333333</v>
      </c>
      <c r="F66" s="40">
        <v>152.36666666666665</v>
      </c>
      <c r="G66" s="40">
        <v>151.3833333333333</v>
      </c>
      <c r="H66" s="40">
        <v>155.68333333333331</v>
      </c>
      <c r="I66" s="40">
        <v>156.66666666666666</v>
      </c>
      <c r="J66" s="40">
        <v>157.83333333333331</v>
      </c>
      <c r="K66" s="31">
        <v>155.5</v>
      </c>
      <c r="L66" s="31">
        <v>153.35</v>
      </c>
      <c r="M66" s="31">
        <v>88.044319999999999</v>
      </c>
      <c r="N66" s="1"/>
      <c r="O66" s="1"/>
    </row>
    <row r="67" spans="1:15" ht="12.75" customHeight="1">
      <c r="A67" s="56">
        <v>58</v>
      </c>
      <c r="B67" s="31" t="s">
        <v>89</v>
      </c>
      <c r="C67" s="31">
        <v>5295.55</v>
      </c>
      <c r="D67" s="40">
        <v>5268.4000000000005</v>
      </c>
      <c r="E67" s="40">
        <v>5197.1500000000015</v>
      </c>
      <c r="F67" s="40">
        <v>5098.7500000000009</v>
      </c>
      <c r="G67" s="40">
        <v>5027.5000000000018</v>
      </c>
      <c r="H67" s="40">
        <v>5366.8000000000011</v>
      </c>
      <c r="I67" s="40">
        <v>5438.0499999999993</v>
      </c>
      <c r="J67" s="40">
        <v>5536.4500000000007</v>
      </c>
      <c r="K67" s="31">
        <v>5339.65</v>
      </c>
      <c r="L67" s="31">
        <v>5170</v>
      </c>
      <c r="M67" s="31">
        <v>3.96367</v>
      </c>
      <c r="N67" s="1"/>
      <c r="O67" s="1"/>
    </row>
    <row r="68" spans="1:15" ht="12.75" customHeight="1">
      <c r="A68" s="56">
        <v>59</v>
      </c>
      <c r="B68" s="31" t="s">
        <v>90</v>
      </c>
      <c r="C68" s="31">
        <v>1732.95</v>
      </c>
      <c r="D68" s="40">
        <v>1731.8999999999999</v>
      </c>
      <c r="E68" s="40">
        <v>1725.9999999999998</v>
      </c>
      <c r="F68" s="40">
        <v>1719.05</v>
      </c>
      <c r="G68" s="40">
        <v>1713.1499999999999</v>
      </c>
      <c r="H68" s="40">
        <v>1738.8499999999997</v>
      </c>
      <c r="I68" s="40">
        <v>1744.7499999999998</v>
      </c>
      <c r="J68" s="40">
        <v>1751.6999999999996</v>
      </c>
      <c r="K68" s="31">
        <v>1737.8</v>
      </c>
      <c r="L68" s="31">
        <v>1724.95</v>
      </c>
      <c r="M68" s="31">
        <v>3.1084299999999998</v>
      </c>
      <c r="N68" s="1"/>
      <c r="O68" s="1"/>
    </row>
    <row r="69" spans="1:15" ht="12.75" customHeight="1">
      <c r="A69" s="56">
        <v>60</v>
      </c>
      <c r="B69" s="31" t="s">
        <v>91</v>
      </c>
      <c r="C69" s="31">
        <v>729.1</v>
      </c>
      <c r="D69" s="40">
        <v>733.4</v>
      </c>
      <c r="E69" s="40">
        <v>721.19999999999993</v>
      </c>
      <c r="F69" s="40">
        <v>713.3</v>
      </c>
      <c r="G69" s="40">
        <v>701.09999999999991</v>
      </c>
      <c r="H69" s="40">
        <v>741.3</v>
      </c>
      <c r="I69" s="40">
        <v>753.5</v>
      </c>
      <c r="J69" s="40">
        <v>761.4</v>
      </c>
      <c r="K69" s="31">
        <v>745.6</v>
      </c>
      <c r="L69" s="31">
        <v>725.5</v>
      </c>
      <c r="M69" s="31">
        <v>12.37271</v>
      </c>
      <c r="N69" s="1"/>
      <c r="O69" s="1"/>
    </row>
    <row r="70" spans="1:15" ht="12.75" customHeight="1">
      <c r="A70" s="56">
        <v>61</v>
      </c>
      <c r="B70" s="31" t="s">
        <v>92</v>
      </c>
      <c r="C70" s="31">
        <v>827.2</v>
      </c>
      <c r="D70" s="40">
        <v>828.26666666666677</v>
      </c>
      <c r="E70" s="40">
        <v>820.58333333333348</v>
      </c>
      <c r="F70" s="40">
        <v>813.9666666666667</v>
      </c>
      <c r="G70" s="40">
        <v>806.28333333333342</v>
      </c>
      <c r="H70" s="40">
        <v>834.88333333333355</v>
      </c>
      <c r="I70" s="40">
        <v>842.56666666666672</v>
      </c>
      <c r="J70" s="40">
        <v>849.18333333333362</v>
      </c>
      <c r="K70" s="31">
        <v>835.95</v>
      </c>
      <c r="L70" s="31">
        <v>821.65</v>
      </c>
      <c r="M70" s="31">
        <v>2.5828000000000002</v>
      </c>
      <c r="N70" s="1"/>
      <c r="O70" s="1"/>
    </row>
    <row r="71" spans="1:15" ht="12.75" customHeight="1">
      <c r="A71" s="56">
        <v>62</v>
      </c>
      <c r="B71" s="31" t="s">
        <v>252</v>
      </c>
      <c r="C71" s="31">
        <v>489.9</v>
      </c>
      <c r="D71" s="40">
        <v>489.41666666666669</v>
      </c>
      <c r="E71" s="40">
        <v>483.53333333333336</v>
      </c>
      <c r="F71" s="40">
        <v>477.16666666666669</v>
      </c>
      <c r="G71" s="40">
        <v>471.28333333333336</v>
      </c>
      <c r="H71" s="40">
        <v>495.78333333333336</v>
      </c>
      <c r="I71" s="40">
        <v>501.66666666666669</v>
      </c>
      <c r="J71" s="40">
        <v>508.03333333333336</v>
      </c>
      <c r="K71" s="31">
        <v>495.3</v>
      </c>
      <c r="L71" s="31">
        <v>483.05</v>
      </c>
      <c r="M71" s="31">
        <v>9.0251099999999997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1038.6500000000001</v>
      </c>
      <c r="D72" s="40">
        <v>1038.2333333333333</v>
      </c>
      <c r="E72" s="40">
        <v>1027.1666666666667</v>
      </c>
      <c r="F72" s="40">
        <v>1015.6833333333334</v>
      </c>
      <c r="G72" s="40">
        <v>1004.6166666666668</v>
      </c>
      <c r="H72" s="40">
        <v>1049.7166666666667</v>
      </c>
      <c r="I72" s="40">
        <v>1060.7833333333333</v>
      </c>
      <c r="J72" s="40">
        <v>1072.2666666666667</v>
      </c>
      <c r="K72" s="31">
        <v>1049.3</v>
      </c>
      <c r="L72" s="31">
        <v>1026.75</v>
      </c>
      <c r="M72" s="31">
        <v>4.81487</v>
      </c>
      <c r="N72" s="1"/>
      <c r="O72" s="1"/>
    </row>
    <row r="73" spans="1:15" ht="12.75" customHeight="1">
      <c r="A73" s="56">
        <v>64</v>
      </c>
      <c r="B73" s="31" t="s">
        <v>99</v>
      </c>
      <c r="C73" s="31">
        <v>342.3</v>
      </c>
      <c r="D73" s="40">
        <v>342.76666666666665</v>
      </c>
      <c r="E73" s="40">
        <v>340.5333333333333</v>
      </c>
      <c r="F73" s="40">
        <v>338.76666666666665</v>
      </c>
      <c r="G73" s="40">
        <v>336.5333333333333</v>
      </c>
      <c r="H73" s="40">
        <v>344.5333333333333</v>
      </c>
      <c r="I73" s="40">
        <v>346.76666666666665</v>
      </c>
      <c r="J73" s="40">
        <v>348.5333333333333</v>
      </c>
      <c r="K73" s="31">
        <v>345</v>
      </c>
      <c r="L73" s="31">
        <v>341</v>
      </c>
      <c r="M73" s="31">
        <v>68.321359999999999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639.20000000000005</v>
      </c>
      <c r="D74" s="40">
        <v>638.30000000000007</v>
      </c>
      <c r="E74" s="40">
        <v>635.65000000000009</v>
      </c>
      <c r="F74" s="40">
        <v>632.1</v>
      </c>
      <c r="G74" s="40">
        <v>629.45000000000005</v>
      </c>
      <c r="H74" s="40">
        <v>641.85000000000014</v>
      </c>
      <c r="I74" s="40">
        <v>644.5</v>
      </c>
      <c r="J74" s="40">
        <v>648.05000000000018</v>
      </c>
      <c r="K74" s="31">
        <v>640.95000000000005</v>
      </c>
      <c r="L74" s="31">
        <v>634.75</v>
      </c>
      <c r="M74" s="31">
        <v>14.22838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2447.85</v>
      </c>
      <c r="D75" s="40">
        <v>2470.4666666666667</v>
      </c>
      <c r="E75" s="40">
        <v>2392.5333333333333</v>
      </c>
      <c r="F75" s="40">
        <v>2337.2166666666667</v>
      </c>
      <c r="G75" s="40">
        <v>2259.2833333333333</v>
      </c>
      <c r="H75" s="40">
        <v>2525.7833333333333</v>
      </c>
      <c r="I75" s="40">
        <v>2603.7166666666667</v>
      </c>
      <c r="J75" s="40">
        <v>2659.0333333333333</v>
      </c>
      <c r="K75" s="31">
        <v>2548.4</v>
      </c>
      <c r="L75" s="31">
        <v>2415.15</v>
      </c>
      <c r="M75" s="31">
        <v>5.6992700000000003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2451.15</v>
      </c>
      <c r="D76" s="40">
        <v>2446.6666666666665</v>
      </c>
      <c r="E76" s="40">
        <v>2424.4833333333331</v>
      </c>
      <c r="F76" s="40">
        <v>2397.8166666666666</v>
      </c>
      <c r="G76" s="40">
        <v>2375.6333333333332</v>
      </c>
      <c r="H76" s="40">
        <v>2473.333333333333</v>
      </c>
      <c r="I76" s="40">
        <v>2495.5166666666664</v>
      </c>
      <c r="J76" s="40">
        <v>2522.1833333333329</v>
      </c>
      <c r="K76" s="31">
        <v>2468.85</v>
      </c>
      <c r="L76" s="31">
        <v>2420</v>
      </c>
      <c r="M76" s="31">
        <v>10.02384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197.35</v>
      </c>
      <c r="D77" s="40">
        <v>199.63333333333335</v>
      </c>
      <c r="E77" s="40">
        <v>194.26666666666671</v>
      </c>
      <c r="F77" s="40">
        <v>191.18333333333337</v>
      </c>
      <c r="G77" s="40">
        <v>185.81666666666672</v>
      </c>
      <c r="H77" s="40">
        <v>202.7166666666667</v>
      </c>
      <c r="I77" s="40">
        <v>208.08333333333331</v>
      </c>
      <c r="J77" s="40">
        <v>211.16666666666669</v>
      </c>
      <c r="K77" s="31">
        <v>205</v>
      </c>
      <c r="L77" s="31">
        <v>196.55</v>
      </c>
      <c r="M77" s="31">
        <v>8.9855800000000006</v>
      </c>
      <c r="N77" s="1"/>
      <c r="O77" s="1"/>
    </row>
    <row r="78" spans="1:15" ht="12.75" customHeight="1">
      <c r="A78" s="56">
        <v>69</v>
      </c>
      <c r="B78" s="31" t="s">
        <v>97</v>
      </c>
      <c r="C78" s="31">
        <v>5094.8500000000004</v>
      </c>
      <c r="D78" s="40">
        <v>5119.3499999999995</v>
      </c>
      <c r="E78" s="40">
        <v>5047.2999999999993</v>
      </c>
      <c r="F78" s="40">
        <v>4999.75</v>
      </c>
      <c r="G78" s="40">
        <v>4927.7</v>
      </c>
      <c r="H78" s="40">
        <v>5166.8999999999987</v>
      </c>
      <c r="I78" s="40">
        <v>5238.95</v>
      </c>
      <c r="J78" s="40">
        <v>5286.4999999999982</v>
      </c>
      <c r="K78" s="31">
        <v>5191.3999999999996</v>
      </c>
      <c r="L78" s="31">
        <v>5071.8</v>
      </c>
      <c r="M78" s="31">
        <v>5.21157</v>
      </c>
      <c r="N78" s="1"/>
      <c r="O78" s="1"/>
    </row>
    <row r="79" spans="1:15" ht="12.75" customHeight="1">
      <c r="A79" s="56">
        <v>70</v>
      </c>
      <c r="B79" s="31" t="s">
        <v>255</v>
      </c>
      <c r="C79" s="31">
        <v>4289.1499999999996</v>
      </c>
      <c r="D79" s="40">
        <v>4296.1833333333334</v>
      </c>
      <c r="E79" s="40">
        <v>4256.0166666666664</v>
      </c>
      <c r="F79" s="40">
        <v>4222.8833333333332</v>
      </c>
      <c r="G79" s="40">
        <v>4182.7166666666662</v>
      </c>
      <c r="H79" s="40">
        <v>4329.3166666666666</v>
      </c>
      <c r="I79" s="40">
        <v>4369.4833333333327</v>
      </c>
      <c r="J79" s="40">
        <v>4402.6166666666668</v>
      </c>
      <c r="K79" s="31">
        <v>4336.3500000000004</v>
      </c>
      <c r="L79" s="31">
        <v>4263.05</v>
      </c>
      <c r="M79" s="31">
        <v>1.8582799999999999</v>
      </c>
      <c r="N79" s="1"/>
      <c r="O79" s="1"/>
    </row>
    <row r="80" spans="1:15" ht="12.75" customHeight="1">
      <c r="A80" s="56">
        <v>71</v>
      </c>
      <c r="B80" s="31" t="s">
        <v>145</v>
      </c>
      <c r="C80" s="31">
        <v>4141.7</v>
      </c>
      <c r="D80" s="40">
        <v>4145.9333333333334</v>
      </c>
      <c r="E80" s="40">
        <v>4117.8166666666666</v>
      </c>
      <c r="F80" s="40">
        <v>4093.9333333333334</v>
      </c>
      <c r="G80" s="40">
        <v>4065.8166666666666</v>
      </c>
      <c r="H80" s="40">
        <v>4169.8166666666666</v>
      </c>
      <c r="I80" s="40">
        <v>4197.9333333333334</v>
      </c>
      <c r="J80" s="40">
        <v>4221.8166666666666</v>
      </c>
      <c r="K80" s="31">
        <v>4174.05</v>
      </c>
      <c r="L80" s="31">
        <v>4122.05</v>
      </c>
      <c r="M80" s="31">
        <v>0.93876999999999999</v>
      </c>
      <c r="N80" s="1"/>
      <c r="O80" s="1"/>
    </row>
    <row r="81" spans="1:15" ht="12.75" customHeight="1">
      <c r="A81" s="56">
        <v>72</v>
      </c>
      <c r="B81" s="31" t="s">
        <v>100</v>
      </c>
      <c r="C81" s="31">
        <v>4930.75</v>
      </c>
      <c r="D81" s="40">
        <v>4947.833333333333</v>
      </c>
      <c r="E81" s="40">
        <v>4906.6666666666661</v>
      </c>
      <c r="F81" s="40">
        <v>4882.583333333333</v>
      </c>
      <c r="G81" s="40">
        <v>4841.4166666666661</v>
      </c>
      <c r="H81" s="40">
        <v>4971.9166666666661</v>
      </c>
      <c r="I81" s="40">
        <v>5013.0833333333321</v>
      </c>
      <c r="J81" s="40">
        <v>5037.1666666666661</v>
      </c>
      <c r="K81" s="31">
        <v>4989</v>
      </c>
      <c r="L81" s="31">
        <v>4923.75</v>
      </c>
      <c r="M81" s="31">
        <v>3.0998100000000002</v>
      </c>
      <c r="N81" s="1"/>
      <c r="O81" s="1"/>
    </row>
    <row r="82" spans="1:15" ht="12.75" customHeight="1">
      <c r="A82" s="56">
        <v>73</v>
      </c>
      <c r="B82" s="31" t="s">
        <v>101</v>
      </c>
      <c r="C82" s="31">
        <v>2820.3</v>
      </c>
      <c r="D82" s="40">
        <v>2833.3166666666671</v>
      </c>
      <c r="E82" s="40">
        <v>2796.6333333333341</v>
      </c>
      <c r="F82" s="40">
        <v>2772.9666666666672</v>
      </c>
      <c r="G82" s="40">
        <v>2736.2833333333342</v>
      </c>
      <c r="H82" s="40">
        <v>2856.983333333334</v>
      </c>
      <c r="I82" s="40">
        <v>2893.6666666666674</v>
      </c>
      <c r="J82" s="40">
        <v>2917.3333333333339</v>
      </c>
      <c r="K82" s="31">
        <v>2870</v>
      </c>
      <c r="L82" s="31">
        <v>2809.65</v>
      </c>
      <c r="M82" s="31">
        <v>6.7270099999999999</v>
      </c>
      <c r="N82" s="1"/>
      <c r="O82" s="1"/>
    </row>
    <row r="83" spans="1:15" ht="12.75" customHeight="1">
      <c r="A83" s="56">
        <v>74</v>
      </c>
      <c r="B83" s="31" t="s">
        <v>256</v>
      </c>
      <c r="C83" s="31">
        <v>594.5</v>
      </c>
      <c r="D83" s="40">
        <v>597.4666666666667</v>
      </c>
      <c r="E83" s="40">
        <v>586.98333333333335</v>
      </c>
      <c r="F83" s="40">
        <v>579.4666666666667</v>
      </c>
      <c r="G83" s="40">
        <v>568.98333333333335</v>
      </c>
      <c r="H83" s="40">
        <v>604.98333333333335</v>
      </c>
      <c r="I83" s="40">
        <v>615.4666666666667</v>
      </c>
      <c r="J83" s="40">
        <v>622.98333333333335</v>
      </c>
      <c r="K83" s="31">
        <v>607.95000000000005</v>
      </c>
      <c r="L83" s="31">
        <v>589.95000000000005</v>
      </c>
      <c r="M83" s="31">
        <v>5.3827100000000003</v>
      </c>
      <c r="N83" s="1"/>
      <c r="O83" s="1"/>
    </row>
    <row r="84" spans="1:15" ht="12.75" customHeight="1">
      <c r="A84" s="56">
        <v>75</v>
      </c>
      <c r="B84" s="31" t="s">
        <v>257</v>
      </c>
      <c r="C84" s="31">
        <v>1592.05</v>
      </c>
      <c r="D84" s="40">
        <v>1606.7666666666667</v>
      </c>
      <c r="E84" s="40">
        <v>1568.2833333333333</v>
      </c>
      <c r="F84" s="40">
        <v>1544.5166666666667</v>
      </c>
      <c r="G84" s="40">
        <v>1506.0333333333333</v>
      </c>
      <c r="H84" s="40">
        <v>1630.5333333333333</v>
      </c>
      <c r="I84" s="40">
        <v>1669.0166666666664</v>
      </c>
      <c r="J84" s="40">
        <v>1692.7833333333333</v>
      </c>
      <c r="K84" s="31">
        <v>1645.25</v>
      </c>
      <c r="L84" s="31">
        <v>1583</v>
      </c>
      <c r="M84" s="31">
        <v>1.22055</v>
      </c>
      <c r="N84" s="1"/>
      <c r="O84" s="1"/>
    </row>
    <row r="85" spans="1:15" ht="12.75" customHeight="1">
      <c r="A85" s="56">
        <v>76</v>
      </c>
      <c r="B85" s="31" t="s">
        <v>102</v>
      </c>
      <c r="C85" s="31">
        <v>1466</v>
      </c>
      <c r="D85" s="40">
        <v>1440.5166666666667</v>
      </c>
      <c r="E85" s="40">
        <v>1403.0333333333333</v>
      </c>
      <c r="F85" s="40">
        <v>1340.0666666666666</v>
      </c>
      <c r="G85" s="40">
        <v>1302.5833333333333</v>
      </c>
      <c r="H85" s="40">
        <v>1503.4833333333333</v>
      </c>
      <c r="I85" s="40">
        <v>1540.9666666666665</v>
      </c>
      <c r="J85" s="40">
        <v>1603.9333333333334</v>
      </c>
      <c r="K85" s="31">
        <v>1478</v>
      </c>
      <c r="L85" s="31">
        <v>1377.55</v>
      </c>
      <c r="M85" s="31">
        <v>42.432369999999999</v>
      </c>
      <c r="N85" s="1"/>
      <c r="O85" s="1"/>
    </row>
    <row r="86" spans="1:15" ht="12.75" customHeight="1">
      <c r="A86" s="56">
        <v>77</v>
      </c>
      <c r="B86" s="31" t="s">
        <v>103</v>
      </c>
      <c r="C86" s="31">
        <v>182.6</v>
      </c>
      <c r="D86" s="40">
        <v>183.25</v>
      </c>
      <c r="E86" s="40">
        <v>181.35</v>
      </c>
      <c r="F86" s="40">
        <v>180.1</v>
      </c>
      <c r="G86" s="40">
        <v>178.2</v>
      </c>
      <c r="H86" s="40">
        <v>184.5</v>
      </c>
      <c r="I86" s="40">
        <v>186.39999999999998</v>
      </c>
      <c r="J86" s="40">
        <v>187.65</v>
      </c>
      <c r="K86" s="31">
        <v>185.15</v>
      </c>
      <c r="L86" s="31">
        <v>182</v>
      </c>
      <c r="M86" s="31">
        <v>43.461880000000001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82.35</v>
      </c>
      <c r="D87" s="40">
        <v>82.399999999999991</v>
      </c>
      <c r="E87" s="40">
        <v>81.899999999999977</v>
      </c>
      <c r="F87" s="40">
        <v>81.449999999999989</v>
      </c>
      <c r="G87" s="40">
        <v>80.949999999999974</v>
      </c>
      <c r="H87" s="40">
        <v>82.84999999999998</v>
      </c>
      <c r="I87" s="40">
        <v>83.350000000000009</v>
      </c>
      <c r="J87" s="40">
        <v>83.799999999999983</v>
      </c>
      <c r="K87" s="31">
        <v>82.9</v>
      </c>
      <c r="L87" s="31">
        <v>81.95</v>
      </c>
      <c r="M87" s="31">
        <v>57.06185</v>
      </c>
      <c r="N87" s="1"/>
      <c r="O87" s="1"/>
    </row>
    <row r="88" spans="1:15" ht="12.75" customHeight="1">
      <c r="A88" s="56">
        <v>79</v>
      </c>
      <c r="B88" s="31" t="s">
        <v>258</v>
      </c>
      <c r="C88" s="31">
        <v>277.35000000000002</v>
      </c>
      <c r="D88" s="40">
        <v>276.88333333333338</v>
      </c>
      <c r="E88" s="40">
        <v>273.46666666666675</v>
      </c>
      <c r="F88" s="40">
        <v>269.58333333333337</v>
      </c>
      <c r="G88" s="40">
        <v>266.16666666666674</v>
      </c>
      <c r="H88" s="40">
        <v>280.76666666666677</v>
      </c>
      <c r="I88" s="40">
        <v>284.18333333333339</v>
      </c>
      <c r="J88" s="40">
        <v>288.06666666666678</v>
      </c>
      <c r="K88" s="31">
        <v>280.3</v>
      </c>
      <c r="L88" s="31">
        <v>273</v>
      </c>
      <c r="M88" s="31">
        <v>25.763870000000001</v>
      </c>
      <c r="N88" s="1"/>
      <c r="O88" s="1"/>
    </row>
    <row r="89" spans="1:15" ht="12.75" customHeight="1">
      <c r="A89" s="56">
        <v>80</v>
      </c>
      <c r="B89" s="31" t="s">
        <v>105</v>
      </c>
      <c r="C89" s="31">
        <v>156</v>
      </c>
      <c r="D89" s="40">
        <v>153.28333333333333</v>
      </c>
      <c r="E89" s="40">
        <v>149.91666666666666</v>
      </c>
      <c r="F89" s="40">
        <v>143.83333333333331</v>
      </c>
      <c r="G89" s="40">
        <v>140.46666666666664</v>
      </c>
      <c r="H89" s="40">
        <v>159.36666666666667</v>
      </c>
      <c r="I89" s="40">
        <v>162.73333333333335</v>
      </c>
      <c r="J89" s="40">
        <v>168.81666666666669</v>
      </c>
      <c r="K89" s="31">
        <v>156.65</v>
      </c>
      <c r="L89" s="31">
        <v>147.19999999999999</v>
      </c>
      <c r="M89" s="31">
        <v>363.17282999999998</v>
      </c>
      <c r="N89" s="1"/>
      <c r="O89" s="1"/>
    </row>
    <row r="90" spans="1:15" ht="12.75" customHeight="1">
      <c r="A90" s="56">
        <v>81</v>
      </c>
      <c r="B90" s="31" t="s">
        <v>108</v>
      </c>
      <c r="C90" s="31">
        <v>30</v>
      </c>
      <c r="D90" s="40">
        <v>30.033333333333331</v>
      </c>
      <c r="E90" s="40">
        <v>29.766666666666662</v>
      </c>
      <c r="F90" s="40">
        <v>29.533333333333331</v>
      </c>
      <c r="G90" s="40">
        <v>29.266666666666662</v>
      </c>
      <c r="H90" s="40">
        <v>30.266666666666662</v>
      </c>
      <c r="I90" s="40">
        <v>30.533333333333328</v>
      </c>
      <c r="J90" s="40">
        <v>30.766666666666662</v>
      </c>
      <c r="K90" s="31">
        <v>30.3</v>
      </c>
      <c r="L90" s="31">
        <v>29.8</v>
      </c>
      <c r="M90" s="31">
        <v>43.324100000000001</v>
      </c>
      <c r="N90" s="1"/>
      <c r="O90" s="1"/>
    </row>
    <row r="91" spans="1:15" ht="12.75" customHeight="1">
      <c r="A91" s="56">
        <v>82</v>
      </c>
      <c r="B91" s="31" t="s">
        <v>259</v>
      </c>
      <c r="C91" s="31">
        <v>3812.35</v>
      </c>
      <c r="D91" s="40">
        <v>3823.5833333333335</v>
      </c>
      <c r="E91" s="40">
        <v>3783.8166666666671</v>
      </c>
      <c r="F91" s="40">
        <v>3755.2833333333338</v>
      </c>
      <c r="G91" s="40">
        <v>3715.5166666666673</v>
      </c>
      <c r="H91" s="40">
        <v>3852.1166666666668</v>
      </c>
      <c r="I91" s="40">
        <v>3891.8833333333332</v>
      </c>
      <c r="J91" s="40">
        <v>3920.4166666666665</v>
      </c>
      <c r="K91" s="31">
        <v>3863.35</v>
      </c>
      <c r="L91" s="31">
        <v>3795.05</v>
      </c>
      <c r="M91" s="31">
        <v>1.7902</v>
      </c>
      <c r="N91" s="1"/>
      <c r="O91" s="1"/>
    </row>
    <row r="92" spans="1:15" ht="12.75" customHeight="1">
      <c r="A92" s="56">
        <v>83</v>
      </c>
      <c r="B92" s="31" t="s">
        <v>106</v>
      </c>
      <c r="C92" s="31">
        <v>531.54999999999995</v>
      </c>
      <c r="D92" s="40">
        <v>528.4</v>
      </c>
      <c r="E92" s="40">
        <v>523.15</v>
      </c>
      <c r="F92" s="40">
        <v>514.75</v>
      </c>
      <c r="G92" s="40">
        <v>509.5</v>
      </c>
      <c r="H92" s="40">
        <v>536.79999999999995</v>
      </c>
      <c r="I92" s="40">
        <v>542.04999999999995</v>
      </c>
      <c r="J92" s="40">
        <v>550.44999999999993</v>
      </c>
      <c r="K92" s="31">
        <v>533.65</v>
      </c>
      <c r="L92" s="31">
        <v>520</v>
      </c>
      <c r="M92" s="31">
        <v>11.239800000000001</v>
      </c>
      <c r="N92" s="1"/>
      <c r="O92" s="1"/>
    </row>
    <row r="93" spans="1:15" ht="12.75" customHeight="1">
      <c r="A93" s="56">
        <v>84</v>
      </c>
      <c r="B93" s="31" t="s">
        <v>260</v>
      </c>
      <c r="C93" s="31">
        <v>645.9</v>
      </c>
      <c r="D93" s="40">
        <v>647.16666666666663</v>
      </c>
      <c r="E93" s="40">
        <v>638.83333333333326</v>
      </c>
      <c r="F93" s="40">
        <v>631.76666666666665</v>
      </c>
      <c r="G93" s="40">
        <v>623.43333333333328</v>
      </c>
      <c r="H93" s="40">
        <v>654.23333333333323</v>
      </c>
      <c r="I93" s="40">
        <v>662.56666666666649</v>
      </c>
      <c r="J93" s="40">
        <v>669.63333333333321</v>
      </c>
      <c r="K93" s="31">
        <v>655.5</v>
      </c>
      <c r="L93" s="31">
        <v>640.1</v>
      </c>
      <c r="M93" s="31">
        <v>1.2521800000000001</v>
      </c>
      <c r="N93" s="1"/>
      <c r="O93" s="1"/>
    </row>
    <row r="94" spans="1:15" ht="12.75" customHeight="1">
      <c r="A94" s="56">
        <v>85</v>
      </c>
      <c r="B94" s="31" t="s">
        <v>109</v>
      </c>
      <c r="C94" s="31">
        <v>1114.05</v>
      </c>
      <c r="D94" s="40">
        <v>1116.45</v>
      </c>
      <c r="E94" s="40">
        <v>1107.9000000000001</v>
      </c>
      <c r="F94" s="40">
        <v>1101.75</v>
      </c>
      <c r="G94" s="40">
        <v>1093.2</v>
      </c>
      <c r="H94" s="40">
        <v>1122.6000000000001</v>
      </c>
      <c r="I94" s="40">
        <v>1131.1499999999999</v>
      </c>
      <c r="J94" s="40">
        <v>1137.3000000000002</v>
      </c>
      <c r="K94" s="31">
        <v>1125</v>
      </c>
      <c r="L94" s="31">
        <v>1110.3</v>
      </c>
      <c r="M94" s="31">
        <v>5.0620599999999998</v>
      </c>
      <c r="N94" s="1"/>
      <c r="O94" s="1"/>
    </row>
    <row r="95" spans="1:15" ht="12.75" customHeight="1">
      <c r="A95" s="56">
        <v>86</v>
      </c>
      <c r="B95" s="31" t="s">
        <v>261</v>
      </c>
      <c r="C95" s="31">
        <v>551.20000000000005</v>
      </c>
      <c r="D95" s="40">
        <v>553</v>
      </c>
      <c r="E95" s="40">
        <v>546</v>
      </c>
      <c r="F95" s="40">
        <v>540.79999999999995</v>
      </c>
      <c r="G95" s="40">
        <v>533.79999999999995</v>
      </c>
      <c r="H95" s="40">
        <v>558.20000000000005</v>
      </c>
      <c r="I95" s="40">
        <v>565.20000000000005</v>
      </c>
      <c r="J95" s="40">
        <v>570.40000000000009</v>
      </c>
      <c r="K95" s="31">
        <v>560</v>
      </c>
      <c r="L95" s="31">
        <v>547.79999999999995</v>
      </c>
      <c r="M95" s="31">
        <v>4.0695300000000003</v>
      </c>
      <c r="N95" s="1"/>
      <c r="O95" s="1"/>
    </row>
    <row r="96" spans="1:15" ht="12.75" customHeight="1">
      <c r="A96" s="56">
        <v>87</v>
      </c>
      <c r="B96" s="31" t="s">
        <v>110</v>
      </c>
      <c r="C96" s="31">
        <v>1615.8</v>
      </c>
      <c r="D96" s="40">
        <v>1616.9333333333334</v>
      </c>
      <c r="E96" s="40">
        <v>1604.8666666666668</v>
      </c>
      <c r="F96" s="40">
        <v>1593.9333333333334</v>
      </c>
      <c r="G96" s="40">
        <v>1581.8666666666668</v>
      </c>
      <c r="H96" s="40">
        <v>1627.8666666666668</v>
      </c>
      <c r="I96" s="40">
        <v>1639.9333333333334</v>
      </c>
      <c r="J96" s="40">
        <v>1650.8666666666668</v>
      </c>
      <c r="K96" s="31">
        <v>1629</v>
      </c>
      <c r="L96" s="31">
        <v>1606</v>
      </c>
      <c r="M96" s="31">
        <v>5.6657999999999999</v>
      </c>
      <c r="N96" s="1"/>
      <c r="O96" s="1"/>
    </row>
    <row r="97" spans="1:15" ht="12.75" customHeight="1">
      <c r="A97" s="56">
        <v>88</v>
      </c>
      <c r="B97" s="31" t="s">
        <v>112</v>
      </c>
      <c r="C97" s="31">
        <v>1611.8</v>
      </c>
      <c r="D97" s="40">
        <v>1608.5666666666666</v>
      </c>
      <c r="E97" s="40">
        <v>1597.2333333333331</v>
      </c>
      <c r="F97" s="40">
        <v>1582.6666666666665</v>
      </c>
      <c r="G97" s="40">
        <v>1571.333333333333</v>
      </c>
      <c r="H97" s="40">
        <v>1623.1333333333332</v>
      </c>
      <c r="I97" s="40">
        <v>1634.4666666666667</v>
      </c>
      <c r="J97" s="40">
        <v>1649.0333333333333</v>
      </c>
      <c r="K97" s="31">
        <v>1619.9</v>
      </c>
      <c r="L97" s="31">
        <v>1594</v>
      </c>
      <c r="M97" s="31">
        <v>10.827669999999999</v>
      </c>
      <c r="N97" s="1"/>
      <c r="O97" s="1"/>
    </row>
    <row r="98" spans="1:15" ht="12.75" customHeight="1">
      <c r="A98" s="56">
        <v>89</v>
      </c>
      <c r="B98" s="31" t="s">
        <v>113</v>
      </c>
      <c r="C98" s="31">
        <v>672.7</v>
      </c>
      <c r="D98" s="40">
        <v>673.15</v>
      </c>
      <c r="E98" s="40">
        <v>667.55</v>
      </c>
      <c r="F98" s="40">
        <v>662.4</v>
      </c>
      <c r="G98" s="40">
        <v>656.8</v>
      </c>
      <c r="H98" s="40">
        <v>678.3</v>
      </c>
      <c r="I98" s="40">
        <v>683.90000000000009</v>
      </c>
      <c r="J98" s="40">
        <v>689.05</v>
      </c>
      <c r="K98" s="31">
        <v>678.75</v>
      </c>
      <c r="L98" s="31">
        <v>668</v>
      </c>
      <c r="M98" s="31">
        <v>10.24902</v>
      </c>
      <c r="N98" s="1"/>
      <c r="O98" s="1"/>
    </row>
    <row r="99" spans="1:15" ht="12.75" customHeight="1">
      <c r="A99" s="56">
        <v>90</v>
      </c>
      <c r="B99" s="31" t="s">
        <v>262</v>
      </c>
      <c r="C99" s="31">
        <v>349.35</v>
      </c>
      <c r="D99" s="40">
        <v>350.4666666666667</v>
      </c>
      <c r="E99" s="40">
        <v>346.88333333333338</v>
      </c>
      <c r="F99" s="40">
        <v>344.41666666666669</v>
      </c>
      <c r="G99" s="40">
        <v>340.83333333333337</v>
      </c>
      <c r="H99" s="40">
        <v>352.93333333333339</v>
      </c>
      <c r="I99" s="40">
        <v>356.51666666666665</v>
      </c>
      <c r="J99" s="40">
        <v>358.98333333333341</v>
      </c>
      <c r="K99" s="31">
        <v>354.05</v>
      </c>
      <c r="L99" s="31">
        <v>348</v>
      </c>
      <c r="M99" s="31">
        <v>4.4300800000000002</v>
      </c>
      <c r="N99" s="1"/>
      <c r="O99" s="1"/>
    </row>
    <row r="100" spans="1:15" ht="12.75" customHeight="1">
      <c r="A100" s="56">
        <v>91</v>
      </c>
      <c r="B100" s="31" t="s">
        <v>115</v>
      </c>
      <c r="C100" s="31">
        <v>1238.6500000000001</v>
      </c>
      <c r="D100" s="40">
        <v>1228.75</v>
      </c>
      <c r="E100" s="40">
        <v>1216.9000000000001</v>
      </c>
      <c r="F100" s="40">
        <v>1195.1500000000001</v>
      </c>
      <c r="G100" s="40">
        <v>1183.3000000000002</v>
      </c>
      <c r="H100" s="40">
        <v>1250.5</v>
      </c>
      <c r="I100" s="40">
        <v>1262.3499999999999</v>
      </c>
      <c r="J100" s="40">
        <v>1284.0999999999999</v>
      </c>
      <c r="K100" s="31">
        <v>1240.5999999999999</v>
      </c>
      <c r="L100" s="31">
        <v>1207</v>
      </c>
      <c r="M100" s="31">
        <v>55.932859999999998</v>
      </c>
      <c r="N100" s="1"/>
      <c r="O100" s="1"/>
    </row>
    <row r="101" spans="1:15" ht="12.75" customHeight="1">
      <c r="A101" s="56">
        <v>92</v>
      </c>
      <c r="B101" s="31" t="s">
        <v>117</v>
      </c>
      <c r="C101" s="31">
        <v>3268.9</v>
      </c>
      <c r="D101" s="40">
        <v>3287.2999999999997</v>
      </c>
      <c r="E101" s="40">
        <v>3236.5999999999995</v>
      </c>
      <c r="F101" s="40">
        <v>3204.2999999999997</v>
      </c>
      <c r="G101" s="40">
        <v>3153.5999999999995</v>
      </c>
      <c r="H101" s="40">
        <v>3319.5999999999995</v>
      </c>
      <c r="I101" s="40">
        <v>3370.2999999999993</v>
      </c>
      <c r="J101" s="40">
        <v>3402.5999999999995</v>
      </c>
      <c r="K101" s="31">
        <v>3338</v>
      </c>
      <c r="L101" s="31">
        <v>3255</v>
      </c>
      <c r="M101" s="31">
        <v>2.98333</v>
      </c>
      <c r="N101" s="1"/>
      <c r="O101" s="1"/>
    </row>
    <row r="102" spans="1:15" ht="12.75" customHeight="1">
      <c r="A102" s="56">
        <v>93</v>
      </c>
      <c r="B102" s="31" t="s">
        <v>118</v>
      </c>
      <c r="C102" s="31">
        <v>1548.55</v>
      </c>
      <c r="D102" s="40">
        <v>1553.2166666666665</v>
      </c>
      <c r="E102" s="40">
        <v>1541.9333333333329</v>
      </c>
      <c r="F102" s="40">
        <v>1535.3166666666664</v>
      </c>
      <c r="G102" s="40">
        <v>1524.0333333333328</v>
      </c>
      <c r="H102" s="40">
        <v>1559.833333333333</v>
      </c>
      <c r="I102" s="40">
        <v>1571.1166666666663</v>
      </c>
      <c r="J102" s="40">
        <v>1577.7333333333331</v>
      </c>
      <c r="K102" s="31">
        <v>1564.5</v>
      </c>
      <c r="L102" s="31">
        <v>1546.6</v>
      </c>
      <c r="M102" s="31">
        <v>48.792529999999999</v>
      </c>
      <c r="N102" s="1"/>
      <c r="O102" s="1"/>
    </row>
    <row r="103" spans="1:15" ht="12.75" customHeight="1">
      <c r="A103" s="56">
        <v>94</v>
      </c>
      <c r="B103" s="31" t="s">
        <v>119</v>
      </c>
      <c r="C103" s="31">
        <v>739.2</v>
      </c>
      <c r="D103" s="40">
        <v>739.76666666666677</v>
      </c>
      <c r="E103" s="40">
        <v>735.53333333333353</v>
      </c>
      <c r="F103" s="40">
        <v>731.86666666666679</v>
      </c>
      <c r="G103" s="40">
        <v>727.63333333333355</v>
      </c>
      <c r="H103" s="40">
        <v>743.43333333333351</v>
      </c>
      <c r="I103" s="40">
        <v>747.66666666666686</v>
      </c>
      <c r="J103" s="40">
        <v>751.33333333333348</v>
      </c>
      <c r="K103" s="31">
        <v>744</v>
      </c>
      <c r="L103" s="31">
        <v>736.1</v>
      </c>
      <c r="M103" s="31">
        <v>19.746700000000001</v>
      </c>
      <c r="N103" s="1"/>
      <c r="O103" s="1"/>
    </row>
    <row r="104" spans="1:15" ht="12.75" customHeight="1">
      <c r="A104" s="56">
        <v>95</v>
      </c>
      <c r="B104" s="31" t="s">
        <v>114</v>
      </c>
      <c r="C104" s="31">
        <v>1465.55</v>
      </c>
      <c r="D104" s="40">
        <v>1462.3666666666668</v>
      </c>
      <c r="E104" s="40">
        <v>1453.2833333333335</v>
      </c>
      <c r="F104" s="40">
        <v>1441.0166666666667</v>
      </c>
      <c r="G104" s="40">
        <v>1431.9333333333334</v>
      </c>
      <c r="H104" s="40">
        <v>1474.6333333333337</v>
      </c>
      <c r="I104" s="40">
        <v>1483.7166666666667</v>
      </c>
      <c r="J104" s="40">
        <v>1495.9833333333338</v>
      </c>
      <c r="K104" s="31">
        <v>1471.45</v>
      </c>
      <c r="L104" s="31">
        <v>1450.1</v>
      </c>
      <c r="M104" s="31">
        <v>10.2408</v>
      </c>
      <c r="N104" s="1"/>
      <c r="O104" s="1"/>
    </row>
    <row r="105" spans="1:15" ht="12.75" customHeight="1">
      <c r="A105" s="56">
        <v>96</v>
      </c>
      <c r="B105" s="31" t="s">
        <v>120</v>
      </c>
      <c r="C105" s="31">
        <v>2851.7</v>
      </c>
      <c r="D105" s="40">
        <v>2837.5666666666671</v>
      </c>
      <c r="E105" s="40">
        <v>2814.1333333333341</v>
      </c>
      <c r="F105" s="40">
        <v>2776.5666666666671</v>
      </c>
      <c r="G105" s="40">
        <v>2753.1333333333341</v>
      </c>
      <c r="H105" s="40">
        <v>2875.1333333333341</v>
      </c>
      <c r="I105" s="40">
        <v>2898.5666666666675</v>
      </c>
      <c r="J105" s="40">
        <v>2936.1333333333341</v>
      </c>
      <c r="K105" s="31">
        <v>2861</v>
      </c>
      <c r="L105" s="31">
        <v>2800</v>
      </c>
      <c r="M105" s="31">
        <v>8.8059200000000004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477.95</v>
      </c>
      <c r="D106" s="40">
        <v>478.2</v>
      </c>
      <c r="E106" s="40">
        <v>472.95</v>
      </c>
      <c r="F106" s="40">
        <v>467.95</v>
      </c>
      <c r="G106" s="40">
        <v>462.7</v>
      </c>
      <c r="H106" s="40">
        <v>483.2</v>
      </c>
      <c r="I106" s="40">
        <v>488.45</v>
      </c>
      <c r="J106" s="40">
        <v>493.45</v>
      </c>
      <c r="K106" s="31">
        <v>483.45</v>
      </c>
      <c r="L106" s="31">
        <v>473.2</v>
      </c>
      <c r="M106" s="31">
        <v>152.53798</v>
      </c>
      <c r="N106" s="1"/>
      <c r="O106" s="1"/>
    </row>
    <row r="107" spans="1:15" ht="12.75" customHeight="1">
      <c r="A107" s="56">
        <v>98</v>
      </c>
      <c r="B107" s="31" t="s">
        <v>263</v>
      </c>
      <c r="C107" s="31">
        <v>1409.95</v>
      </c>
      <c r="D107" s="40">
        <v>1407.2166666666665</v>
      </c>
      <c r="E107" s="40">
        <v>1372.6833333333329</v>
      </c>
      <c r="F107" s="40">
        <v>1335.4166666666665</v>
      </c>
      <c r="G107" s="40">
        <v>1300.883333333333</v>
      </c>
      <c r="H107" s="40">
        <v>1444.4833333333329</v>
      </c>
      <c r="I107" s="40">
        <v>1479.0166666666662</v>
      </c>
      <c r="J107" s="40">
        <v>1516.2833333333328</v>
      </c>
      <c r="K107" s="31">
        <v>1441.75</v>
      </c>
      <c r="L107" s="31">
        <v>1369.95</v>
      </c>
      <c r="M107" s="31">
        <v>23.08493</v>
      </c>
      <c r="N107" s="1"/>
      <c r="O107" s="1"/>
    </row>
    <row r="108" spans="1:15" ht="12.75" customHeight="1">
      <c r="A108" s="56">
        <v>99</v>
      </c>
      <c r="B108" s="31" t="s">
        <v>123</v>
      </c>
      <c r="C108" s="31">
        <v>274.14999999999998</v>
      </c>
      <c r="D108" s="40">
        <v>273.56666666666666</v>
      </c>
      <c r="E108" s="40">
        <v>271.2833333333333</v>
      </c>
      <c r="F108" s="40">
        <v>268.41666666666663</v>
      </c>
      <c r="G108" s="40">
        <v>266.13333333333327</v>
      </c>
      <c r="H108" s="40">
        <v>276.43333333333334</v>
      </c>
      <c r="I108" s="40">
        <v>278.71666666666675</v>
      </c>
      <c r="J108" s="40">
        <v>281.58333333333337</v>
      </c>
      <c r="K108" s="31">
        <v>275.85000000000002</v>
      </c>
      <c r="L108" s="31">
        <v>270.7</v>
      </c>
      <c r="M108" s="31">
        <v>32.118369999999999</v>
      </c>
      <c r="N108" s="1"/>
      <c r="O108" s="1"/>
    </row>
    <row r="109" spans="1:15" ht="12.75" customHeight="1">
      <c r="A109" s="56">
        <v>100</v>
      </c>
      <c r="B109" s="31" t="s">
        <v>124</v>
      </c>
      <c r="C109" s="31">
        <v>2762.55</v>
      </c>
      <c r="D109" s="40">
        <v>2772.5333333333333</v>
      </c>
      <c r="E109" s="40">
        <v>2741.0666666666666</v>
      </c>
      <c r="F109" s="40">
        <v>2719.5833333333335</v>
      </c>
      <c r="G109" s="40">
        <v>2688.1166666666668</v>
      </c>
      <c r="H109" s="40">
        <v>2794.0166666666664</v>
      </c>
      <c r="I109" s="40">
        <v>2825.4833333333327</v>
      </c>
      <c r="J109" s="40">
        <v>2846.9666666666662</v>
      </c>
      <c r="K109" s="31">
        <v>2804</v>
      </c>
      <c r="L109" s="31">
        <v>2751.05</v>
      </c>
      <c r="M109" s="31">
        <v>17.550609999999999</v>
      </c>
      <c r="N109" s="1"/>
      <c r="O109" s="1"/>
    </row>
    <row r="110" spans="1:15" ht="12.75" customHeight="1">
      <c r="A110" s="56">
        <v>101</v>
      </c>
      <c r="B110" s="31" t="s">
        <v>264</v>
      </c>
      <c r="C110" s="31">
        <v>333</v>
      </c>
      <c r="D110" s="40">
        <v>334.2833333333333</v>
      </c>
      <c r="E110" s="40">
        <v>329.76666666666659</v>
      </c>
      <c r="F110" s="40">
        <v>326.5333333333333</v>
      </c>
      <c r="G110" s="40">
        <v>322.01666666666659</v>
      </c>
      <c r="H110" s="40">
        <v>337.51666666666659</v>
      </c>
      <c r="I110" s="40">
        <v>342.03333333333325</v>
      </c>
      <c r="J110" s="40">
        <v>345.26666666666659</v>
      </c>
      <c r="K110" s="31">
        <v>338.8</v>
      </c>
      <c r="L110" s="31">
        <v>331.05</v>
      </c>
      <c r="M110" s="31">
        <v>5.7118200000000003</v>
      </c>
      <c r="N110" s="1"/>
      <c r="O110" s="1"/>
    </row>
    <row r="111" spans="1:15" ht="12.75" customHeight="1">
      <c r="A111" s="56">
        <v>102</v>
      </c>
      <c r="B111" s="31" t="s">
        <v>116</v>
      </c>
      <c r="C111" s="31">
        <v>2818.05</v>
      </c>
      <c r="D111" s="40">
        <v>2832.35</v>
      </c>
      <c r="E111" s="40">
        <v>2795.7</v>
      </c>
      <c r="F111" s="40">
        <v>2773.35</v>
      </c>
      <c r="G111" s="40">
        <v>2736.7</v>
      </c>
      <c r="H111" s="40">
        <v>2854.7</v>
      </c>
      <c r="I111" s="40">
        <v>2891.3500000000004</v>
      </c>
      <c r="J111" s="40">
        <v>2913.7</v>
      </c>
      <c r="K111" s="31">
        <v>2869</v>
      </c>
      <c r="L111" s="31">
        <v>2810</v>
      </c>
      <c r="M111" s="31">
        <v>22.384630000000001</v>
      </c>
      <c r="N111" s="1"/>
      <c r="O111" s="1"/>
    </row>
    <row r="112" spans="1:15" ht="12.75" customHeight="1">
      <c r="A112" s="56">
        <v>103</v>
      </c>
      <c r="B112" s="31" t="s">
        <v>126</v>
      </c>
      <c r="C112" s="31">
        <v>707.45</v>
      </c>
      <c r="D112" s="40">
        <v>709.31666666666661</v>
      </c>
      <c r="E112" s="40">
        <v>704.63333333333321</v>
      </c>
      <c r="F112" s="40">
        <v>701.81666666666661</v>
      </c>
      <c r="G112" s="40">
        <v>697.13333333333321</v>
      </c>
      <c r="H112" s="40">
        <v>712.13333333333321</v>
      </c>
      <c r="I112" s="40">
        <v>716.81666666666661</v>
      </c>
      <c r="J112" s="40">
        <v>719.63333333333321</v>
      </c>
      <c r="K112" s="31">
        <v>714</v>
      </c>
      <c r="L112" s="31">
        <v>706.5</v>
      </c>
      <c r="M112" s="31">
        <v>52.41865</v>
      </c>
      <c r="N112" s="1"/>
      <c r="O112" s="1"/>
    </row>
    <row r="113" spans="1:15" ht="12.75" customHeight="1">
      <c r="A113" s="56">
        <v>104</v>
      </c>
      <c r="B113" s="31" t="s">
        <v>127</v>
      </c>
      <c r="C113" s="31">
        <v>1614.7</v>
      </c>
      <c r="D113" s="40">
        <v>1607.6666666666667</v>
      </c>
      <c r="E113" s="40">
        <v>1585.7333333333336</v>
      </c>
      <c r="F113" s="40">
        <v>1556.7666666666669</v>
      </c>
      <c r="G113" s="40">
        <v>1534.8333333333337</v>
      </c>
      <c r="H113" s="40">
        <v>1636.6333333333334</v>
      </c>
      <c r="I113" s="40">
        <v>1658.5666666666664</v>
      </c>
      <c r="J113" s="40">
        <v>1687.5333333333333</v>
      </c>
      <c r="K113" s="31">
        <v>1629.6</v>
      </c>
      <c r="L113" s="31">
        <v>1578.7</v>
      </c>
      <c r="M113" s="31">
        <v>11.48377</v>
      </c>
      <c r="N113" s="1"/>
      <c r="O113" s="1"/>
    </row>
    <row r="114" spans="1:15" ht="12.75" customHeight="1">
      <c r="A114" s="56">
        <v>105</v>
      </c>
      <c r="B114" s="31" t="s">
        <v>128</v>
      </c>
      <c r="C114" s="31">
        <v>689.9</v>
      </c>
      <c r="D114" s="40">
        <v>692.55000000000007</v>
      </c>
      <c r="E114" s="40">
        <v>684.85000000000014</v>
      </c>
      <c r="F114" s="40">
        <v>679.80000000000007</v>
      </c>
      <c r="G114" s="40">
        <v>672.10000000000014</v>
      </c>
      <c r="H114" s="40">
        <v>697.60000000000014</v>
      </c>
      <c r="I114" s="40">
        <v>705.30000000000018</v>
      </c>
      <c r="J114" s="40">
        <v>710.35000000000014</v>
      </c>
      <c r="K114" s="31">
        <v>700.25</v>
      </c>
      <c r="L114" s="31">
        <v>687.5</v>
      </c>
      <c r="M114" s="31">
        <v>6.30884</v>
      </c>
      <c r="N114" s="1"/>
      <c r="O114" s="1"/>
    </row>
    <row r="115" spans="1:15" ht="12.75" customHeight="1">
      <c r="A115" s="56">
        <v>106</v>
      </c>
      <c r="B115" s="31" t="s">
        <v>265</v>
      </c>
      <c r="C115" s="31">
        <v>732.3</v>
      </c>
      <c r="D115" s="40">
        <v>729.4666666666667</v>
      </c>
      <c r="E115" s="40">
        <v>720.48333333333335</v>
      </c>
      <c r="F115" s="40">
        <v>708.66666666666663</v>
      </c>
      <c r="G115" s="40">
        <v>699.68333333333328</v>
      </c>
      <c r="H115" s="40">
        <v>741.28333333333342</v>
      </c>
      <c r="I115" s="40">
        <v>750.26666666666677</v>
      </c>
      <c r="J115" s="40">
        <v>762.08333333333348</v>
      </c>
      <c r="K115" s="31">
        <v>738.45</v>
      </c>
      <c r="L115" s="31">
        <v>717.65</v>
      </c>
      <c r="M115" s="31">
        <v>6.8344800000000001</v>
      </c>
      <c r="N115" s="1"/>
      <c r="O115" s="1"/>
    </row>
    <row r="116" spans="1:15" ht="12.75" customHeight="1">
      <c r="A116" s="56">
        <v>107</v>
      </c>
      <c r="B116" s="31" t="s">
        <v>130</v>
      </c>
      <c r="C116" s="31">
        <v>47.95</v>
      </c>
      <c r="D116" s="40">
        <v>47.783333333333331</v>
      </c>
      <c r="E116" s="40">
        <v>47.066666666666663</v>
      </c>
      <c r="F116" s="40">
        <v>46.18333333333333</v>
      </c>
      <c r="G116" s="40">
        <v>45.466666666666661</v>
      </c>
      <c r="H116" s="40">
        <v>48.666666666666664</v>
      </c>
      <c r="I116" s="40">
        <v>49.383333333333333</v>
      </c>
      <c r="J116" s="40">
        <v>50.266666666666666</v>
      </c>
      <c r="K116" s="31">
        <v>48.5</v>
      </c>
      <c r="L116" s="31">
        <v>46.9</v>
      </c>
      <c r="M116" s="31">
        <v>235.97971000000001</v>
      </c>
      <c r="N116" s="1"/>
      <c r="O116" s="1"/>
    </row>
    <row r="117" spans="1:15" ht="12.75" customHeight="1">
      <c r="A117" s="56">
        <v>108</v>
      </c>
      <c r="B117" s="31" t="s">
        <v>139</v>
      </c>
      <c r="C117" s="31">
        <v>216.1</v>
      </c>
      <c r="D117" s="40">
        <v>215.85</v>
      </c>
      <c r="E117" s="40">
        <v>214.45</v>
      </c>
      <c r="F117" s="40">
        <v>212.79999999999998</v>
      </c>
      <c r="G117" s="40">
        <v>211.39999999999998</v>
      </c>
      <c r="H117" s="40">
        <v>217.5</v>
      </c>
      <c r="I117" s="40">
        <v>218.90000000000003</v>
      </c>
      <c r="J117" s="40">
        <v>220.55</v>
      </c>
      <c r="K117" s="31">
        <v>217.25</v>
      </c>
      <c r="L117" s="31">
        <v>214.2</v>
      </c>
      <c r="M117" s="31">
        <v>196.21849</v>
      </c>
      <c r="N117" s="1"/>
      <c r="O117" s="1"/>
    </row>
    <row r="118" spans="1:15" ht="12.75" customHeight="1">
      <c r="A118" s="56">
        <v>109</v>
      </c>
      <c r="B118" s="31" t="s">
        <v>125</v>
      </c>
      <c r="C118" s="31">
        <v>239.3</v>
      </c>
      <c r="D118" s="40">
        <v>236.41666666666666</v>
      </c>
      <c r="E118" s="40">
        <v>232.48333333333332</v>
      </c>
      <c r="F118" s="40">
        <v>225.66666666666666</v>
      </c>
      <c r="G118" s="40">
        <v>221.73333333333332</v>
      </c>
      <c r="H118" s="40">
        <v>243.23333333333332</v>
      </c>
      <c r="I118" s="40">
        <v>247.16666666666666</v>
      </c>
      <c r="J118" s="40">
        <v>253.98333333333332</v>
      </c>
      <c r="K118" s="31">
        <v>240.35</v>
      </c>
      <c r="L118" s="31">
        <v>229.6</v>
      </c>
      <c r="M118" s="31">
        <v>113.1515</v>
      </c>
      <c r="N118" s="1"/>
      <c r="O118" s="1"/>
    </row>
    <row r="119" spans="1:15" ht="12.75" customHeight="1">
      <c r="A119" s="56">
        <v>110</v>
      </c>
      <c r="B119" s="31" t="s">
        <v>266</v>
      </c>
      <c r="C119" s="31">
        <v>8776.5</v>
      </c>
      <c r="D119" s="40">
        <v>8799.1666666666661</v>
      </c>
      <c r="E119" s="40">
        <v>8697.3333333333321</v>
      </c>
      <c r="F119" s="40">
        <v>8618.1666666666661</v>
      </c>
      <c r="G119" s="40">
        <v>8516.3333333333321</v>
      </c>
      <c r="H119" s="40">
        <v>8878.3333333333321</v>
      </c>
      <c r="I119" s="40">
        <v>8980.1666666666642</v>
      </c>
      <c r="J119" s="40">
        <v>9059.3333333333321</v>
      </c>
      <c r="K119" s="31">
        <v>8901</v>
      </c>
      <c r="L119" s="31">
        <v>8720</v>
      </c>
      <c r="M119" s="31">
        <v>1.5751500000000001</v>
      </c>
      <c r="N119" s="1"/>
      <c r="O119" s="1"/>
    </row>
    <row r="120" spans="1:15" ht="12.75" customHeight="1">
      <c r="A120" s="56">
        <v>111</v>
      </c>
      <c r="B120" s="31" t="s">
        <v>132</v>
      </c>
      <c r="C120" s="31">
        <v>153.9</v>
      </c>
      <c r="D120" s="40">
        <v>153.93333333333331</v>
      </c>
      <c r="E120" s="40">
        <v>152.36666666666662</v>
      </c>
      <c r="F120" s="40">
        <v>150.83333333333331</v>
      </c>
      <c r="G120" s="40">
        <v>149.26666666666662</v>
      </c>
      <c r="H120" s="40">
        <v>155.46666666666661</v>
      </c>
      <c r="I120" s="40">
        <v>157.03333333333327</v>
      </c>
      <c r="J120" s="40">
        <v>158.56666666666661</v>
      </c>
      <c r="K120" s="31">
        <v>155.5</v>
      </c>
      <c r="L120" s="31">
        <v>152.4</v>
      </c>
      <c r="M120" s="31">
        <v>28.323090000000001</v>
      </c>
      <c r="N120" s="1"/>
      <c r="O120" s="1"/>
    </row>
    <row r="121" spans="1:15" ht="12.75" customHeight="1">
      <c r="A121" s="56">
        <v>112</v>
      </c>
      <c r="B121" s="31" t="s">
        <v>137</v>
      </c>
      <c r="C121" s="31">
        <v>115.25</v>
      </c>
      <c r="D121" s="40">
        <v>115.05</v>
      </c>
      <c r="E121" s="40">
        <v>114.19999999999999</v>
      </c>
      <c r="F121" s="40">
        <v>113.14999999999999</v>
      </c>
      <c r="G121" s="40">
        <v>112.29999999999998</v>
      </c>
      <c r="H121" s="40">
        <v>116.1</v>
      </c>
      <c r="I121" s="40">
        <v>116.94999999999999</v>
      </c>
      <c r="J121" s="40">
        <v>118</v>
      </c>
      <c r="K121" s="31">
        <v>115.9</v>
      </c>
      <c r="L121" s="31">
        <v>114</v>
      </c>
      <c r="M121" s="31">
        <v>92.350740000000002</v>
      </c>
      <c r="N121" s="1"/>
      <c r="O121" s="1"/>
    </row>
    <row r="122" spans="1:15" ht="12.75" customHeight="1">
      <c r="A122" s="56">
        <v>113</v>
      </c>
      <c r="B122" s="31" t="s">
        <v>138</v>
      </c>
      <c r="C122" s="31">
        <v>3738.45</v>
      </c>
      <c r="D122" s="40">
        <v>3657.75</v>
      </c>
      <c r="E122" s="40">
        <v>3556.7</v>
      </c>
      <c r="F122" s="40">
        <v>3374.95</v>
      </c>
      <c r="G122" s="40">
        <v>3273.8999999999996</v>
      </c>
      <c r="H122" s="40">
        <v>3839.5</v>
      </c>
      <c r="I122" s="40">
        <v>3940.55</v>
      </c>
      <c r="J122" s="40">
        <v>4122.3</v>
      </c>
      <c r="K122" s="31">
        <v>3758.8</v>
      </c>
      <c r="L122" s="31">
        <v>3476</v>
      </c>
      <c r="M122" s="31">
        <v>118.21825</v>
      </c>
      <c r="N122" s="1"/>
      <c r="O122" s="1"/>
    </row>
    <row r="123" spans="1:15" ht="12.75" customHeight="1">
      <c r="A123" s="56">
        <v>114</v>
      </c>
      <c r="B123" s="31" t="s">
        <v>131</v>
      </c>
      <c r="C123" s="31">
        <v>587</v>
      </c>
      <c r="D123" s="40">
        <v>591.5</v>
      </c>
      <c r="E123" s="40">
        <v>580.95000000000005</v>
      </c>
      <c r="F123" s="40">
        <v>574.90000000000009</v>
      </c>
      <c r="G123" s="40">
        <v>564.35000000000014</v>
      </c>
      <c r="H123" s="40">
        <v>597.54999999999995</v>
      </c>
      <c r="I123" s="40">
        <v>608.09999999999991</v>
      </c>
      <c r="J123" s="40">
        <v>614.14999999999986</v>
      </c>
      <c r="K123" s="31">
        <v>602.04999999999995</v>
      </c>
      <c r="L123" s="31">
        <v>585.45000000000005</v>
      </c>
      <c r="M123" s="31">
        <v>38.71669</v>
      </c>
      <c r="N123" s="1"/>
      <c r="O123" s="1"/>
    </row>
    <row r="124" spans="1:15" ht="12.75" customHeight="1">
      <c r="A124" s="56">
        <v>115</v>
      </c>
      <c r="B124" s="31" t="s">
        <v>135</v>
      </c>
      <c r="C124" s="31">
        <v>246.25</v>
      </c>
      <c r="D124" s="40">
        <v>244.68333333333331</v>
      </c>
      <c r="E124" s="40">
        <v>239.56666666666661</v>
      </c>
      <c r="F124" s="40">
        <v>232.8833333333333</v>
      </c>
      <c r="G124" s="40">
        <v>227.76666666666659</v>
      </c>
      <c r="H124" s="40">
        <v>251.36666666666662</v>
      </c>
      <c r="I124" s="40">
        <v>256.48333333333335</v>
      </c>
      <c r="J124" s="40">
        <v>263.16666666666663</v>
      </c>
      <c r="K124" s="31">
        <v>249.8</v>
      </c>
      <c r="L124" s="31">
        <v>238</v>
      </c>
      <c r="M124" s="31">
        <v>60.105559999999997</v>
      </c>
      <c r="N124" s="1"/>
      <c r="O124" s="1"/>
    </row>
    <row r="125" spans="1:15" ht="12.75" customHeight="1">
      <c r="A125" s="56">
        <v>116</v>
      </c>
      <c r="B125" s="31" t="s">
        <v>134</v>
      </c>
      <c r="C125" s="31">
        <v>1036.5999999999999</v>
      </c>
      <c r="D125" s="40">
        <v>1024.3999999999999</v>
      </c>
      <c r="E125" s="40">
        <v>1009.7999999999997</v>
      </c>
      <c r="F125" s="40">
        <v>982.99999999999989</v>
      </c>
      <c r="G125" s="40">
        <v>968.39999999999975</v>
      </c>
      <c r="H125" s="40">
        <v>1051.1999999999998</v>
      </c>
      <c r="I125" s="40">
        <v>1065.7999999999997</v>
      </c>
      <c r="J125" s="40">
        <v>1092.5999999999997</v>
      </c>
      <c r="K125" s="31">
        <v>1039</v>
      </c>
      <c r="L125" s="31">
        <v>997.6</v>
      </c>
      <c r="M125" s="31">
        <v>78.383830000000003</v>
      </c>
      <c r="N125" s="1"/>
      <c r="O125" s="1"/>
    </row>
    <row r="126" spans="1:15" ht="12.75" customHeight="1">
      <c r="A126" s="56">
        <v>117</v>
      </c>
      <c r="B126" s="31" t="s">
        <v>167</v>
      </c>
      <c r="C126" s="31">
        <v>6722.5</v>
      </c>
      <c r="D126" s="40">
        <v>6752.3166666666657</v>
      </c>
      <c r="E126" s="40">
        <v>6571.8333333333312</v>
      </c>
      <c r="F126" s="40">
        <v>6421.1666666666652</v>
      </c>
      <c r="G126" s="40">
        <v>6240.6833333333307</v>
      </c>
      <c r="H126" s="40">
        <v>6902.9833333333318</v>
      </c>
      <c r="I126" s="40">
        <v>7083.4666666666653</v>
      </c>
      <c r="J126" s="40">
        <v>7234.1333333333323</v>
      </c>
      <c r="K126" s="31">
        <v>6932.8</v>
      </c>
      <c r="L126" s="31">
        <v>6601.65</v>
      </c>
      <c r="M126" s="31">
        <v>12.732670000000001</v>
      </c>
      <c r="N126" s="1"/>
      <c r="O126" s="1"/>
    </row>
    <row r="127" spans="1:15" ht="12.75" customHeight="1">
      <c r="A127" s="56">
        <v>118</v>
      </c>
      <c r="B127" s="31" t="s">
        <v>136</v>
      </c>
      <c r="C127" s="31">
        <v>1686.15</v>
      </c>
      <c r="D127" s="40">
        <v>1686.9000000000003</v>
      </c>
      <c r="E127" s="40">
        <v>1677.8500000000006</v>
      </c>
      <c r="F127" s="40">
        <v>1669.5500000000002</v>
      </c>
      <c r="G127" s="40">
        <v>1660.5000000000005</v>
      </c>
      <c r="H127" s="40">
        <v>1695.2000000000007</v>
      </c>
      <c r="I127" s="40">
        <v>1704.2500000000005</v>
      </c>
      <c r="J127" s="40">
        <v>1712.5500000000009</v>
      </c>
      <c r="K127" s="31">
        <v>1695.95</v>
      </c>
      <c r="L127" s="31">
        <v>1678.6</v>
      </c>
      <c r="M127" s="31">
        <v>49.45167</v>
      </c>
      <c r="N127" s="1"/>
      <c r="O127" s="1"/>
    </row>
    <row r="128" spans="1:15" ht="12.75" customHeight="1">
      <c r="A128" s="56">
        <v>119</v>
      </c>
      <c r="B128" s="31" t="s">
        <v>133</v>
      </c>
      <c r="C128" s="31">
        <v>1943</v>
      </c>
      <c r="D128" s="40">
        <v>1928.4666666666665</v>
      </c>
      <c r="E128" s="40">
        <v>1907.9833333333329</v>
      </c>
      <c r="F128" s="40">
        <v>1872.9666666666665</v>
      </c>
      <c r="G128" s="40">
        <v>1852.4833333333329</v>
      </c>
      <c r="H128" s="40">
        <v>1963.4833333333329</v>
      </c>
      <c r="I128" s="40">
        <v>1983.9666666666665</v>
      </c>
      <c r="J128" s="40">
        <v>2018.9833333333329</v>
      </c>
      <c r="K128" s="31">
        <v>1948.95</v>
      </c>
      <c r="L128" s="31">
        <v>1893.45</v>
      </c>
      <c r="M128" s="31">
        <v>6.3967299999999998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2637.5</v>
      </c>
      <c r="D129" s="40">
        <v>2629.65</v>
      </c>
      <c r="E129" s="40">
        <v>2579.5</v>
      </c>
      <c r="F129" s="40">
        <v>2521.5</v>
      </c>
      <c r="G129" s="40">
        <v>2471.35</v>
      </c>
      <c r="H129" s="40">
        <v>2687.65</v>
      </c>
      <c r="I129" s="40">
        <v>2737.8000000000006</v>
      </c>
      <c r="J129" s="40">
        <v>2795.8</v>
      </c>
      <c r="K129" s="31">
        <v>2679.8</v>
      </c>
      <c r="L129" s="31">
        <v>2571.65</v>
      </c>
      <c r="M129" s="31">
        <v>2.2882799999999999</v>
      </c>
      <c r="N129" s="1"/>
      <c r="O129" s="1"/>
    </row>
    <row r="130" spans="1:15" ht="12.75" customHeight="1">
      <c r="A130" s="56">
        <v>121</v>
      </c>
      <c r="B130" s="31" t="s">
        <v>268</v>
      </c>
      <c r="C130" s="31">
        <v>307.8</v>
      </c>
      <c r="D130" s="40">
        <v>304.88333333333338</v>
      </c>
      <c r="E130" s="40">
        <v>301.96666666666675</v>
      </c>
      <c r="F130" s="40">
        <v>296.13333333333338</v>
      </c>
      <c r="G130" s="40">
        <v>293.21666666666675</v>
      </c>
      <c r="H130" s="40">
        <v>310.71666666666675</v>
      </c>
      <c r="I130" s="40">
        <v>313.63333333333338</v>
      </c>
      <c r="J130" s="40">
        <v>319.46666666666675</v>
      </c>
      <c r="K130" s="31">
        <v>307.8</v>
      </c>
      <c r="L130" s="31">
        <v>299.05</v>
      </c>
      <c r="M130" s="31">
        <v>20.77692</v>
      </c>
      <c r="N130" s="1"/>
      <c r="O130" s="1"/>
    </row>
    <row r="131" spans="1:15" ht="12.75" customHeight="1">
      <c r="A131" s="56">
        <v>122</v>
      </c>
      <c r="B131" s="31" t="s">
        <v>141</v>
      </c>
      <c r="C131" s="31">
        <v>693.65</v>
      </c>
      <c r="D131" s="40">
        <v>695.9666666666667</v>
      </c>
      <c r="E131" s="40">
        <v>689.93333333333339</v>
      </c>
      <c r="F131" s="40">
        <v>686.2166666666667</v>
      </c>
      <c r="G131" s="40">
        <v>680.18333333333339</v>
      </c>
      <c r="H131" s="40">
        <v>699.68333333333339</v>
      </c>
      <c r="I131" s="40">
        <v>705.7166666666667</v>
      </c>
      <c r="J131" s="40">
        <v>709.43333333333339</v>
      </c>
      <c r="K131" s="31">
        <v>702</v>
      </c>
      <c r="L131" s="31">
        <v>692.25</v>
      </c>
      <c r="M131" s="31">
        <v>31.858080000000001</v>
      </c>
      <c r="N131" s="1"/>
      <c r="O131" s="1"/>
    </row>
    <row r="132" spans="1:15" ht="12.75" customHeight="1">
      <c r="A132" s="56">
        <v>123</v>
      </c>
      <c r="B132" s="31" t="s">
        <v>140</v>
      </c>
      <c r="C132" s="31">
        <v>401.1</v>
      </c>
      <c r="D132" s="40">
        <v>403.2166666666667</v>
      </c>
      <c r="E132" s="40">
        <v>398.13333333333338</v>
      </c>
      <c r="F132" s="40">
        <v>395.16666666666669</v>
      </c>
      <c r="G132" s="40">
        <v>390.08333333333337</v>
      </c>
      <c r="H132" s="40">
        <v>406.18333333333339</v>
      </c>
      <c r="I132" s="40">
        <v>411.26666666666665</v>
      </c>
      <c r="J132" s="40">
        <v>414.23333333333341</v>
      </c>
      <c r="K132" s="31">
        <v>408.3</v>
      </c>
      <c r="L132" s="31">
        <v>400.25</v>
      </c>
      <c r="M132" s="31">
        <v>58.009689999999999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4116</v>
      </c>
      <c r="D133" s="40">
        <v>4122.3166666666666</v>
      </c>
      <c r="E133" s="40">
        <v>4084.6833333333334</v>
      </c>
      <c r="F133" s="40">
        <v>4053.3666666666668</v>
      </c>
      <c r="G133" s="40">
        <v>4015.7333333333336</v>
      </c>
      <c r="H133" s="40">
        <v>4153.6333333333332</v>
      </c>
      <c r="I133" s="40">
        <v>4191.2666666666664</v>
      </c>
      <c r="J133" s="40">
        <v>4222.583333333333</v>
      </c>
      <c r="K133" s="31">
        <v>4159.95</v>
      </c>
      <c r="L133" s="31">
        <v>4091</v>
      </c>
      <c r="M133" s="31">
        <v>3.71034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1867.75</v>
      </c>
      <c r="D134" s="40">
        <v>1863.9666666666665</v>
      </c>
      <c r="E134" s="40">
        <v>1848.9333333333329</v>
      </c>
      <c r="F134" s="40">
        <v>1830.1166666666666</v>
      </c>
      <c r="G134" s="40">
        <v>1815.083333333333</v>
      </c>
      <c r="H134" s="40">
        <v>1882.7833333333328</v>
      </c>
      <c r="I134" s="40">
        <v>1897.8166666666662</v>
      </c>
      <c r="J134" s="40">
        <v>1916.6333333333328</v>
      </c>
      <c r="K134" s="31">
        <v>1879</v>
      </c>
      <c r="L134" s="31">
        <v>1845.15</v>
      </c>
      <c r="M134" s="31">
        <v>41.680799999999998</v>
      </c>
      <c r="N134" s="1"/>
      <c r="O134" s="1"/>
    </row>
    <row r="135" spans="1:15" ht="12.75" customHeight="1">
      <c r="A135" s="56">
        <v>126</v>
      </c>
      <c r="B135" s="31" t="s">
        <v>144</v>
      </c>
      <c r="C135" s="31">
        <v>86.15</v>
      </c>
      <c r="D135" s="40">
        <v>85.899999999999991</v>
      </c>
      <c r="E135" s="40">
        <v>85.499999999999986</v>
      </c>
      <c r="F135" s="40">
        <v>84.85</v>
      </c>
      <c r="G135" s="40">
        <v>84.449999999999989</v>
      </c>
      <c r="H135" s="40">
        <v>86.549999999999983</v>
      </c>
      <c r="I135" s="40">
        <v>86.949999999999989</v>
      </c>
      <c r="J135" s="40">
        <v>87.59999999999998</v>
      </c>
      <c r="K135" s="31">
        <v>86.3</v>
      </c>
      <c r="L135" s="31">
        <v>85.25</v>
      </c>
      <c r="M135" s="31">
        <v>44.261659999999999</v>
      </c>
      <c r="N135" s="1"/>
      <c r="O135" s="1"/>
    </row>
    <row r="136" spans="1:15" ht="12.75" customHeight="1">
      <c r="A136" s="56">
        <v>127</v>
      </c>
      <c r="B136" s="31" t="s">
        <v>149</v>
      </c>
      <c r="C136" s="31">
        <v>4544</v>
      </c>
      <c r="D136" s="40">
        <v>4489.583333333333</v>
      </c>
      <c r="E136" s="40">
        <v>4422.9166666666661</v>
      </c>
      <c r="F136" s="40">
        <v>4301.833333333333</v>
      </c>
      <c r="G136" s="40">
        <v>4235.1666666666661</v>
      </c>
      <c r="H136" s="40">
        <v>4610.6666666666661</v>
      </c>
      <c r="I136" s="40">
        <v>4677.3333333333321</v>
      </c>
      <c r="J136" s="40">
        <v>4798.4166666666661</v>
      </c>
      <c r="K136" s="31">
        <v>4556.25</v>
      </c>
      <c r="L136" s="31">
        <v>4368.5</v>
      </c>
      <c r="M136" s="31">
        <v>6.4802400000000002</v>
      </c>
      <c r="N136" s="1"/>
      <c r="O136" s="1"/>
    </row>
    <row r="137" spans="1:15" ht="12.75" customHeight="1">
      <c r="A137" s="56">
        <v>128</v>
      </c>
      <c r="B137" s="31" t="s">
        <v>146</v>
      </c>
      <c r="C137" s="31">
        <v>419.6</v>
      </c>
      <c r="D137" s="40">
        <v>419.56666666666661</v>
      </c>
      <c r="E137" s="40">
        <v>417.18333333333322</v>
      </c>
      <c r="F137" s="40">
        <v>414.76666666666659</v>
      </c>
      <c r="G137" s="40">
        <v>412.38333333333321</v>
      </c>
      <c r="H137" s="40">
        <v>421.98333333333323</v>
      </c>
      <c r="I137" s="40">
        <v>424.36666666666667</v>
      </c>
      <c r="J137" s="40">
        <v>426.78333333333325</v>
      </c>
      <c r="K137" s="31">
        <v>421.95</v>
      </c>
      <c r="L137" s="31">
        <v>417.15</v>
      </c>
      <c r="M137" s="31">
        <v>19.717639999999999</v>
      </c>
      <c r="N137" s="1"/>
      <c r="O137" s="1"/>
    </row>
    <row r="138" spans="1:15" ht="12.75" customHeight="1">
      <c r="A138" s="56">
        <v>129</v>
      </c>
      <c r="B138" s="31" t="s">
        <v>148</v>
      </c>
      <c r="C138" s="31">
        <v>5580.4</v>
      </c>
      <c r="D138" s="40">
        <v>5581.8</v>
      </c>
      <c r="E138" s="40">
        <v>5493.6</v>
      </c>
      <c r="F138" s="40">
        <v>5406.8</v>
      </c>
      <c r="G138" s="40">
        <v>5318.6</v>
      </c>
      <c r="H138" s="40">
        <v>5668.6</v>
      </c>
      <c r="I138" s="40">
        <v>5756.7999999999993</v>
      </c>
      <c r="J138" s="40">
        <v>5843.6</v>
      </c>
      <c r="K138" s="31">
        <v>5670</v>
      </c>
      <c r="L138" s="31">
        <v>5495</v>
      </c>
      <c r="M138" s="31">
        <v>4.8283800000000001</v>
      </c>
      <c r="N138" s="1"/>
      <c r="O138" s="1"/>
    </row>
    <row r="139" spans="1:15" ht="12.75" customHeight="1">
      <c r="A139" s="56">
        <v>130</v>
      </c>
      <c r="B139" s="31" t="s">
        <v>147</v>
      </c>
      <c r="C139" s="31">
        <v>1696.45</v>
      </c>
      <c r="D139" s="40">
        <v>1690.2166666666665</v>
      </c>
      <c r="E139" s="40">
        <v>1681.633333333333</v>
      </c>
      <c r="F139" s="40">
        <v>1666.8166666666666</v>
      </c>
      <c r="G139" s="40">
        <v>1658.2333333333331</v>
      </c>
      <c r="H139" s="40">
        <v>1705.0333333333328</v>
      </c>
      <c r="I139" s="40">
        <v>1713.6166666666663</v>
      </c>
      <c r="J139" s="40">
        <v>1728.4333333333327</v>
      </c>
      <c r="K139" s="31">
        <v>1698.8</v>
      </c>
      <c r="L139" s="31">
        <v>1675.4</v>
      </c>
      <c r="M139" s="31">
        <v>14.07269</v>
      </c>
      <c r="N139" s="1"/>
      <c r="O139" s="1"/>
    </row>
    <row r="140" spans="1:15" ht="12.75" customHeight="1">
      <c r="A140" s="56">
        <v>131</v>
      </c>
      <c r="B140" s="31" t="s">
        <v>269</v>
      </c>
      <c r="C140" s="31">
        <v>651.15</v>
      </c>
      <c r="D140" s="40">
        <v>653.78333333333342</v>
      </c>
      <c r="E140" s="40">
        <v>641.56666666666683</v>
      </c>
      <c r="F140" s="40">
        <v>631.98333333333346</v>
      </c>
      <c r="G140" s="40">
        <v>619.76666666666688</v>
      </c>
      <c r="H140" s="40">
        <v>663.36666666666679</v>
      </c>
      <c r="I140" s="40">
        <v>675.58333333333326</v>
      </c>
      <c r="J140" s="40">
        <v>685.16666666666674</v>
      </c>
      <c r="K140" s="31">
        <v>666</v>
      </c>
      <c r="L140" s="31">
        <v>644.20000000000005</v>
      </c>
      <c r="M140" s="31">
        <v>31.240159999999999</v>
      </c>
      <c r="N140" s="1"/>
      <c r="O140" s="1"/>
    </row>
    <row r="141" spans="1:15" ht="12.75" customHeight="1">
      <c r="A141" s="56">
        <v>132</v>
      </c>
      <c r="B141" s="31" t="s">
        <v>150</v>
      </c>
      <c r="C141" s="31">
        <v>982.65</v>
      </c>
      <c r="D141" s="40">
        <v>983.93333333333339</v>
      </c>
      <c r="E141" s="40">
        <v>977.76666666666677</v>
      </c>
      <c r="F141" s="40">
        <v>972.88333333333333</v>
      </c>
      <c r="G141" s="40">
        <v>966.7166666666667</v>
      </c>
      <c r="H141" s="40">
        <v>988.81666666666683</v>
      </c>
      <c r="I141" s="40">
        <v>994.98333333333335</v>
      </c>
      <c r="J141" s="40">
        <v>999.8666666666669</v>
      </c>
      <c r="K141" s="31">
        <v>990.1</v>
      </c>
      <c r="L141" s="31">
        <v>979.05</v>
      </c>
      <c r="M141" s="31">
        <v>6.6012899999999997</v>
      </c>
      <c r="N141" s="1"/>
      <c r="O141" s="1"/>
    </row>
    <row r="142" spans="1:15" ht="12.75" customHeight="1">
      <c r="A142" s="56">
        <v>133</v>
      </c>
      <c r="B142" s="31" t="s">
        <v>163</v>
      </c>
      <c r="C142" s="31">
        <v>80423.850000000006</v>
      </c>
      <c r="D142" s="40">
        <v>80440.983333333337</v>
      </c>
      <c r="E142" s="40">
        <v>80034.916666666672</v>
      </c>
      <c r="F142" s="40">
        <v>79645.983333333337</v>
      </c>
      <c r="G142" s="40">
        <v>79239.916666666672</v>
      </c>
      <c r="H142" s="40">
        <v>80829.916666666672</v>
      </c>
      <c r="I142" s="40">
        <v>81235.983333333323</v>
      </c>
      <c r="J142" s="40">
        <v>81624.916666666672</v>
      </c>
      <c r="K142" s="31">
        <v>80847.05</v>
      </c>
      <c r="L142" s="31">
        <v>80052.05</v>
      </c>
      <c r="M142" s="31">
        <v>9.9580000000000002E-2</v>
      </c>
      <c r="N142" s="1"/>
      <c r="O142" s="1"/>
    </row>
    <row r="143" spans="1:15" ht="12.75" customHeight="1">
      <c r="A143" s="56">
        <v>134</v>
      </c>
      <c r="B143" s="31" t="s">
        <v>159</v>
      </c>
      <c r="C143" s="31">
        <v>1189.05</v>
      </c>
      <c r="D143" s="40">
        <v>1189.05</v>
      </c>
      <c r="E143" s="40">
        <v>1183.0999999999999</v>
      </c>
      <c r="F143" s="40">
        <v>1177.1499999999999</v>
      </c>
      <c r="G143" s="40">
        <v>1171.1999999999998</v>
      </c>
      <c r="H143" s="40">
        <v>1195</v>
      </c>
      <c r="I143" s="40">
        <v>1200.9500000000003</v>
      </c>
      <c r="J143" s="40">
        <v>1206.9000000000001</v>
      </c>
      <c r="K143" s="31">
        <v>1195</v>
      </c>
      <c r="L143" s="31">
        <v>1183.0999999999999</v>
      </c>
      <c r="M143" s="31">
        <v>2.0722100000000001</v>
      </c>
      <c r="N143" s="1"/>
      <c r="O143" s="1"/>
    </row>
    <row r="144" spans="1:15" ht="12.75" customHeight="1">
      <c r="A144" s="56">
        <v>135</v>
      </c>
      <c r="B144" s="31" t="s">
        <v>152</v>
      </c>
      <c r="C144" s="31">
        <v>168.95</v>
      </c>
      <c r="D144" s="40">
        <v>169.48333333333332</v>
      </c>
      <c r="E144" s="40">
        <v>168.01666666666665</v>
      </c>
      <c r="F144" s="40">
        <v>167.08333333333334</v>
      </c>
      <c r="G144" s="40">
        <v>165.61666666666667</v>
      </c>
      <c r="H144" s="40">
        <v>170.41666666666663</v>
      </c>
      <c r="I144" s="40">
        <v>171.88333333333327</v>
      </c>
      <c r="J144" s="40">
        <v>172.81666666666661</v>
      </c>
      <c r="K144" s="31">
        <v>170.95</v>
      </c>
      <c r="L144" s="31">
        <v>168.55</v>
      </c>
      <c r="M144" s="31">
        <v>34.964820000000003</v>
      </c>
      <c r="N144" s="1"/>
      <c r="O144" s="1"/>
    </row>
    <row r="145" spans="1:15" ht="12.75" customHeight="1">
      <c r="A145" s="56">
        <v>136</v>
      </c>
      <c r="B145" s="31" t="s">
        <v>151</v>
      </c>
      <c r="C145" s="31">
        <v>750.2</v>
      </c>
      <c r="D145" s="40">
        <v>749.13333333333333</v>
      </c>
      <c r="E145" s="40">
        <v>745.7166666666667</v>
      </c>
      <c r="F145" s="40">
        <v>741.23333333333335</v>
      </c>
      <c r="G145" s="40">
        <v>737.81666666666672</v>
      </c>
      <c r="H145" s="40">
        <v>753.61666666666667</v>
      </c>
      <c r="I145" s="40">
        <v>757.03333333333342</v>
      </c>
      <c r="J145" s="40">
        <v>761.51666666666665</v>
      </c>
      <c r="K145" s="31">
        <v>752.55</v>
      </c>
      <c r="L145" s="31">
        <v>744.65</v>
      </c>
      <c r="M145" s="31">
        <v>30.893809999999998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166.2</v>
      </c>
      <c r="D146" s="40">
        <v>166.1</v>
      </c>
      <c r="E146" s="40">
        <v>165.29999999999998</v>
      </c>
      <c r="F146" s="40">
        <v>164.39999999999998</v>
      </c>
      <c r="G146" s="40">
        <v>163.59999999999997</v>
      </c>
      <c r="H146" s="40">
        <v>167</v>
      </c>
      <c r="I146" s="40">
        <v>167.8</v>
      </c>
      <c r="J146" s="40">
        <v>168.70000000000002</v>
      </c>
      <c r="K146" s="31">
        <v>166.9</v>
      </c>
      <c r="L146" s="31">
        <v>165.2</v>
      </c>
      <c r="M146" s="31">
        <v>21.181090000000001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558.29999999999995</v>
      </c>
      <c r="D147" s="40">
        <v>565.43333333333339</v>
      </c>
      <c r="E147" s="40">
        <v>548.76666666666677</v>
      </c>
      <c r="F147" s="40">
        <v>539.23333333333335</v>
      </c>
      <c r="G147" s="40">
        <v>522.56666666666672</v>
      </c>
      <c r="H147" s="40">
        <v>574.96666666666681</v>
      </c>
      <c r="I147" s="40">
        <v>591.63333333333333</v>
      </c>
      <c r="J147" s="40">
        <v>601.16666666666686</v>
      </c>
      <c r="K147" s="31">
        <v>582.1</v>
      </c>
      <c r="L147" s="31">
        <v>555.9</v>
      </c>
      <c r="M147" s="31">
        <v>59.933929999999997</v>
      </c>
      <c r="N147" s="1"/>
      <c r="O147" s="1"/>
    </row>
    <row r="148" spans="1:15" ht="12.75" customHeight="1">
      <c r="A148" s="56">
        <v>139</v>
      </c>
      <c r="B148" s="31" t="s">
        <v>155</v>
      </c>
      <c r="C148" s="31">
        <v>6894.45</v>
      </c>
      <c r="D148" s="40">
        <v>6900.1833333333343</v>
      </c>
      <c r="E148" s="40">
        <v>6845.3666666666686</v>
      </c>
      <c r="F148" s="40">
        <v>6796.2833333333347</v>
      </c>
      <c r="G148" s="40">
        <v>6741.466666666669</v>
      </c>
      <c r="H148" s="40">
        <v>6949.2666666666682</v>
      </c>
      <c r="I148" s="40">
        <v>7004.0833333333339</v>
      </c>
      <c r="J148" s="40">
        <v>7053.1666666666679</v>
      </c>
      <c r="K148" s="31">
        <v>6955</v>
      </c>
      <c r="L148" s="31">
        <v>6851.1</v>
      </c>
      <c r="M148" s="31">
        <v>8.1728000000000005</v>
      </c>
      <c r="N148" s="1"/>
      <c r="O148" s="1"/>
    </row>
    <row r="149" spans="1:15" ht="12.75" customHeight="1">
      <c r="A149" s="56">
        <v>140</v>
      </c>
      <c r="B149" s="31" t="s">
        <v>158</v>
      </c>
      <c r="C149" s="31">
        <v>1093.7</v>
      </c>
      <c r="D149" s="40">
        <v>1099.0666666666668</v>
      </c>
      <c r="E149" s="40">
        <v>1082.7333333333336</v>
      </c>
      <c r="F149" s="40">
        <v>1071.7666666666667</v>
      </c>
      <c r="G149" s="40">
        <v>1055.4333333333334</v>
      </c>
      <c r="H149" s="40">
        <v>1110.0333333333338</v>
      </c>
      <c r="I149" s="40">
        <v>1126.3666666666672</v>
      </c>
      <c r="J149" s="40">
        <v>1137.3333333333339</v>
      </c>
      <c r="K149" s="31">
        <v>1115.4000000000001</v>
      </c>
      <c r="L149" s="31">
        <v>1088.0999999999999</v>
      </c>
      <c r="M149" s="31">
        <v>6.28172</v>
      </c>
      <c r="N149" s="1"/>
      <c r="O149" s="1"/>
    </row>
    <row r="150" spans="1:15" ht="12.75" customHeight="1">
      <c r="A150" s="56">
        <v>141</v>
      </c>
      <c r="B150" s="31" t="s">
        <v>160</v>
      </c>
      <c r="C150" s="31">
        <v>3936</v>
      </c>
      <c r="D150" s="40">
        <v>3930.0666666666671</v>
      </c>
      <c r="E150" s="40">
        <v>3896.1333333333341</v>
      </c>
      <c r="F150" s="40">
        <v>3856.2666666666669</v>
      </c>
      <c r="G150" s="40">
        <v>3822.3333333333339</v>
      </c>
      <c r="H150" s="40">
        <v>3969.9333333333343</v>
      </c>
      <c r="I150" s="40">
        <v>4003.8666666666677</v>
      </c>
      <c r="J150" s="40">
        <v>4043.7333333333345</v>
      </c>
      <c r="K150" s="31">
        <v>3964</v>
      </c>
      <c r="L150" s="31">
        <v>3890.2</v>
      </c>
      <c r="M150" s="31">
        <v>8.5885599999999993</v>
      </c>
      <c r="N150" s="1"/>
      <c r="O150" s="1"/>
    </row>
    <row r="151" spans="1:15" ht="12.75" customHeight="1">
      <c r="A151" s="56">
        <v>142</v>
      </c>
      <c r="B151" s="31" t="s">
        <v>162</v>
      </c>
      <c r="C151" s="31">
        <v>3055.45</v>
      </c>
      <c r="D151" s="40">
        <v>3035.4833333333336</v>
      </c>
      <c r="E151" s="40">
        <v>3003.9666666666672</v>
      </c>
      <c r="F151" s="40">
        <v>2952.4833333333336</v>
      </c>
      <c r="G151" s="40">
        <v>2920.9666666666672</v>
      </c>
      <c r="H151" s="40">
        <v>3086.9666666666672</v>
      </c>
      <c r="I151" s="40">
        <v>3118.4833333333336</v>
      </c>
      <c r="J151" s="40">
        <v>3169.9666666666672</v>
      </c>
      <c r="K151" s="31">
        <v>3067</v>
      </c>
      <c r="L151" s="31">
        <v>2984</v>
      </c>
      <c r="M151" s="31">
        <v>5.5967200000000004</v>
      </c>
      <c r="N151" s="1"/>
      <c r="O151" s="1"/>
    </row>
    <row r="152" spans="1:15" ht="12.75" customHeight="1">
      <c r="A152" s="56">
        <v>143</v>
      </c>
      <c r="B152" s="31" t="s">
        <v>164</v>
      </c>
      <c r="C152" s="31">
        <v>1542.4</v>
      </c>
      <c r="D152" s="40">
        <v>1546.6666666666667</v>
      </c>
      <c r="E152" s="40">
        <v>1533.3333333333335</v>
      </c>
      <c r="F152" s="40">
        <v>1524.2666666666667</v>
      </c>
      <c r="G152" s="40">
        <v>1510.9333333333334</v>
      </c>
      <c r="H152" s="40">
        <v>1555.7333333333336</v>
      </c>
      <c r="I152" s="40">
        <v>1569.0666666666671</v>
      </c>
      <c r="J152" s="40">
        <v>1578.1333333333337</v>
      </c>
      <c r="K152" s="31">
        <v>1560</v>
      </c>
      <c r="L152" s="31">
        <v>1537.6</v>
      </c>
      <c r="M152" s="31">
        <v>2.8930400000000001</v>
      </c>
      <c r="N152" s="1"/>
      <c r="O152" s="1"/>
    </row>
    <row r="153" spans="1:15" ht="12.75" customHeight="1">
      <c r="A153" s="56">
        <v>144</v>
      </c>
      <c r="B153" s="31" t="s">
        <v>270</v>
      </c>
      <c r="C153" s="31">
        <v>975.65</v>
      </c>
      <c r="D153" s="40">
        <v>972.88333333333333</v>
      </c>
      <c r="E153" s="40">
        <v>966.76666666666665</v>
      </c>
      <c r="F153" s="40">
        <v>957.88333333333333</v>
      </c>
      <c r="G153" s="40">
        <v>951.76666666666665</v>
      </c>
      <c r="H153" s="40">
        <v>981.76666666666665</v>
      </c>
      <c r="I153" s="40">
        <v>987.88333333333321</v>
      </c>
      <c r="J153" s="40">
        <v>996.76666666666665</v>
      </c>
      <c r="K153" s="31">
        <v>979</v>
      </c>
      <c r="L153" s="31">
        <v>964</v>
      </c>
      <c r="M153" s="31">
        <v>0.81755999999999995</v>
      </c>
      <c r="N153" s="1"/>
      <c r="O153" s="1"/>
    </row>
    <row r="154" spans="1:15" ht="12.75" customHeight="1">
      <c r="A154" s="56">
        <v>145</v>
      </c>
      <c r="B154" s="31" t="s">
        <v>170</v>
      </c>
      <c r="C154" s="31">
        <v>151.9</v>
      </c>
      <c r="D154" s="40">
        <v>152.23333333333335</v>
      </c>
      <c r="E154" s="40">
        <v>150.76666666666671</v>
      </c>
      <c r="F154" s="40">
        <v>149.63333333333335</v>
      </c>
      <c r="G154" s="40">
        <v>148.16666666666671</v>
      </c>
      <c r="H154" s="40">
        <v>153.3666666666667</v>
      </c>
      <c r="I154" s="40">
        <v>154.83333333333334</v>
      </c>
      <c r="J154" s="40">
        <v>155.9666666666667</v>
      </c>
      <c r="K154" s="31">
        <v>153.69999999999999</v>
      </c>
      <c r="L154" s="31">
        <v>151.1</v>
      </c>
      <c r="M154" s="31">
        <v>78.578559999999996</v>
      </c>
      <c r="N154" s="1"/>
      <c r="O154" s="1"/>
    </row>
    <row r="155" spans="1:15" ht="12.75" customHeight="1">
      <c r="A155" s="56">
        <v>146</v>
      </c>
      <c r="B155" s="31" t="s">
        <v>172</v>
      </c>
      <c r="C155" s="31">
        <v>115.9</v>
      </c>
      <c r="D155" s="40">
        <v>115.61666666666667</v>
      </c>
      <c r="E155" s="40">
        <v>115.08333333333334</v>
      </c>
      <c r="F155" s="40">
        <v>114.26666666666667</v>
      </c>
      <c r="G155" s="40">
        <v>113.73333333333333</v>
      </c>
      <c r="H155" s="40">
        <v>116.43333333333335</v>
      </c>
      <c r="I155" s="40">
        <v>116.96666666666668</v>
      </c>
      <c r="J155" s="40">
        <v>117.78333333333336</v>
      </c>
      <c r="K155" s="31">
        <v>116.15</v>
      </c>
      <c r="L155" s="31">
        <v>114.8</v>
      </c>
      <c r="M155" s="31">
        <v>73.692920000000001</v>
      </c>
      <c r="N155" s="1"/>
      <c r="O155" s="1"/>
    </row>
    <row r="156" spans="1:15" ht="12.75" customHeight="1">
      <c r="A156" s="56">
        <v>147</v>
      </c>
      <c r="B156" s="31" t="s">
        <v>168</v>
      </c>
      <c r="C156" s="31">
        <v>4008.1</v>
      </c>
      <c r="D156" s="40">
        <v>4017.0500000000006</v>
      </c>
      <c r="E156" s="40">
        <v>3976.1000000000013</v>
      </c>
      <c r="F156" s="40">
        <v>3944.1000000000008</v>
      </c>
      <c r="G156" s="40">
        <v>3903.1500000000015</v>
      </c>
      <c r="H156" s="40">
        <v>4049.0500000000011</v>
      </c>
      <c r="I156" s="40">
        <v>4090.0000000000009</v>
      </c>
      <c r="J156" s="40">
        <v>4122.0000000000009</v>
      </c>
      <c r="K156" s="31">
        <v>4058</v>
      </c>
      <c r="L156" s="31">
        <v>3985.05</v>
      </c>
      <c r="M156" s="31">
        <v>0.99834999999999996</v>
      </c>
      <c r="N156" s="1"/>
      <c r="O156" s="1"/>
    </row>
    <row r="157" spans="1:15" ht="12.75" customHeight="1">
      <c r="A157" s="56">
        <v>148</v>
      </c>
      <c r="B157" s="31" t="s">
        <v>169</v>
      </c>
      <c r="C157" s="31">
        <v>20230.45</v>
      </c>
      <c r="D157" s="40">
        <v>20339.866666666669</v>
      </c>
      <c r="E157" s="40">
        <v>20070.583333333336</v>
      </c>
      <c r="F157" s="40">
        <v>19910.716666666667</v>
      </c>
      <c r="G157" s="40">
        <v>19641.433333333334</v>
      </c>
      <c r="H157" s="40">
        <v>20499.733333333337</v>
      </c>
      <c r="I157" s="40">
        <v>20769.01666666667</v>
      </c>
      <c r="J157" s="40">
        <v>20928.883333333339</v>
      </c>
      <c r="K157" s="31">
        <v>20609.150000000001</v>
      </c>
      <c r="L157" s="31">
        <v>20180</v>
      </c>
      <c r="M157" s="31">
        <v>0.59184999999999999</v>
      </c>
      <c r="N157" s="1"/>
      <c r="O157" s="1"/>
    </row>
    <row r="158" spans="1:15" ht="12.75" customHeight="1">
      <c r="A158" s="56">
        <v>149</v>
      </c>
      <c r="B158" s="31" t="s">
        <v>165</v>
      </c>
      <c r="C158" s="31">
        <v>437.85</v>
      </c>
      <c r="D158" s="40">
        <v>438.16666666666669</v>
      </c>
      <c r="E158" s="40">
        <v>433.98333333333335</v>
      </c>
      <c r="F158" s="40">
        <v>430.11666666666667</v>
      </c>
      <c r="G158" s="40">
        <v>425.93333333333334</v>
      </c>
      <c r="H158" s="40">
        <v>442.03333333333336</v>
      </c>
      <c r="I158" s="40">
        <v>446.21666666666664</v>
      </c>
      <c r="J158" s="40">
        <v>450.08333333333337</v>
      </c>
      <c r="K158" s="31">
        <v>442.35</v>
      </c>
      <c r="L158" s="31">
        <v>434.3</v>
      </c>
      <c r="M158" s="31">
        <v>9.1659699999999997</v>
      </c>
      <c r="N158" s="1"/>
      <c r="O158" s="1"/>
    </row>
    <row r="159" spans="1:15" ht="12.75" customHeight="1">
      <c r="A159" s="56">
        <v>150</v>
      </c>
      <c r="B159" s="31" t="s">
        <v>271</v>
      </c>
      <c r="C159" s="31">
        <v>770.6</v>
      </c>
      <c r="D159" s="40">
        <v>771.41666666666663</v>
      </c>
      <c r="E159" s="40">
        <v>758.33333333333326</v>
      </c>
      <c r="F159" s="40">
        <v>746.06666666666661</v>
      </c>
      <c r="G159" s="40">
        <v>732.98333333333323</v>
      </c>
      <c r="H159" s="40">
        <v>783.68333333333328</v>
      </c>
      <c r="I159" s="40">
        <v>796.76666666666654</v>
      </c>
      <c r="J159" s="40">
        <v>809.0333333333333</v>
      </c>
      <c r="K159" s="31">
        <v>784.5</v>
      </c>
      <c r="L159" s="31">
        <v>759.15</v>
      </c>
      <c r="M159" s="31">
        <v>6.5952200000000003</v>
      </c>
      <c r="N159" s="1"/>
      <c r="O159" s="1"/>
    </row>
    <row r="160" spans="1:15" ht="12.75" customHeight="1">
      <c r="A160" s="56">
        <v>151</v>
      </c>
      <c r="B160" s="31" t="s">
        <v>173</v>
      </c>
      <c r="C160" s="31">
        <v>123.95</v>
      </c>
      <c r="D160" s="40">
        <v>124.05000000000001</v>
      </c>
      <c r="E160" s="40">
        <v>122.70000000000002</v>
      </c>
      <c r="F160" s="40">
        <v>121.45</v>
      </c>
      <c r="G160" s="40">
        <v>120.10000000000001</v>
      </c>
      <c r="H160" s="40">
        <v>125.30000000000003</v>
      </c>
      <c r="I160" s="40">
        <v>126.65000000000002</v>
      </c>
      <c r="J160" s="40">
        <v>127.90000000000003</v>
      </c>
      <c r="K160" s="31">
        <v>125.4</v>
      </c>
      <c r="L160" s="31">
        <v>122.8</v>
      </c>
      <c r="M160" s="31">
        <v>165.93683999999999</v>
      </c>
      <c r="N160" s="1"/>
      <c r="O160" s="1"/>
    </row>
    <row r="161" spans="1:15" ht="12.75" customHeight="1">
      <c r="A161" s="56">
        <v>152</v>
      </c>
      <c r="B161" s="31" t="s">
        <v>272</v>
      </c>
      <c r="C161" s="31">
        <v>198.4</v>
      </c>
      <c r="D161" s="40">
        <v>197.81666666666669</v>
      </c>
      <c r="E161" s="40">
        <v>194.93333333333339</v>
      </c>
      <c r="F161" s="40">
        <v>191.4666666666667</v>
      </c>
      <c r="G161" s="40">
        <v>188.5833333333334</v>
      </c>
      <c r="H161" s="40">
        <v>201.28333333333339</v>
      </c>
      <c r="I161" s="40">
        <v>204.16666666666666</v>
      </c>
      <c r="J161" s="40">
        <v>207.63333333333338</v>
      </c>
      <c r="K161" s="31">
        <v>200.7</v>
      </c>
      <c r="L161" s="31">
        <v>194.35</v>
      </c>
      <c r="M161" s="31">
        <v>13.17149</v>
      </c>
      <c r="N161" s="1"/>
      <c r="O161" s="1"/>
    </row>
    <row r="162" spans="1:15" ht="12.75" customHeight="1">
      <c r="A162" s="56">
        <v>153</v>
      </c>
      <c r="B162" s="31" t="s">
        <v>180</v>
      </c>
      <c r="C162" s="31">
        <v>3497.6</v>
      </c>
      <c r="D162" s="40">
        <v>3492.5</v>
      </c>
      <c r="E162" s="40">
        <v>3450.1</v>
      </c>
      <c r="F162" s="40">
        <v>3402.6</v>
      </c>
      <c r="G162" s="40">
        <v>3360.2</v>
      </c>
      <c r="H162" s="40">
        <v>3540</v>
      </c>
      <c r="I162" s="40">
        <v>3582.3999999999996</v>
      </c>
      <c r="J162" s="40">
        <v>3629.9</v>
      </c>
      <c r="K162" s="31">
        <v>3534.9</v>
      </c>
      <c r="L162" s="31">
        <v>3445</v>
      </c>
      <c r="M162" s="31">
        <v>4.8238799999999999</v>
      </c>
      <c r="N162" s="1"/>
      <c r="O162" s="1"/>
    </row>
    <row r="163" spans="1:15" ht="12.75" customHeight="1">
      <c r="A163" s="56">
        <v>154</v>
      </c>
      <c r="B163" s="31" t="s">
        <v>174</v>
      </c>
      <c r="C163" s="31">
        <v>32590.45</v>
      </c>
      <c r="D163" s="40">
        <v>32482.733333333334</v>
      </c>
      <c r="E163" s="40">
        <v>32115.466666666667</v>
      </c>
      <c r="F163" s="40">
        <v>31640.483333333334</v>
      </c>
      <c r="G163" s="40">
        <v>31273.216666666667</v>
      </c>
      <c r="H163" s="40">
        <v>32957.716666666667</v>
      </c>
      <c r="I163" s="40">
        <v>33324.983333333337</v>
      </c>
      <c r="J163" s="40">
        <v>33799.966666666667</v>
      </c>
      <c r="K163" s="31">
        <v>32850</v>
      </c>
      <c r="L163" s="31">
        <v>32007.75</v>
      </c>
      <c r="M163" s="31">
        <v>0.15679999999999999</v>
      </c>
      <c r="N163" s="1"/>
      <c r="O163" s="1"/>
    </row>
    <row r="164" spans="1:15" ht="12.75" customHeight="1">
      <c r="A164" s="56">
        <v>155</v>
      </c>
      <c r="B164" s="31" t="s">
        <v>176</v>
      </c>
      <c r="C164" s="31">
        <v>231.05</v>
      </c>
      <c r="D164" s="40">
        <v>231.13333333333333</v>
      </c>
      <c r="E164" s="40">
        <v>230.16666666666666</v>
      </c>
      <c r="F164" s="40">
        <v>229.28333333333333</v>
      </c>
      <c r="G164" s="40">
        <v>228.31666666666666</v>
      </c>
      <c r="H164" s="40">
        <v>232.01666666666665</v>
      </c>
      <c r="I164" s="40">
        <v>232.98333333333335</v>
      </c>
      <c r="J164" s="40">
        <v>233.86666666666665</v>
      </c>
      <c r="K164" s="31">
        <v>232.1</v>
      </c>
      <c r="L164" s="31">
        <v>230.25</v>
      </c>
      <c r="M164" s="31">
        <v>16.945910000000001</v>
      </c>
      <c r="N164" s="1"/>
      <c r="O164" s="1"/>
    </row>
    <row r="165" spans="1:15" ht="12.75" customHeight="1">
      <c r="A165" s="56">
        <v>156</v>
      </c>
      <c r="B165" s="31" t="s">
        <v>178</v>
      </c>
      <c r="C165" s="31">
        <v>6052.55</v>
      </c>
      <c r="D165" s="40">
        <v>6064.6833333333343</v>
      </c>
      <c r="E165" s="40">
        <v>6010.216666666669</v>
      </c>
      <c r="F165" s="40">
        <v>5967.883333333335</v>
      </c>
      <c r="G165" s="40">
        <v>5913.4166666666697</v>
      </c>
      <c r="H165" s="40">
        <v>6107.0166666666682</v>
      </c>
      <c r="I165" s="40">
        <v>6161.4833333333336</v>
      </c>
      <c r="J165" s="40">
        <v>6203.8166666666675</v>
      </c>
      <c r="K165" s="31">
        <v>6119.15</v>
      </c>
      <c r="L165" s="31">
        <v>6022.35</v>
      </c>
      <c r="M165" s="31">
        <v>0.25346000000000002</v>
      </c>
      <c r="N165" s="1"/>
      <c r="O165" s="1"/>
    </row>
    <row r="166" spans="1:15" ht="12.75" customHeight="1">
      <c r="A166" s="56">
        <v>157</v>
      </c>
      <c r="B166" s="31" t="s">
        <v>179</v>
      </c>
      <c r="C166" s="31">
        <v>2408.85</v>
      </c>
      <c r="D166" s="40">
        <v>2407.6166666666668</v>
      </c>
      <c r="E166" s="40">
        <v>2391.2333333333336</v>
      </c>
      <c r="F166" s="40">
        <v>2373.6166666666668</v>
      </c>
      <c r="G166" s="40">
        <v>2357.2333333333336</v>
      </c>
      <c r="H166" s="40">
        <v>2425.2333333333336</v>
      </c>
      <c r="I166" s="40">
        <v>2441.6166666666668</v>
      </c>
      <c r="J166" s="40">
        <v>2459.2333333333336</v>
      </c>
      <c r="K166" s="31">
        <v>2424</v>
      </c>
      <c r="L166" s="31">
        <v>2390</v>
      </c>
      <c r="M166" s="31">
        <v>3.7194699999999998</v>
      </c>
      <c r="N166" s="1"/>
      <c r="O166" s="1"/>
    </row>
    <row r="167" spans="1:15" ht="12.75" customHeight="1">
      <c r="A167" s="56">
        <v>158</v>
      </c>
      <c r="B167" s="31" t="s">
        <v>175</v>
      </c>
      <c r="C167" s="31">
        <v>2648.7</v>
      </c>
      <c r="D167" s="40">
        <v>2626</v>
      </c>
      <c r="E167" s="40">
        <v>2593.35</v>
      </c>
      <c r="F167" s="40">
        <v>2538</v>
      </c>
      <c r="G167" s="40">
        <v>2505.35</v>
      </c>
      <c r="H167" s="40">
        <v>2681.35</v>
      </c>
      <c r="I167" s="40">
        <v>2713.9999999999995</v>
      </c>
      <c r="J167" s="40">
        <v>2769.35</v>
      </c>
      <c r="K167" s="31">
        <v>2658.65</v>
      </c>
      <c r="L167" s="31">
        <v>2570.65</v>
      </c>
      <c r="M167" s="31">
        <v>11.970230000000001</v>
      </c>
      <c r="N167" s="1"/>
      <c r="O167" s="1"/>
    </row>
    <row r="168" spans="1:15" ht="12.75" customHeight="1">
      <c r="A168" s="56">
        <v>159</v>
      </c>
      <c r="B168" s="31" t="s">
        <v>273</v>
      </c>
      <c r="C168" s="31">
        <v>2462.9499999999998</v>
      </c>
      <c r="D168" s="40">
        <v>2463.6166666666668</v>
      </c>
      <c r="E168" s="40">
        <v>2437.4333333333334</v>
      </c>
      <c r="F168" s="40">
        <v>2411.9166666666665</v>
      </c>
      <c r="G168" s="40">
        <v>2385.7333333333331</v>
      </c>
      <c r="H168" s="40">
        <v>2489.1333333333337</v>
      </c>
      <c r="I168" s="40">
        <v>2515.3166666666671</v>
      </c>
      <c r="J168" s="40">
        <v>2540.8333333333339</v>
      </c>
      <c r="K168" s="31">
        <v>2489.8000000000002</v>
      </c>
      <c r="L168" s="31">
        <v>2438.1</v>
      </c>
      <c r="M168" s="31">
        <v>4.9531299999999998</v>
      </c>
      <c r="N168" s="1"/>
      <c r="O168" s="1"/>
    </row>
    <row r="169" spans="1:15" ht="12.75" customHeight="1">
      <c r="A169" s="56">
        <v>160</v>
      </c>
      <c r="B169" s="31" t="s">
        <v>177</v>
      </c>
      <c r="C169" s="31">
        <v>138.25</v>
      </c>
      <c r="D169" s="40">
        <v>138.85</v>
      </c>
      <c r="E169" s="40">
        <v>137.1</v>
      </c>
      <c r="F169" s="40">
        <v>135.94999999999999</v>
      </c>
      <c r="G169" s="40">
        <v>134.19999999999999</v>
      </c>
      <c r="H169" s="40">
        <v>140</v>
      </c>
      <c r="I169" s="40">
        <v>141.75</v>
      </c>
      <c r="J169" s="40">
        <v>142.9</v>
      </c>
      <c r="K169" s="31">
        <v>140.6</v>
      </c>
      <c r="L169" s="31">
        <v>137.69999999999999</v>
      </c>
      <c r="M169" s="31">
        <v>82.804450000000003</v>
      </c>
      <c r="N169" s="1"/>
      <c r="O169" s="1"/>
    </row>
    <row r="170" spans="1:15" ht="12.75" customHeight="1">
      <c r="A170" s="56">
        <v>161</v>
      </c>
      <c r="B170" s="31" t="s">
        <v>182</v>
      </c>
      <c r="C170" s="31">
        <v>174.1</v>
      </c>
      <c r="D170" s="40">
        <v>174.23333333333335</v>
      </c>
      <c r="E170" s="40">
        <v>173.3666666666667</v>
      </c>
      <c r="F170" s="40">
        <v>172.63333333333335</v>
      </c>
      <c r="G170" s="40">
        <v>171.76666666666671</v>
      </c>
      <c r="H170" s="40">
        <v>174.9666666666667</v>
      </c>
      <c r="I170" s="40">
        <v>175.83333333333337</v>
      </c>
      <c r="J170" s="40">
        <v>176.56666666666669</v>
      </c>
      <c r="K170" s="31">
        <v>175.1</v>
      </c>
      <c r="L170" s="31">
        <v>173.5</v>
      </c>
      <c r="M170" s="31">
        <v>63.258209999999998</v>
      </c>
      <c r="N170" s="1"/>
      <c r="O170" s="1"/>
    </row>
    <row r="171" spans="1:15" ht="12.75" customHeight="1">
      <c r="A171" s="56">
        <v>162</v>
      </c>
      <c r="B171" s="31" t="s">
        <v>274</v>
      </c>
      <c r="C171" s="31">
        <v>433.9</v>
      </c>
      <c r="D171" s="40">
        <v>434.16666666666669</v>
      </c>
      <c r="E171" s="40">
        <v>423.93333333333339</v>
      </c>
      <c r="F171" s="40">
        <v>413.9666666666667</v>
      </c>
      <c r="G171" s="40">
        <v>403.73333333333341</v>
      </c>
      <c r="H171" s="40">
        <v>444.13333333333338</v>
      </c>
      <c r="I171" s="40">
        <v>454.36666666666662</v>
      </c>
      <c r="J171" s="40">
        <v>464.33333333333337</v>
      </c>
      <c r="K171" s="31">
        <v>444.4</v>
      </c>
      <c r="L171" s="31">
        <v>424.2</v>
      </c>
      <c r="M171" s="31">
        <v>9.6968599999999991</v>
      </c>
      <c r="N171" s="1"/>
      <c r="O171" s="1"/>
    </row>
    <row r="172" spans="1:15" ht="12.75" customHeight="1">
      <c r="A172" s="56">
        <v>163</v>
      </c>
      <c r="B172" s="31" t="s">
        <v>275</v>
      </c>
      <c r="C172" s="31">
        <v>13884.35</v>
      </c>
      <c r="D172" s="40">
        <v>14060.516666666668</v>
      </c>
      <c r="E172" s="40">
        <v>13623.033333333336</v>
      </c>
      <c r="F172" s="40">
        <v>13361.716666666669</v>
      </c>
      <c r="G172" s="40">
        <v>12924.233333333337</v>
      </c>
      <c r="H172" s="40">
        <v>14321.833333333336</v>
      </c>
      <c r="I172" s="40">
        <v>14759.316666666669</v>
      </c>
      <c r="J172" s="40">
        <v>15020.633333333335</v>
      </c>
      <c r="K172" s="31">
        <v>14498</v>
      </c>
      <c r="L172" s="31">
        <v>13799.2</v>
      </c>
      <c r="M172" s="31">
        <v>0.22542999999999999</v>
      </c>
      <c r="N172" s="1"/>
      <c r="O172" s="1"/>
    </row>
    <row r="173" spans="1:15" ht="12.75" customHeight="1">
      <c r="A173" s="56">
        <v>164</v>
      </c>
      <c r="B173" s="31" t="s">
        <v>181</v>
      </c>
      <c r="C173" s="31">
        <v>37.799999999999997</v>
      </c>
      <c r="D173" s="40">
        <v>37.933333333333337</v>
      </c>
      <c r="E173" s="40">
        <v>37.516666666666673</v>
      </c>
      <c r="F173" s="40">
        <v>37.233333333333334</v>
      </c>
      <c r="G173" s="40">
        <v>36.81666666666667</v>
      </c>
      <c r="H173" s="40">
        <v>38.216666666666676</v>
      </c>
      <c r="I173" s="40">
        <v>38.633333333333333</v>
      </c>
      <c r="J173" s="40">
        <v>38.916666666666679</v>
      </c>
      <c r="K173" s="31">
        <v>38.35</v>
      </c>
      <c r="L173" s="31">
        <v>37.65</v>
      </c>
      <c r="M173" s="31">
        <v>316.74865999999997</v>
      </c>
      <c r="N173" s="1"/>
      <c r="O173" s="1"/>
    </row>
    <row r="174" spans="1:15" ht="12.75" customHeight="1">
      <c r="A174" s="56">
        <v>165</v>
      </c>
      <c r="B174" s="31" t="s">
        <v>186</v>
      </c>
      <c r="C174" s="31">
        <v>175.35</v>
      </c>
      <c r="D174" s="40">
        <v>174.81666666666669</v>
      </c>
      <c r="E174" s="40">
        <v>173.83333333333337</v>
      </c>
      <c r="F174" s="40">
        <v>172.31666666666669</v>
      </c>
      <c r="G174" s="40">
        <v>171.33333333333337</v>
      </c>
      <c r="H174" s="40">
        <v>176.33333333333337</v>
      </c>
      <c r="I174" s="40">
        <v>177.31666666666666</v>
      </c>
      <c r="J174" s="40">
        <v>178.83333333333337</v>
      </c>
      <c r="K174" s="31">
        <v>175.8</v>
      </c>
      <c r="L174" s="31">
        <v>173.3</v>
      </c>
      <c r="M174" s="31">
        <v>48.000660000000003</v>
      </c>
      <c r="N174" s="1"/>
      <c r="O174" s="1"/>
    </row>
    <row r="175" spans="1:15" ht="12.75" customHeight="1">
      <c r="A175" s="56">
        <v>166</v>
      </c>
      <c r="B175" s="31" t="s">
        <v>187</v>
      </c>
      <c r="C175" s="31">
        <v>157.44999999999999</v>
      </c>
      <c r="D175" s="40">
        <v>157.9</v>
      </c>
      <c r="E175" s="40">
        <v>156.30000000000001</v>
      </c>
      <c r="F175" s="40">
        <v>155.15</v>
      </c>
      <c r="G175" s="40">
        <v>153.55000000000001</v>
      </c>
      <c r="H175" s="40">
        <v>159.05000000000001</v>
      </c>
      <c r="I175" s="40">
        <v>160.64999999999998</v>
      </c>
      <c r="J175" s="40">
        <v>161.80000000000001</v>
      </c>
      <c r="K175" s="31">
        <v>159.5</v>
      </c>
      <c r="L175" s="31">
        <v>156.75</v>
      </c>
      <c r="M175" s="31">
        <v>29.910550000000001</v>
      </c>
      <c r="N175" s="1"/>
      <c r="O175" s="1"/>
    </row>
    <row r="176" spans="1:15" ht="12.75" customHeight="1">
      <c r="A176" s="56">
        <v>167</v>
      </c>
      <c r="B176" s="31" t="s">
        <v>188</v>
      </c>
      <c r="C176" s="31">
        <v>2368.4499999999998</v>
      </c>
      <c r="D176" s="40">
        <v>2376.15</v>
      </c>
      <c r="E176" s="40">
        <v>2358.3000000000002</v>
      </c>
      <c r="F176" s="40">
        <v>2348.15</v>
      </c>
      <c r="G176" s="40">
        <v>2330.3000000000002</v>
      </c>
      <c r="H176" s="40">
        <v>2386.3000000000002</v>
      </c>
      <c r="I176" s="40">
        <v>2404.1499999999996</v>
      </c>
      <c r="J176" s="40">
        <v>2414.3000000000002</v>
      </c>
      <c r="K176" s="31">
        <v>2394</v>
      </c>
      <c r="L176" s="31">
        <v>2366</v>
      </c>
      <c r="M176" s="31">
        <v>41.112050000000004</v>
      </c>
      <c r="N176" s="1"/>
      <c r="O176" s="1"/>
    </row>
    <row r="177" spans="1:15" ht="12.75" customHeight="1">
      <c r="A177" s="56">
        <v>168</v>
      </c>
      <c r="B177" s="31" t="s">
        <v>276</v>
      </c>
      <c r="C177" s="31">
        <v>1061.3</v>
      </c>
      <c r="D177" s="40">
        <v>1069.6833333333334</v>
      </c>
      <c r="E177" s="40">
        <v>1049.3666666666668</v>
      </c>
      <c r="F177" s="40">
        <v>1037.4333333333334</v>
      </c>
      <c r="G177" s="40">
        <v>1017.1166666666668</v>
      </c>
      <c r="H177" s="40">
        <v>1081.6166666666668</v>
      </c>
      <c r="I177" s="40">
        <v>1101.9333333333334</v>
      </c>
      <c r="J177" s="40">
        <v>1113.8666666666668</v>
      </c>
      <c r="K177" s="31">
        <v>1090</v>
      </c>
      <c r="L177" s="31">
        <v>1057.75</v>
      </c>
      <c r="M177" s="31">
        <v>11.286809999999999</v>
      </c>
      <c r="N177" s="1"/>
      <c r="O177" s="1"/>
    </row>
    <row r="178" spans="1:15" ht="12.75" customHeight="1">
      <c r="A178" s="56">
        <v>169</v>
      </c>
      <c r="B178" s="31" t="s">
        <v>190</v>
      </c>
      <c r="C178" s="31">
        <v>1170.9000000000001</v>
      </c>
      <c r="D178" s="40">
        <v>1167.6499999999999</v>
      </c>
      <c r="E178" s="40">
        <v>1161.2999999999997</v>
      </c>
      <c r="F178" s="40">
        <v>1151.6999999999998</v>
      </c>
      <c r="G178" s="40">
        <v>1145.3499999999997</v>
      </c>
      <c r="H178" s="40">
        <v>1177.2499999999998</v>
      </c>
      <c r="I178" s="40">
        <v>1183.5999999999997</v>
      </c>
      <c r="J178" s="40">
        <v>1193.1999999999998</v>
      </c>
      <c r="K178" s="31">
        <v>1174</v>
      </c>
      <c r="L178" s="31">
        <v>1158.05</v>
      </c>
      <c r="M178" s="31">
        <v>13.388210000000001</v>
      </c>
      <c r="N178" s="1"/>
      <c r="O178" s="1"/>
    </row>
    <row r="179" spans="1:15" ht="12.75" customHeight="1">
      <c r="A179" s="56">
        <v>170</v>
      </c>
      <c r="B179" s="31" t="s">
        <v>194</v>
      </c>
      <c r="C179" s="31">
        <v>10676.4</v>
      </c>
      <c r="D179" s="40">
        <v>10702.916666666666</v>
      </c>
      <c r="E179" s="40">
        <v>10584.833333333332</v>
      </c>
      <c r="F179" s="40">
        <v>10493.266666666666</v>
      </c>
      <c r="G179" s="40">
        <v>10375.183333333332</v>
      </c>
      <c r="H179" s="40">
        <v>10794.483333333332</v>
      </c>
      <c r="I179" s="40">
        <v>10912.566666666664</v>
      </c>
      <c r="J179" s="40">
        <v>11004.133333333331</v>
      </c>
      <c r="K179" s="31">
        <v>10821</v>
      </c>
      <c r="L179" s="31">
        <v>10611.35</v>
      </c>
      <c r="M179" s="31">
        <v>2.58514</v>
      </c>
      <c r="N179" s="1"/>
      <c r="O179" s="1"/>
    </row>
    <row r="180" spans="1:15" ht="12.75" customHeight="1">
      <c r="A180" s="56">
        <v>171</v>
      </c>
      <c r="B180" s="31" t="s">
        <v>277</v>
      </c>
      <c r="C180" s="31">
        <v>8190.35</v>
      </c>
      <c r="D180" s="40">
        <v>8197.7833333333328</v>
      </c>
      <c r="E180" s="40">
        <v>8155.5666666666657</v>
      </c>
      <c r="F180" s="40">
        <v>8120.7833333333328</v>
      </c>
      <c r="G180" s="40">
        <v>8078.5666666666657</v>
      </c>
      <c r="H180" s="40">
        <v>8232.5666666666657</v>
      </c>
      <c r="I180" s="40">
        <v>8274.7833333333328</v>
      </c>
      <c r="J180" s="40">
        <v>8309.5666666666657</v>
      </c>
      <c r="K180" s="31">
        <v>8240</v>
      </c>
      <c r="L180" s="31">
        <v>8163</v>
      </c>
      <c r="M180" s="31">
        <v>8.6430000000000007E-2</v>
      </c>
      <c r="N180" s="1"/>
      <c r="O180" s="1"/>
    </row>
    <row r="181" spans="1:15" ht="12.75" customHeight="1">
      <c r="A181" s="56">
        <v>172</v>
      </c>
      <c r="B181" s="31" t="s">
        <v>192</v>
      </c>
      <c r="C181" s="31">
        <v>30658.5</v>
      </c>
      <c r="D181" s="40">
        <v>30615.5</v>
      </c>
      <c r="E181" s="40">
        <v>30446</v>
      </c>
      <c r="F181" s="40">
        <v>30233.5</v>
      </c>
      <c r="G181" s="40">
        <v>30064</v>
      </c>
      <c r="H181" s="40">
        <v>30828</v>
      </c>
      <c r="I181" s="40">
        <v>30997.5</v>
      </c>
      <c r="J181" s="40">
        <v>31210</v>
      </c>
      <c r="K181" s="31">
        <v>30785</v>
      </c>
      <c r="L181" s="31">
        <v>30403</v>
      </c>
      <c r="M181" s="31">
        <v>0.33013999999999999</v>
      </c>
      <c r="N181" s="1"/>
      <c r="O181" s="1"/>
    </row>
    <row r="182" spans="1:15" ht="12.75" customHeight="1">
      <c r="A182" s="56">
        <v>173</v>
      </c>
      <c r="B182" s="31" t="s">
        <v>195</v>
      </c>
      <c r="C182" s="31">
        <v>1352.8</v>
      </c>
      <c r="D182" s="40">
        <v>1356</v>
      </c>
      <c r="E182" s="40">
        <v>1341</v>
      </c>
      <c r="F182" s="40">
        <v>1329.2</v>
      </c>
      <c r="G182" s="40">
        <v>1314.2</v>
      </c>
      <c r="H182" s="40">
        <v>1367.8</v>
      </c>
      <c r="I182" s="40">
        <v>1382.8</v>
      </c>
      <c r="J182" s="40">
        <v>1394.6</v>
      </c>
      <c r="K182" s="31">
        <v>1371</v>
      </c>
      <c r="L182" s="31">
        <v>1344.2</v>
      </c>
      <c r="M182" s="31">
        <v>6.7070999999999996</v>
      </c>
      <c r="N182" s="1"/>
      <c r="O182" s="1"/>
    </row>
    <row r="183" spans="1:15" ht="12.75" customHeight="1">
      <c r="A183" s="56">
        <v>174</v>
      </c>
      <c r="B183" s="31" t="s">
        <v>193</v>
      </c>
      <c r="C183" s="31">
        <v>2207.3000000000002</v>
      </c>
      <c r="D183" s="40">
        <v>2210.2000000000003</v>
      </c>
      <c r="E183" s="40">
        <v>2198.9500000000007</v>
      </c>
      <c r="F183" s="40">
        <v>2190.6000000000004</v>
      </c>
      <c r="G183" s="40">
        <v>2179.3500000000008</v>
      </c>
      <c r="H183" s="40">
        <v>2218.5500000000006</v>
      </c>
      <c r="I183" s="40">
        <v>2229.7999999999997</v>
      </c>
      <c r="J183" s="40">
        <v>2238.1500000000005</v>
      </c>
      <c r="K183" s="31">
        <v>2221.4499999999998</v>
      </c>
      <c r="L183" s="31">
        <v>2201.85</v>
      </c>
      <c r="M183" s="31">
        <v>1.2552300000000001</v>
      </c>
      <c r="N183" s="1"/>
      <c r="O183" s="1"/>
    </row>
    <row r="184" spans="1:15" ht="12.75" customHeight="1">
      <c r="A184" s="56">
        <v>175</v>
      </c>
      <c r="B184" s="31" t="s">
        <v>191</v>
      </c>
      <c r="C184" s="31">
        <v>433</v>
      </c>
      <c r="D184" s="40">
        <v>434</v>
      </c>
      <c r="E184" s="40">
        <v>431.25</v>
      </c>
      <c r="F184" s="40">
        <v>429.5</v>
      </c>
      <c r="G184" s="40">
        <v>426.75</v>
      </c>
      <c r="H184" s="40">
        <v>435.75</v>
      </c>
      <c r="I184" s="40">
        <v>438.5</v>
      </c>
      <c r="J184" s="40">
        <v>440.25</v>
      </c>
      <c r="K184" s="31">
        <v>436.75</v>
      </c>
      <c r="L184" s="31">
        <v>432.25</v>
      </c>
      <c r="M184" s="31">
        <v>99.815619999999996</v>
      </c>
      <c r="N184" s="1"/>
      <c r="O184" s="1"/>
    </row>
    <row r="185" spans="1:15" ht="12.75" customHeight="1">
      <c r="A185" s="56">
        <v>176</v>
      </c>
      <c r="B185" s="31" t="s">
        <v>189</v>
      </c>
      <c r="C185" s="31">
        <v>120.65</v>
      </c>
      <c r="D185" s="40">
        <v>120.68333333333334</v>
      </c>
      <c r="E185" s="40">
        <v>119.66666666666667</v>
      </c>
      <c r="F185" s="40">
        <v>118.68333333333334</v>
      </c>
      <c r="G185" s="40">
        <v>117.66666666666667</v>
      </c>
      <c r="H185" s="40">
        <v>121.66666666666667</v>
      </c>
      <c r="I185" s="40">
        <v>122.68333333333332</v>
      </c>
      <c r="J185" s="40">
        <v>123.66666666666667</v>
      </c>
      <c r="K185" s="31">
        <v>121.7</v>
      </c>
      <c r="L185" s="31">
        <v>119.7</v>
      </c>
      <c r="M185" s="31">
        <v>228.58806999999999</v>
      </c>
      <c r="N185" s="1"/>
      <c r="O185" s="1"/>
    </row>
    <row r="186" spans="1:15" ht="12.75" customHeight="1">
      <c r="A186" s="56">
        <v>177</v>
      </c>
      <c r="B186" s="31" t="s">
        <v>196</v>
      </c>
      <c r="C186" s="31">
        <v>781.4</v>
      </c>
      <c r="D186" s="40">
        <v>782.23333333333323</v>
      </c>
      <c r="E186" s="40">
        <v>776.46666666666647</v>
      </c>
      <c r="F186" s="40">
        <v>771.53333333333319</v>
      </c>
      <c r="G186" s="40">
        <v>765.76666666666642</v>
      </c>
      <c r="H186" s="40">
        <v>787.16666666666652</v>
      </c>
      <c r="I186" s="40">
        <v>792.93333333333317</v>
      </c>
      <c r="J186" s="40">
        <v>797.86666666666656</v>
      </c>
      <c r="K186" s="31">
        <v>788</v>
      </c>
      <c r="L186" s="31">
        <v>777.3</v>
      </c>
      <c r="M186" s="31">
        <v>19.968440000000001</v>
      </c>
      <c r="N186" s="1"/>
      <c r="O186" s="1"/>
    </row>
    <row r="187" spans="1:15" ht="12.75" customHeight="1">
      <c r="A187" s="56">
        <v>178</v>
      </c>
      <c r="B187" s="31" t="s">
        <v>197</v>
      </c>
      <c r="C187" s="31">
        <v>512.15</v>
      </c>
      <c r="D187" s="40">
        <v>507</v>
      </c>
      <c r="E187" s="40">
        <v>499.15</v>
      </c>
      <c r="F187" s="40">
        <v>486.15</v>
      </c>
      <c r="G187" s="40">
        <v>478.29999999999995</v>
      </c>
      <c r="H187" s="40">
        <v>520</v>
      </c>
      <c r="I187" s="40">
        <v>527.85</v>
      </c>
      <c r="J187" s="40">
        <v>540.85</v>
      </c>
      <c r="K187" s="31">
        <v>514.85</v>
      </c>
      <c r="L187" s="31">
        <v>494</v>
      </c>
      <c r="M187" s="31">
        <v>54.41534</v>
      </c>
      <c r="N187" s="1"/>
      <c r="O187" s="1"/>
    </row>
    <row r="188" spans="1:15" ht="12.75" customHeight="1">
      <c r="A188" s="56">
        <v>179</v>
      </c>
      <c r="B188" s="31" t="s">
        <v>278</v>
      </c>
      <c r="C188" s="31">
        <v>667.1</v>
      </c>
      <c r="D188" s="40">
        <v>668.01666666666677</v>
      </c>
      <c r="E188" s="40">
        <v>661.08333333333348</v>
      </c>
      <c r="F188" s="40">
        <v>655.06666666666672</v>
      </c>
      <c r="G188" s="40">
        <v>648.13333333333344</v>
      </c>
      <c r="H188" s="40">
        <v>674.03333333333353</v>
      </c>
      <c r="I188" s="40">
        <v>680.9666666666667</v>
      </c>
      <c r="J188" s="40">
        <v>686.98333333333358</v>
      </c>
      <c r="K188" s="31">
        <v>674.95</v>
      </c>
      <c r="L188" s="31">
        <v>662</v>
      </c>
      <c r="M188" s="31">
        <v>16.057120000000001</v>
      </c>
      <c r="N188" s="1"/>
      <c r="O188" s="1"/>
    </row>
    <row r="189" spans="1:15" ht="12.75" customHeight="1">
      <c r="A189" s="56">
        <v>180</v>
      </c>
      <c r="B189" s="31" t="s">
        <v>209</v>
      </c>
      <c r="C189" s="31">
        <v>549.95000000000005</v>
      </c>
      <c r="D189" s="40">
        <v>548.38333333333333</v>
      </c>
      <c r="E189" s="40">
        <v>545.86666666666667</v>
      </c>
      <c r="F189" s="40">
        <v>541.7833333333333</v>
      </c>
      <c r="G189" s="40">
        <v>539.26666666666665</v>
      </c>
      <c r="H189" s="40">
        <v>552.4666666666667</v>
      </c>
      <c r="I189" s="40">
        <v>554.98333333333335</v>
      </c>
      <c r="J189" s="40">
        <v>559.06666666666672</v>
      </c>
      <c r="K189" s="31">
        <v>550.9</v>
      </c>
      <c r="L189" s="31">
        <v>544.29999999999995</v>
      </c>
      <c r="M189" s="31">
        <v>12.741630000000001</v>
      </c>
      <c r="N189" s="1"/>
      <c r="O189" s="1"/>
    </row>
    <row r="190" spans="1:15" ht="12.75" customHeight="1">
      <c r="A190" s="56">
        <v>181</v>
      </c>
      <c r="B190" s="31" t="s">
        <v>198</v>
      </c>
      <c r="C190" s="31">
        <v>835.75</v>
      </c>
      <c r="D190" s="40">
        <v>836.48333333333323</v>
      </c>
      <c r="E190" s="40">
        <v>830.16666666666652</v>
      </c>
      <c r="F190" s="40">
        <v>824.58333333333326</v>
      </c>
      <c r="G190" s="40">
        <v>818.26666666666654</v>
      </c>
      <c r="H190" s="40">
        <v>842.06666666666649</v>
      </c>
      <c r="I190" s="40">
        <v>848.38333333333333</v>
      </c>
      <c r="J190" s="40">
        <v>853.96666666666647</v>
      </c>
      <c r="K190" s="31">
        <v>842.8</v>
      </c>
      <c r="L190" s="31">
        <v>830.9</v>
      </c>
      <c r="M190" s="31">
        <v>8.1965900000000005</v>
      </c>
      <c r="N190" s="1"/>
      <c r="O190" s="1"/>
    </row>
    <row r="191" spans="1:15" ht="12.75" customHeight="1">
      <c r="A191" s="56">
        <v>182</v>
      </c>
      <c r="B191" s="31" t="s">
        <v>203</v>
      </c>
      <c r="C191" s="31">
        <v>3885.9</v>
      </c>
      <c r="D191" s="40">
        <v>3869.1333333333332</v>
      </c>
      <c r="E191" s="40">
        <v>3841.7666666666664</v>
      </c>
      <c r="F191" s="40">
        <v>3797.6333333333332</v>
      </c>
      <c r="G191" s="40">
        <v>3770.2666666666664</v>
      </c>
      <c r="H191" s="40">
        <v>3913.2666666666664</v>
      </c>
      <c r="I191" s="40">
        <v>3940.6333333333332</v>
      </c>
      <c r="J191" s="40">
        <v>3984.7666666666664</v>
      </c>
      <c r="K191" s="31">
        <v>3896.5</v>
      </c>
      <c r="L191" s="31">
        <v>3825</v>
      </c>
      <c r="M191" s="31">
        <v>19.91188</v>
      </c>
      <c r="N191" s="1"/>
      <c r="O191" s="1"/>
    </row>
    <row r="192" spans="1:15" ht="12.75" customHeight="1">
      <c r="A192" s="56">
        <v>183</v>
      </c>
      <c r="B192" s="31" t="s">
        <v>199</v>
      </c>
      <c r="C192" s="31">
        <v>881.3</v>
      </c>
      <c r="D192" s="40">
        <v>881.59999999999991</v>
      </c>
      <c r="E192" s="40">
        <v>877.29999999999984</v>
      </c>
      <c r="F192" s="40">
        <v>873.3</v>
      </c>
      <c r="G192" s="40">
        <v>868.99999999999989</v>
      </c>
      <c r="H192" s="40">
        <v>885.5999999999998</v>
      </c>
      <c r="I192" s="40">
        <v>889.9</v>
      </c>
      <c r="J192" s="40">
        <v>893.89999999999975</v>
      </c>
      <c r="K192" s="31">
        <v>885.9</v>
      </c>
      <c r="L192" s="31">
        <v>877.6</v>
      </c>
      <c r="M192" s="31">
        <v>6.22424</v>
      </c>
      <c r="N192" s="1"/>
      <c r="O192" s="1"/>
    </row>
    <row r="193" spans="1:15" ht="12.75" customHeight="1">
      <c r="A193" s="56">
        <v>184</v>
      </c>
      <c r="B193" s="31" t="s">
        <v>279</v>
      </c>
      <c r="C193" s="31">
        <v>4987</v>
      </c>
      <c r="D193" s="40">
        <v>5004.9666666666662</v>
      </c>
      <c r="E193" s="40">
        <v>4952.0333333333328</v>
      </c>
      <c r="F193" s="40">
        <v>4917.0666666666666</v>
      </c>
      <c r="G193" s="40">
        <v>4864.1333333333332</v>
      </c>
      <c r="H193" s="40">
        <v>5039.9333333333325</v>
      </c>
      <c r="I193" s="40">
        <v>5092.866666666665</v>
      </c>
      <c r="J193" s="40">
        <v>5127.8333333333321</v>
      </c>
      <c r="K193" s="31">
        <v>5057.8999999999996</v>
      </c>
      <c r="L193" s="31">
        <v>4970</v>
      </c>
      <c r="M193" s="31">
        <v>1.47811</v>
      </c>
      <c r="N193" s="1"/>
      <c r="O193" s="1"/>
    </row>
    <row r="194" spans="1:15" ht="12.75" customHeight="1">
      <c r="A194" s="56">
        <v>185</v>
      </c>
      <c r="B194" s="31" t="s">
        <v>200</v>
      </c>
      <c r="C194" s="31">
        <v>306.10000000000002</v>
      </c>
      <c r="D194" s="40">
        <v>305.16666666666669</v>
      </c>
      <c r="E194" s="40">
        <v>303.13333333333338</v>
      </c>
      <c r="F194" s="40">
        <v>300.16666666666669</v>
      </c>
      <c r="G194" s="40">
        <v>298.13333333333338</v>
      </c>
      <c r="H194" s="40">
        <v>308.13333333333338</v>
      </c>
      <c r="I194" s="40">
        <v>310.16666666666669</v>
      </c>
      <c r="J194" s="40">
        <v>313.13333333333338</v>
      </c>
      <c r="K194" s="31">
        <v>307.2</v>
      </c>
      <c r="L194" s="31">
        <v>302.2</v>
      </c>
      <c r="M194" s="31">
        <v>232.34648999999999</v>
      </c>
      <c r="N194" s="1"/>
      <c r="O194" s="1"/>
    </row>
    <row r="195" spans="1:15" ht="12.75" customHeight="1">
      <c r="A195" s="56">
        <v>186</v>
      </c>
      <c r="B195" s="31" t="s">
        <v>201</v>
      </c>
      <c r="C195" s="31">
        <v>133</v>
      </c>
      <c r="D195" s="40">
        <v>132.53333333333333</v>
      </c>
      <c r="E195" s="40">
        <v>131.76666666666665</v>
      </c>
      <c r="F195" s="40">
        <v>130.53333333333333</v>
      </c>
      <c r="G195" s="40">
        <v>129.76666666666665</v>
      </c>
      <c r="H195" s="40">
        <v>133.76666666666665</v>
      </c>
      <c r="I195" s="40">
        <v>134.53333333333336</v>
      </c>
      <c r="J195" s="40">
        <v>135.76666666666665</v>
      </c>
      <c r="K195" s="31">
        <v>133.30000000000001</v>
      </c>
      <c r="L195" s="31">
        <v>131.30000000000001</v>
      </c>
      <c r="M195" s="31">
        <v>133.05823000000001</v>
      </c>
      <c r="N195" s="1"/>
      <c r="O195" s="1"/>
    </row>
    <row r="196" spans="1:15" ht="12.75" customHeight="1">
      <c r="A196" s="56">
        <v>187</v>
      </c>
      <c r="B196" s="31" t="s">
        <v>202</v>
      </c>
      <c r="C196" s="31">
        <v>1452.3</v>
      </c>
      <c r="D196" s="40">
        <v>1459.1000000000001</v>
      </c>
      <c r="E196" s="40">
        <v>1442.2000000000003</v>
      </c>
      <c r="F196" s="40">
        <v>1432.1000000000001</v>
      </c>
      <c r="G196" s="40">
        <v>1415.2000000000003</v>
      </c>
      <c r="H196" s="40">
        <v>1469.2000000000003</v>
      </c>
      <c r="I196" s="40">
        <v>1486.1000000000004</v>
      </c>
      <c r="J196" s="40">
        <v>1496.2000000000003</v>
      </c>
      <c r="K196" s="31">
        <v>1476</v>
      </c>
      <c r="L196" s="31">
        <v>1449</v>
      </c>
      <c r="M196" s="31">
        <v>55.037669999999999</v>
      </c>
      <c r="N196" s="1"/>
      <c r="O196" s="1"/>
    </row>
    <row r="197" spans="1:15" ht="12.75" customHeight="1">
      <c r="A197" s="56">
        <v>188</v>
      </c>
      <c r="B197" s="31" t="s">
        <v>204</v>
      </c>
      <c r="C197" s="31">
        <v>1452.05</v>
      </c>
      <c r="D197" s="40">
        <v>1446.1833333333334</v>
      </c>
      <c r="E197" s="40">
        <v>1435.3666666666668</v>
      </c>
      <c r="F197" s="40">
        <v>1418.6833333333334</v>
      </c>
      <c r="G197" s="40">
        <v>1407.8666666666668</v>
      </c>
      <c r="H197" s="40">
        <v>1462.8666666666668</v>
      </c>
      <c r="I197" s="40">
        <v>1473.6833333333334</v>
      </c>
      <c r="J197" s="40">
        <v>1490.3666666666668</v>
      </c>
      <c r="K197" s="31">
        <v>1457</v>
      </c>
      <c r="L197" s="31">
        <v>1429.5</v>
      </c>
      <c r="M197" s="31">
        <v>15.549989999999999</v>
      </c>
      <c r="N197" s="1"/>
      <c r="O197" s="1"/>
    </row>
    <row r="198" spans="1:15" ht="12.75" customHeight="1">
      <c r="A198" s="56">
        <v>189</v>
      </c>
      <c r="B198" s="31" t="s">
        <v>185</v>
      </c>
      <c r="C198" s="31">
        <v>1047.8</v>
      </c>
      <c r="D198" s="40">
        <v>1051.1666666666667</v>
      </c>
      <c r="E198" s="40">
        <v>1041.3833333333334</v>
      </c>
      <c r="F198" s="40">
        <v>1034.9666666666667</v>
      </c>
      <c r="G198" s="40">
        <v>1025.1833333333334</v>
      </c>
      <c r="H198" s="40">
        <v>1057.5833333333335</v>
      </c>
      <c r="I198" s="40">
        <v>1067.3666666666668</v>
      </c>
      <c r="J198" s="40">
        <v>1073.7833333333335</v>
      </c>
      <c r="K198" s="31">
        <v>1060.95</v>
      </c>
      <c r="L198" s="31">
        <v>1044.75</v>
      </c>
      <c r="M198" s="31">
        <v>2.2594500000000002</v>
      </c>
      <c r="N198" s="1"/>
      <c r="O198" s="1"/>
    </row>
    <row r="199" spans="1:15" ht="12.75" customHeight="1">
      <c r="A199" s="56">
        <v>190</v>
      </c>
      <c r="B199" s="31" t="s">
        <v>205</v>
      </c>
      <c r="C199" s="31">
        <v>2055.6999999999998</v>
      </c>
      <c r="D199" s="40">
        <v>2049.75</v>
      </c>
      <c r="E199" s="40">
        <v>2038</v>
      </c>
      <c r="F199" s="40">
        <v>2020.3</v>
      </c>
      <c r="G199" s="40">
        <v>2008.55</v>
      </c>
      <c r="H199" s="40">
        <v>2067.4499999999998</v>
      </c>
      <c r="I199" s="40">
        <v>2079.1999999999998</v>
      </c>
      <c r="J199" s="40">
        <v>2096.9</v>
      </c>
      <c r="K199" s="31">
        <v>2061.5</v>
      </c>
      <c r="L199" s="31">
        <v>2032.05</v>
      </c>
      <c r="M199" s="31">
        <v>8.8876500000000007</v>
      </c>
      <c r="N199" s="1"/>
      <c r="O199" s="1"/>
    </row>
    <row r="200" spans="1:15" ht="12.75" customHeight="1">
      <c r="A200" s="56">
        <v>191</v>
      </c>
      <c r="B200" s="31" t="s">
        <v>206</v>
      </c>
      <c r="C200" s="31">
        <v>3133.1</v>
      </c>
      <c r="D200" s="40">
        <v>3127.35</v>
      </c>
      <c r="E200" s="40">
        <v>3110.75</v>
      </c>
      <c r="F200" s="40">
        <v>3088.4</v>
      </c>
      <c r="G200" s="40">
        <v>3071.8</v>
      </c>
      <c r="H200" s="40">
        <v>3149.7</v>
      </c>
      <c r="I200" s="40">
        <v>3166.2999999999993</v>
      </c>
      <c r="J200" s="40">
        <v>3188.6499999999996</v>
      </c>
      <c r="K200" s="31">
        <v>3143.95</v>
      </c>
      <c r="L200" s="31">
        <v>3105</v>
      </c>
      <c r="M200" s="31">
        <v>0.88648000000000005</v>
      </c>
      <c r="N200" s="1"/>
      <c r="O200" s="1"/>
    </row>
    <row r="201" spans="1:15" ht="12.75" customHeight="1">
      <c r="A201" s="56">
        <v>192</v>
      </c>
      <c r="B201" s="31" t="s">
        <v>207</v>
      </c>
      <c r="C201" s="31">
        <v>482.25</v>
      </c>
      <c r="D201" s="40">
        <v>481.05</v>
      </c>
      <c r="E201" s="40">
        <v>477.85</v>
      </c>
      <c r="F201" s="40">
        <v>473.45</v>
      </c>
      <c r="G201" s="40">
        <v>470.25</v>
      </c>
      <c r="H201" s="40">
        <v>485.45000000000005</v>
      </c>
      <c r="I201" s="40">
        <v>488.65</v>
      </c>
      <c r="J201" s="40">
        <v>493.05000000000007</v>
      </c>
      <c r="K201" s="31">
        <v>484.25</v>
      </c>
      <c r="L201" s="31">
        <v>476.65</v>
      </c>
      <c r="M201" s="31">
        <v>3.0405099999999998</v>
      </c>
      <c r="N201" s="1"/>
      <c r="O201" s="1"/>
    </row>
    <row r="202" spans="1:15" ht="12.75" customHeight="1">
      <c r="A202" s="56">
        <v>193</v>
      </c>
      <c r="B202" s="31" t="s">
        <v>208</v>
      </c>
      <c r="C202" s="31">
        <v>1004</v>
      </c>
      <c r="D202" s="40">
        <v>1009.2666666666668</v>
      </c>
      <c r="E202" s="40">
        <v>994.78333333333353</v>
      </c>
      <c r="F202" s="40">
        <v>985.56666666666672</v>
      </c>
      <c r="G202" s="40">
        <v>971.08333333333348</v>
      </c>
      <c r="H202" s="40">
        <v>1018.4833333333336</v>
      </c>
      <c r="I202" s="40">
        <v>1032.9666666666669</v>
      </c>
      <c r="J202" s="40">
        <v>1042.1833333333336</v>
      </c>
      <c r="K202" s="31">
        <v>1023.75</v>
      </c>
      <c r="L202" s="31">
        <v>1000.05</v>
      </c>
      <c r="M202" s="31">
        <v>5.29047</v>
      </c>
      <c r="N202" s="1"/>
      <c r="O202" s="1"/>
    </row>
    <row r="203" spans="1:15" ht="12.75" customHeight="1">
      <c r="A203" s="56">
        <v>194</v>
      </c>
      <c r="B203" s="31" t="s">
        <v>212</v>
      </c>
      <c r="C203" s="31">
        <v>752.5</v>
      </c>
      <c r="D203" s="40">
        <v>756.11666666666667</v>
      </c>
      <c r="E203" s="40">
        <v>747.38333333333333</v>
      </c>
      <c r="F203" s="40">
        <v>742.26666666666665</v>
      </c>
      <c r="G203" s="40">
        <v>733.5333333333333</v>
      </c>
      <c r="H203" s="40">
        <v>761.23333333333335</v>
      </c>
      <c r="I203" s="40">
        <v>769.9666666666667</v>
      </c>
      <c r="J203" s="40">
        <v>775.08333333333337</v>
      </c>
      <c r="K203" s="31">
        <v>764.85</v>
      </c>
      <c r="L203" s="31">
        <v>751</v>
      </c>
      <c r="M203" s="31">
        <v>19.329730000000001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7856.45</v>
      </c>
      <c r="D204" s="40">
        <v>7893.166666666667</v>
      </c>
      <c r="E204" s="40">
        <v>7813.2833333333338</v>
      </c>
      <c r="F204" s="40">
        <v>7770.1166666666668</v>
      </c>
      <c r="G204" s="40">
        <v>7690.2333333333336</v>
      </c>
      <c r="H204" s="40">
        <v>7936.3333333333339</v>
      </c>
      <c r="I204" s="40">
        <v>8016.2166666666672</v>
      </c>
      <c r="J204" s="40">
        <v>8059.3833333333341</v>
      </c>
      <c r="K204" s="31">
        <v>7973.05</v>
      </c>
      <c r="L204" s="31">
        <v>7850</v>
      </c>
      <c r="M204" s="31">
        <v>1.68408</v>
      </c>
      <c r="N204" s="1"/>
      <c r="O204" s="1"/>
    </row>
    <row r="205" spans="1:15" ht="12.75" customHeight="1">
      <c r="A205" s="56">
        <v>196</v>
      </c>
      <c r="B205" s="31" t="s">
        <v>280</v>
      </c>
      <c r="C205" s="31">
        <v>34.450000000000003</v>
      </c>
      <c r="D205" s="40">
        <v>34.583333333333336</v>
      </c>
      <c r="E205" s="40">
        <v>34.166666666666671</v>
      </c>
      <c r="F205" s="40">
        <v>33.883333333333333</v>
      </c>
      <c r="G205" s="40">
        <v>33.466666666666669</v>
      </c>
      <c r="H205" s="40">
        <v>34.866666666666674</v>
      </c>
      <c r="I205" s="40">
        <v>35.283333333333346</v>
      </c>
      <c r="J205" s="40">
        <v>35.566666666666677</v>
      </c>
      <c r="K205" s="31">
        <v>35</v>
      </c>
      <c r="L205" s="31">
        <v>34.299999999999997</v>
      </c>
      <c r="M205" s="31">
        <v>66.502030000000005</v>
      </c>
      <c r="N205" s="1"/>
      <c r="O205" s="1"/>
    </row>
    <row r="206" spans="1:15" ht="12.75" customHeight="1">
      <c r="A206" s="56">
        <v>197</v>
      </c>
      <c r="B206" s="31" t="s">
        <v>210</v>
      </c>
      <c r="C206" s="31">
        <v>1586.6</v>
      </c>
      <c r="D206" s="40">
        <v>1596.9000000000003</v>
      </c>
      <c r="E206" s="40">
        <v>1570.8500000000006</v>
      </c>
      <c r="F206" s="40">
        <v>1555.1000000000004</v>
      </c>
      <c r="G206" s="40">
        <v>1529.0500000000006</v>
      </c>
      <c r="H206" s="40">
        <v>1612.6500000000005</v>
      </c>
      <c r="I206" s="40">
        <v>1638.7000000000003</v>
      </c>
      <c r="J206" s="40">
        <v>1654.4500000000005</v>
      </c>
      <c r="K206" s="31">
        <v>1622.95</v>
      </c>
      <c r="L206" s="31">
        <v>1581.15</v>
      </c>
      <c r="M206" s="31">
        <v>7.3809399999999998</v>
      </c>
      <c r="N206" s="1"/>
      <c r="O206" s="1"/>
    </row>
    <row r="207" spans="1:15" ht="12.75" customHeight="1">
      <c r="A207" s="56">
        <v>198</v>
      </c>
      <c r="B207" s="31" t="s">
        <v>156</v>
      </c>
      <c r="C207" s="31">
        <v>758.9</v>
      </c>
      <c r="D207" s="40">
        <v>761.06666666666661</v>
      </c>
      <c r="E207" s="40">
        <v>750.33333333333326</v>
      </c>
      <c r="F207" s="40">
        <v>741.76666666666665</v>
      </c>
      <c r="G207" s="40">
        <v>731.0333333333333</v>
      </c>
      <c r="H207" s="40">
        <v>769.63333333333321</v>
      </c>
      <c r="I207" s="40">
        <v>780.36666666666656</v>
      </c>
      <c r="J207" s="40">
        <v>788.93333333333317</v>
      </c>
      <c r="K207" s="31">
        <v>771.8</v>
      </c>
      <c r="L207" s="31">
        <v>752.5</v>
      </c>
      <c r="M207" s="31">
        <v>20.230699999999999</v>
      </c>
      <c r="N207" s="1"/>
      <c r="O207" s="1"/>
    </row>
    <row r="208" spans="1:15" ht="12.75" customHeight="1">
      <c r="A208" s="56">
        <v>199</v>
      </c>
      <c r="B208" s="31" t="s">
        <v>281</v>
      </c>
      <c r="C208" s="31">
        <v>259</v>
      </c>
      <c r="D208" s="40">
        <v>259.73333333333335</v>
      </c>
      <c r="E208" s="40">
        <v>255.31666666666672</v>
      </c>
      <c r="F208" s="40">
        <v>251.63333333333338</v>
      </c>
      <c r="G208" s="40">
        <v>247.21666666666675</v>
      </c>
      <c r="H208" s="40">
        <v>263.41666666666669</v>
      </c>
      <c r="I208" s="40">
        <v>267.83333333333331</v>
      </c>
      <c r="J208" s="40">
        <v>271.51666666666665</v>
      </c>
      <c r="K208" s="31">
        <v>264.14999999999998</v>
      </c>
      <c r="L208" s="31">
        <v>256.05</v>
      </c>
      <c r="M208" s="31">
        <v>5.0375100000000002</v>
      </c>
      <c r="N208" s="1"/>
      <c r="O208" s="1"/>
    </row>
    <row r="209" spans="1:15" ht="12.75" customHeight="1">
      <c r="A209" s="56">
        <v>200</v>
      </c>
      <c r="B209" s="31" t="s">
        <v>282</v>
      </c>
      <c r="C209" s="31">
        <v>931.45</v>
      </c>
      <c r="D209" s="40">
        <v>928.6</v>
      </c>
      <c r="E209" s="40">
        <v>915.30000000000007</v>
      </c>
      <c r="F209" s="40">
        <v>899.15000000000009</v>
      </c>
      <c r="G209" s="40">
        <v>885.85000000000014</v>
      </c>
      <c r="H209" s="40">
        <v>944.75</v>
      </c>
      <c r="I209" s="40">
        <v>958.05</v>
      </c>
      <c r="J209" s="40">
        <v>974.19999999999993</v>
      </c>
      <c r="K209" s="31">
        <v>941.9</v>
      </c>
      <c r="L209" s="31">
        <v>912.45</v>
      </c>
      <c r="M209" s="31">
        <v>3.9225400000000001</v>
      </c>
      <c r="N209" s="1"/>
      <c r="O209" s="1"/>
    </row>
    <row r="210" spans="1:15" ht="12.75" customHeight="1">
      <c r="A210" s="56">
        <v>201</v>
      </c>
      <c r="B210" s="31" t="s">
        <v>213</v>
      </c>
      <c r="C210" s="31">
        <v>303.2</v>
      </c>
      <c r="D210" s="40">
        <v>305</v>
      </c>
      <c r="E210" s="40">
        <v>300.75</v>
      </c>
      <c r="F210" s="40">
        <v>298.3</v>
      </c>
      <c r="G210" s="40">
        <v>294.05</v>
      </c>
      <c r="H210" s="40">
        <v>307.45</v>
      </c>
      <c r="I210" s="40">
        <v>311.7</v>
      </c>
      <c r="J210" s="40">
        <v>314.14999999999998</v>
      </c>
      <c r="K210" s="31">
        <v>309.25</v>
      </c>
      <c r="L210" s="31">
        <v>302.55</v>
      </c>
      <c r="M210" s="31">
        <v>81.223230000000001</v>
      </c>
      <c r="N210" s="1"/>
      <c r="O210" s="1"/>
    </row>
    <row r="211" spans="1:15" ht="12.75" customHeight="1">
      <c r="A211" s="56">
        <v>202</v>
      </c>
      <c r="B211" s="31" t="s">
        <v>129</v>
      </c>
      <c r="C211" s="31">
        <v>8.6999999999999993</v>
      </c>
      <c r="D211" s="40">
        <v>8.5333333333333332</v>
      </c>
      <c r="E211" s="40">
        <v>8.0666666666666664</v>
      </c>
      <c r="F211" s="40">
        <v>7.4333333333333336</v>
      </c>
      <c r="G211" s="40">
        <v>6.9666666666666668</v>
      </c>
      <c r="H211" s="40">
        <v>9.1666666666666661</v>
      </c>
      <c r="I211" s="40">
        <v>9.6333333333333311</v>
      </c>
      <c r="J211" s="40">
        <v>10.266666666666666</v>
      </c>
      <c r="K211" s="31">
        <v>9</v>
      </c>
      <c r="L211" s="31">
        <v>7.9</v>
      </c>
      <c r="M211" s="31">
        <v>7767.7051499999998</v>
      </c>
      <c r="N211" s="1"/>
      <c r="O211" s="1"/>
    </row>
    <row r="212" spans="1:15" ht="12.75" customHeight="1">
      <c r="A212" s="56">
        <v>203</v>
      </c>
      <c r="B212" s="31" t="s">
        <v>214</v>
      </c>
      <c r="C212" s="31">
        <v>1227.75</v>
      </c>
      <c r="D212" s="40">
        <v>1225</v>
      </c>
      <c r="E212" s="40">
        <v>1216</v>
      </c>
      <c r="F212" s="40">
        <v>1204.25</v>
      </c>
      <c r="G212" s="40">
        <v>1195.25</v>
      </c>
      <c r="H212" s="40">
        <v>1236.75</v>
      </c>
      <c r="I212" s="40">
        <v>1245.75</v>
      </c>
      <c r="J212" s="40">
        <v>1257.5</v>
      </c>
      <c r="K212" s="31">
        <v>1234</v>
      </c>
      <c r="L212" s="31">
        <v>1213.25</v>
      </c>
      <c r="M212" s="31">
        <v>20.765779999999999</v>
      </c>
      <c r="N212" s="1"/>
      <c r="O212" s="1"/>
    </row>
    <row r="213" spans="1:15" ht="12.75" customHeight="1">
      <c r="A213" s="56">
        <v>204</v>
      </c>
      <c r="B213" s="31" t="s">
        <v>283</v>
      </c>
      <c r="C213" s="31">
        <v>2275.85</v>
      </c>
      <c r="D213" s="40">
        <v>2286.4500000000003</v>
      </c>
      <c r="E213" s="40">
        <v>2254.9000000000005</v>
      </c>
      <c r="F213" s="40">
        <v>2233.9500000000003</v>
      </c>
      <c r="G213" s="40">
        <v>2202.4000000000005</v>
      </c>
      <c r="H213" s="40">
        <v>2307.4000000000005</v>
      </c>
      <c r="I213" s="40">
        <v>2338.9500000000007</v>
      </c>
      <c r="J213" s="40">
        <v>2359.9000000000005</v>
      </c>
      <c r="K213" s="31">
        <v>2318</v>
      </c>
      <c r="L213" s="31">
        <v>2265.5</v>
      </c>
      <c r="M213" s="31">
        <v>0.59436</v>
      </c>
      <c r="N213" s="1"/>
      <c r="O213" s="1"/>
    </row>
    <row r="214" spans="1:15" ht="12.75" customHeight="1">
      <c r="A214" s="56">
        <v>205</v>
      </c>
      <c r="B214" s="31" t="s">
        <v>215</v>
      </c>
      <c r="C214" s="40">
        <v>673.45</v>
      </c>
      <c r="D214" s="40">
        <v>673.05000000000007</v>
      </c>
      <c r="E214" s="40">
        <v>670.40000000000009</v>
      </c>
      <c r="F214" s="40">
        <v>667.35</v>
      </c>
      <c r="G214" s="40">
        <v>664.7</v>
      </c>
      <c r="H214" s="40">
        <v>676.10000000000014</v>
      </c>
      <c r="I214" s="40">
        <v>678.75</v>
      </c>
      <c r="J214" s="40">
        <v>681.80000000000018</v>
      </c>
      <c r="K214" s="40">
        <v>675.7</v>
      </c>
      <c r="L214" s="40">
        <v>670</v>
      </c>
      <c r="M214" s="40">
        <v>36.613379999999999</v>
      </c>
      <c r="N214" s="1"/>
      <c r="O214" s="1"/>
    </row>
    <row r="215" spans="1:15" ht="12.75" customHeight="1">
      <c r="A215" s="56">
        <v>206</v>
      </c>
      <c r="B215" s="31" t="s">
        <v>284</v>
      </c>
      <c r="C215" s="40">
        <v>12.45</v>
      </c>
      <c r="D215" s="40">
        <v>12.116666666666665</v>
      </c>
      <c r="E215" s="40">
        <v>11.383333333333331</v>
      </c>
      <c r="F215" s="40">
        <v>10.316666666666666</v>
      </c>
      <c r="G215" s="40">
        <v>9.5833333333333321</v>
      </c>
      <c r="H215" s="40">
        <v>13.18333333333333</v>
      </c>
      <c r="I215" s="40">
        <v>13.916666666666664</v>
      </c>
      <c r="J215" s="40">
        <v>14.983333333333329</v>
      </c>
      <c r="K215" s="40">
        <v>12.85</v>
      </c>
      <c r="L215" s="40">
        <v>11.05</v>
      </c>
      <c r="M215" s="40">
        <v>7776.0245800000002</v>
      </c>
      <c r="N215" s="1"/>
      <c r="O215" s="1"/>
    </row>
    <row r="216" spans="1:15" ht="12.75" customHeight="1">
      <c r="A216" s="56">
        <v>207</v>
      </c>
      <c r="B216" s="31" t="s">
        <v>216</v>
      </c>
      <c r="C216" s="40">
        <v>261.55</v>
      </c>
      <c r="D216" s="40">
        <v>245.98333333333335</v>
      </c>
      <c r="E216" s="40">
        <v>221.06666666666672</v>
      </c>
      <c r="F216" s="40">
        <v>180.58333333333337</v>
      </c>
      <c r="G216" s="40">
        <v>155.66666666666674</v>
      </c>
      <c r="H216" s="40">
        <v>286.4666666666667</v>
      </c>
      <c r="I216" s="40">
        <v>311.38333333333333</v>
      </c>
      <c r="J216" s="40">
        <v>351.86666666666667</v>
      </c>
      <c r="K216" s="40">
        <v>270.89999999999998</v>
      </c>
      <c r="L216" s="40">
        <v>205.5</v>
      </c>
      <c r="M216" s="40">
        <v>2186.00225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285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286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287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217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218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219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220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221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222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223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224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225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226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227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228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229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230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231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20" sqref="D20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65"/>
      <c r="B1" s="466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44454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58" t="s">
        <v>16</v>
      </c>
      <c r="B9" s="460" t="s">
        <v>18</v>
      </c>
      <c r="C9" s="464" t="s">
        <v>20</v>
      </c>
      <c r="D9" s="464" t="s">
        <v>21</v>
      </c>
      <c r="E9" s="455" t="s">
        <v>22</v>
      </c>
      <c r="F9" s="456"/>
      <c r="G9" s="457"/>
      <c r="H9" s="455" t="s">
        <v>23</v>
      </c>
      <c r="I9" s="456"/>
      <c r="J9" s="457"/>
      <c r="K9" s="26"/>
      <c r="L9" s="27"/>
      <c r="M9" s="53"/>
      <c r="N9" s="1"/>
      <c r="O9" s="1"/>
    </row>
    <row r="10" spans="1:15" ht="42.75" customHeight="1">
      <c r="A10" s="462"/>
      <c r="B10" s="463"/>
      <c r="C10" s="463"/>
      <c r="D10" s="46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25705.25</v>
      </c>
      <c r="D11" s="40">
        <v>25655.083333333332</v>
      </c>
      <c r="E11" s="40">
        <v>25310.166666666664</v>
      </c>
      <c r="F11" s="40">
        <v>24915.083333333332</v>
      </c>
      <c r="G11" s="40">
        <v>24570.166666666664</v>
      </c>
      <c r="H11" s="40">
        <v>26050.166666666664</v>
      </c>
      <c r="I11" s="40">
        <v>26395.083333333328</v>
      </c>
      <c r="J11" s="40">
        <v>26790.166666666664</v>
      </c>
      <c r="K11" s="31">
        <v>26000</v>
      </c>
      <c r="L11" s="31">
        <v>25260</v>
      </c>
      <c r="M11" s="31">
        <v>5.96E-2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1907.3</v>
      </c>
      <c r="D12" s="40">
        <v>1898.3166666666668</v>
      </c>
      <c r="E12" s="40">
        <v>1879.6333333333337</v>
      </c>
      <c r="F12" s="40">
        <v>1851.9666666666669</v>
      </c>
      <c r="G12" s="40">
        <v>1833.2833333333338</v>
      </c>
      <c r="H12" s="40">
        <v>1925.9833333333336</v>
      </c>
      <c r="I12" s="40">
        <v>1944.6666666666665</v>
      </c>
      <c r="J12" s="40">
        <v>1972.3333333333335</v>
      </c>
      <c r="K12" s="31">
        <v>1917</v>
      </c>
      <c r="L12" s="31">
        <v>1870.65</v>
      </c>
      <c r="M12" s="31">
        <v>1.6393800000000001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2389.9</v>
      </c>
      <c r="D13" s="40">
        <v>2399.3333333333335</v>
      </c>
      <c r="E13" s="40">
        <v>2325.666666666667</v>
      </c>
      <c r="F13" s="40">
        <v>2261.4333333333334</v>
      </c>
      <c r="G13" s="40">
        <v>2187.7666666666669</v>
      </c>
      <c r="H13" s="40">
        <v>2463.5666666666671</v>
      </c>
      <c r="I13" s="40">
        <v>2537.233333333334</v>
      </c>
      <c r="J13" s="40">
        <v>2601.4666666666672</v>
      </c>
      <c r="K13" s="31">
        <v>2473</v>
      </c>
      <c r="L13" s="31">
        <v>2335.1</v>
      </c>
      <c r="M13" s="31">
        <v>0.91715000000000002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2442.9499999999998</v>
      </c>
      <c r="D14" s="40">
        <v>2451.85</v>
      </c>
      <c r="E14" s="40">
        <v>2428.6499999999996</v>
      </c>
      <c r="F14" s="40">
        <v>2414.35</v>
      </c>
      <c r="G14" s="40">
        <v>2391.1499999999996</v>
      </c>
      <c r="H14" s="40">
        <v>2466.1499999999996</v>
      </c>
      <c r="I14" s="40">
        <v>2489.3499999999995</v>
      </c>
      <c r="J14" s="40">
        <v>2503.6499999999996</v>
      </c>
      <c r="K14" s="31">
        <v>2475.0500000000002</v>
      </c>
      <c r="L14" s="31">
        <v>2437.5500000000002</v>
      </c>
      <c r="M14" s="31">
        <v>1.74874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2105</v>
      </c>
      <c r="D15" s="40">
        <v>2094.8333333333335</v>
      </c>
      <c r="E15" s="40">
        <v>2070.166666666667</v>
      </c>
      <c r="F15" s="40">
        <v>2035.3333333333335</v>
      </c>
      <c r="G15" s="40">
        <v>2010.666666666667</v>
      </c>
      <c r="H15" s="40">
        <v>2129.666666666667</v>
      </c>
      <c r="I15" s="40">
        <v>2154.3333333333339</v>
      </c>
      <c r="J15" s="40">
        <v>2189.166666666667</v>
      </c>
      <c r="K15" s="31">
        <v>2119.5</v>
      </c>
      <c r="L15" s="31">
        <v>2060</v>
      </c>
      <c r="M15" s="31">
        <v>0.3085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1880</v>
      </c>
      <c r="D16" s="40">
        <v>1870</v>
      </c>
      <c r="E16" s="40">
        <v>1850</v>
      </c>
      <c r="F16" s="40">
        <v>1820</v>
      </c>
      <c r="G16" s="40">
        <v>1800</v>
      </c>
      <c r="H16" s="40">
        <v>1900</v>
      </c>
      <c r="I16" s="40">
        <v>1920</v>
      </c>
      <c r="J16" s="40">
        <v>1950</v>
      </c>
      <c r="K16" s="31">
        <v>1890</v>
      </c>
      <c r="L16" s="31">
        <v>1840</v>
      </c>
      <c r="M16" s="31">
        <v>3.7563800000000001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1134</v>
      </c>
      <c r="D17" s="40">
        <v>1141.6666666666667</v>
      </c>
      <c r="E17" s="40">
        <v>1116.3833333333334</v>
      </c>
      <c r="F17" s="40">
        <v>1098.7666666666667</v>
      </c>
      <c r="G17" s="40">
        <v>1073.4833333333333</v>
      </c>
      <c r="H17" s="40">
        <v>1159.2833333333335</v>
      </c>
      <c r="I17" s="40">
        <v>1184.5666666666668</v>
      </c>
      <c r="J17" s="40">
        <v>1202.1833333333336</v>
      </c>
      <c r="K17" s="31">
        <v>1166.95</v>
      </c>
      <c r="L17" s="31">
        <v>1124.05</v>
      </c>
      <c r="M17" s="31">
        <v>18.45711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611.9</v>
      </c>
      <c r="D18" s="40">
        <v>611.9</v>
      </c>
      <c r="E18" s="40">
        <v>607.29999999999995</v>
      </c>
      <c r="F18" s="40">
        <v>602.69999999999993</v>
      </c>
      <c r="G18" s="40">
        <v>598.09999999999991</v>
      </c>
      <c r="H18" s="40">
        <v>616.5</v>
      </c>
      <c r="I18" s="40">
        <v>621.10000000000014</v>
      </c>
      <c r="J18" s="40">
        <v>625.70000000000005</v>
      </c>
      <c r="K18" s="31">
        <v>616.5</v>
      </c>
      <c r="L18" s="31">
        <v>607.29999999999995</v>
      </c>
      <c r="M18" s="31">
        <v>1.47899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926.95</v>
      </c>
      <c r="D19" s="40">
        <v>929.16666666666663</v>
      </c>
      <c r="E19" s="40">
        <v>918.38333333333321</v>
      </c>
      <c r="F19" s="40">
        <v>909.81666666666661</v>
      </c>
      <c r="G19" s="40">
        <v>899.03333333333319</v>
      </c>
      <c r="H19" s="40">
        <v>937.73333333333323</v>
      </c>
      <c r="I19" s="40">
        <v>948.51666666666677</v>
      </c>
      <c r="J19" s="40">
        <v>957.08333333333326</v>
      </c>
      <c r="K19" s="31">
        <v>939.95</v>
      </c>
      <c r="L19" s="31">
        <v>920.6</v>
      </c>
      <c r="M19" s="31">
        <v>7.2388500000000002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2472.5500000000002</v>
      </c>
      <c r="D20" s="40">
        <v>2480.1</v>
      </c>
      <c r="E20" s="40">
        <v>2442.5</v>
      </c>
      <c r="F20" s="40">
        <v>2412.4500000000003</v>
      </c>
      <c r="G20" s="40">
        <v>2374.8500000000004</v>
      </c>
      <c r="H20" s="40">
        <v>2510.1499999999996</v>
      </c>
      <c r="I20" s="40">
        <v>2547.7499999999991</v>
      </c>
      <c r="J20" s="40">
        <v>2577.7999999999993</v>
      </c>
      <c r="K20" s="31">
        <v>2517.6999999999998</v>
      </c>
      <c r="L20" s="31">
        <v>2450.0500000000002</v>
      </c>
      <c r="M20" s="31">
        <v>0.74695999999999996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21454.05</v>
      </c>
      <c r="D21" s="40">
        <v>21545.016666666666</v>
      </c>
      <c r="E21" s="40">
        <v>21220.033333333333</v>
      </c>
      <c r="F21" s="40">
        <v>20986.016666666666</v>
      </c>
      <c r="G21" s="40">
        <v>20661.033333333333</v>
      </c>
      <c r="H21" s="40">
        <v>21779.033333333333</v>
      </c>
      <c r="I21" s="40">
        <v>22104.016666666663</v>
      </c>
      <c r="J21" s="40">
        <v>22338.033333333333</v>
      </c>
      <c r="K21" s="31">
        <v>21870</v>
      </c>
      <c r="L21" s="31">
        <v>21311</v>
      </c>
      <c r="M21" s="31">
        <v>0.22983000000000001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1513.2</v>
      </c>
      <c r="D22" s="40">
        <v>1519.1666666666667</v>
      </c>
      <c r="E22" s="40">
        <v>1491.0833333333335</v>
      </c>
      <c r="F22" s="40">
        <v>1468.9666666666667</v>
      </c>
      <c r="G22" s="40">
        <v>1440.8833333333334</v>
      </c>
      <c r="H22" s="40">
        <v>1541.2833333333335</v>
      </c>
      <c r="I22" s="40">
        <v>1569.366666666667</v>
      </c>
      <c r="J22" s="40">
        <v>1591.4833333333336</v>
      </c>
      <c r="K22" s="31">
        <v>1547.25</v>
      </c>
      <c r="L22" s="31">
        <v>1497.05</v>
      </c>
      <c r="M22" s="31">
        <v>71.437569999999994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1149.4000000000001</v>
      </c>
      <c r="D23" s="40">
        <v>1163.6333333333334</v>
      </c>
      <c r="E23" s="40">
        <v>1118.8666666666668</v>
      </c>
      <c r="F23" s="40">
        <v>1088.3333333333333</v>
      </c>
      <c r="G23" s="40">
        <v>1043.5666666666666</v>
      </c>
      <c r="H23" s="40">
        <v>1194.166666666667</v>
      </c>
      <c r="I23" s="40">
        <v>1238.9333333333338</v>
      </c>
      <c r="J23" s="40">
        <v>1269.4666666666672</v>
      </c>
      <c r="K23" s="31">
        <v>1208.4000000000001</v>
      </c>
      <c r="L23" s="31">
        <v>1133.0999999999999</v>
      </c>
      <c r="M23" s="31">
        <v>9.0367300000000004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755.4</v>
      </c>
      <c r="D24" s="40">
        <v>754.53333333333342</v>
      </c>
      <c r="E24" s="40">
        <v>746.31666666666683</v>
      </c>
      <c r="F24" s="40">
        <v>737.23333333333346</v>
      </c>
      <c r="G24" s="40">
        <v>729.01666666666688</v>
      </c>
      <c r="H24" s="40">
        <v>763.61666666666679</v>
      </c>
      <c r="I24" s="40">
        <v>771.83333333333326</v>
      </c>
      <c r="J24" s="40">
        <v>780.91666666666674</v>
      </c>
      <c r="K24" s="31">
        <v>762.75</v>
      </c>
      <c r="L24" s="31">
        <v>745.45</v>
      </c>
      <c r="M24" s="31">
        <v>56.154110000000003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1375</v>
      </c>
      <c r="D25" s="40">
        <v>1366.7</v>
      </c>
      <c r="E25" s="40">
        <v>1348.3000000000002</v>
      </c>
      <c r="F25" s="40">
        <v>1321.6000000000001</v>
      </c>
      <c r="G25" s="40">
        <v>1303.2000000000003</v>
      </c>
      <c r="H25" s="40">
        <v>1393.4</v>
      </c>
      <c r="I25" s="40">
        <v>1411.8000000000002</v>
      </c>
      <c r="J25" s="40">
        <v>1438.5</v>
      </c>
      <c r="K25" s="31">
        <v>1385.1</v>
      </c>
      <c r="L25" s="31">
        <v>1340</v>
      </c>
      <c r="M25" s="31">
        <v>2.6602600000000001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1942.7</v>
      </c>
      <c r="D26" s="40">
        <v>1929.4333333333334</v>
      </c>
      <c r="E26" s="40">
        <v>1904.7166666666667</v>
      </c>
      <c r="F26" s="40">
        <v>1866.7333333333333</v>
      </c>
      <c r="G26" s="40">
        <v>1842.0166666666667</v>
      </c>
      <c r="H26" s="40">
        <v>1967.4166666666667</v>
      </c>
      <c r="I26" s="40">
        <v>1992.1333333333334</v>
      </c>
      <c r="J26" s="40">
        <v>2030.1166666666668</v>
      </c>
      <c r="K26" s="31">
        <v>1954.15</v>
      </c>
      <c r="L26" s="31">
        <v>1891.45</v>
      </c>
      <c r="M26" s="31">
        <v>19.520430000000001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113.85</v>
      </c>
      <c r="D27" s="40">
        <v>114.23333333333333</v>
      </c>
      <c r="E27" s="40">
        <v>112.61666666666667</v>
      </c>
      <c r="F27" s="40">
        <v>111.38333333333334</v>
      </c>
      <c r="G27" s="40">
        <v>109.76666666666668</v>
      </c>
      <c r="H27" s="40">
        <v>115.46666666666667</v>
      </c>
      <c r="I27" s="40">
        <v>117.08333333333331</v>
      </c>
      <c r="J27" s="40">
        <v>118.31666666666666</v>
      </c>
      <c r="K27" s="31">
        <v>115.85</v>
      </c>
      <c r="L27" s="31">
        <v>113</v>
      </c>
      <c r="M27" s="31">
        <v>23.757459999999998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216.05</v>
      </c>
      <c r="D28" s="40">
        <v>217.4</v>
      </c>
      <c r="E28" s="40">
        <v>213.35000000000002</v>
      </c>
      <c r="F28" s="40">
        <v>210.65</v>
      </c>
      <c r="G28" s="40">
        <v>206.60000000000002</v>
      </c>
      <c r="H28" s="40">
        <v>220.10000000000002</v>
      </c>
      <c r="I28" s="40">
        <v>224.15000000000003</v>
      </c>
      <c r="J28" s="40">
        <v>226.85000000000002</v>
      </c>
      <c r="K28" s="31">
        <v>221.45</v>
      </c>
      <c r="L28" s="31">
        <v>214.7</v>
      </c>
      <c r="M28" s="31">
        <v>24.482420000000001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407.3</v>
      </c>
      <c r="D29" s="40">
        <v>409.33333333333331</v>
      </c>
      <c r="E29" s="40">
        <v>400.96666666666664</v>
      </c>
      <c r="F29" s="40">
        <v>394.63333333333333</v>
      </c>
      <c r="G29" s="40">
        <v>386.26666666666665</v>
      </c>
      <c r="H29" s="40">
        <v>415.66666666666663</v>
      </c>
      <c r="I29" s="40">
        <v>424.0333333333333</v>
      </c>
      <c r="J29" s="40">
        <v>430.36666666666662</v>
      </c>
      <c r="K29" s="31">
        <v>417.7</v>
      </c>
      <c r="L29" s="31">
        <v>403</v>
      </c>
      <c r="M29" s="31">
        <v>10.42393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243</v>
      </c>
      <c r="D30" s="40">
        <v>245.33333333333334</v>
      </c>
      <c r="E30" s="40">
        <v>239.16666666666669</v>
      </c>
      <c r="F30" s="40">
        <v>235.33333333333334</v>
      </c>
      <c r="G30" s="40">
        <v>229.16666666666669</v>
      </c>
      <c r="H30" s="40">
        <v>249.16666666666669</v>
      </c>
      <c r="I30" s="40">
        <v>255.33333333333337</v>
      </c>
      <c r="J30" s="40">
        <v>259.16666666666669</v>
      </c>
      <c r="K30" s="31">
        <v>251.5</v>
      </c>
      <c r="L30" s="31">
        <v>241.5</v>
      </c>
      <c r="M30" s="31">
        <v>11.5983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4906</v>
      </c>
      <c r="D31" s="40">
        <v>4919</v>
      </c>
      <c r="E31" s="40">
        <v>4849</v>
      </c>
      <c r="F31" s="40">
        <v>4792</v>
      </c>
      <c r="G31" s="40">
        <v>4722</v>
      </c>
      <c r="H31" s="40">
        <v>4976</v>
      </c>
      <c r="I31" s="40">
        <v>5046</v>
      </c>
      <c r="J31" s="40">
        <v>5103</v>
      </c>
      <c r="K31" s="31">
        <v>4989</v>
      </c>
      <c r="L31" s="31">
        <v>4862</v>
      </c>
      <c r="M31" s="31">
        <v>0.50214999999999999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2217.4</v>
      </c>
      <c r="D32" s="40">
        <v>2193.8666666666663</v>
      </c>
      <c r="E32" s="40">
        <v>2162.7333333333327</v>
      </c>
      <c r="F32" s="40">
        <v>2108.0666666666662</v>
      </c>
      <c r="G32" s="40">
        <v>2076.9333333333325</v>
      </c>
      <c r="H32" s="40">
        <v>2248.5333333333328</v>
      </c>
      <c r="I32" s="40">
        <v>2279.666666666667</v>
      </c>
      <c r="J32" s="40">
        <v>2334.333333333333</v>
      </c>
      <c r="K32" s="31">
        <v>2225</v>
      </c>
      <c r="L32" s="31">
        <v>2139.1999999999998</v>
      </c>
      <c r="M32" s="31">
        <v>1.5960099999999999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2199.65</v>
      </c>
      <c r="D33" s="40">
        <v>2198.6</v>
      </c>
      <c r="E33" s="40">
        <v>2192.6999999999998</v>
      </c>
      <c r="F33" s="40">
        <v>2185.75</v>
      </c>
      <c r="G33" s="40">
        <v>2179.85</v>
      </c>
      <c r="H33" s="40">
        <v>2205.5499999999997</v>
      </c>
      <c r="I33" s="40">
        <v>2211.4500000000003</v>
      </c>
      <c r="J33" s="40">
        <v>2218.3999999999996</v>
      </c>
      <c r="K33" s="31">
        <v>2204.5</v>
      </c>
      <c r="L33" s="31">
        <v>2191.65</v>
      </c>
      <c r="M33" s="31">
        <v>0.17924000000000001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114.7</v>
      </c>
      <c r="D34" s="40">
        <v>115.21666666666668</v>
      </c>
      <c r="E34" s="40">
        <v>113.78333333333336</v>
      </c>
      <c r="F34" s="40">
        <v>112.86666666666667</v>
      </c>
      <c r="G34" s="40">
        <v>111.43333333333335</v>
      </c>
      <c r="H34" s="40">
        <v>116.13333333333337</v>
      </c>
      <c r="I34" s="40">
        <v>117.56666666666668</v>
      </c>
      <c r="J34" s="40">
        <v>118.48333333333338</v>
      </c>
      <c r="K34" s="31">
        <v>116.65</v>
      </c>
      <c r="L34" s="31">
        <v>114.3</v>
      </c>
      <c r="M34" s="31">
        <v>2.6600999999999999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780.2</v>
      </c>
      <c r="D35" s="40">
        <v>779.33333333333337</v>
      </c>
      <c r="E35" s="40">
        <v>774.76666666666677</v>
      </c>
      <c r="F35" s="40">
        <v>769.33333333333337</v>
      </c>
      <c r="G35" s="40">
        <v>764.76666666666677</v>
      </c>
      <c r="H35" s="40">
        <v>784.76666666666677</v>
      </c>
      <c r="I35" s="40">
        <v>789.33333333333337</v>
      </c>
      <c r="J35" s="40">
        <v>794.76666666666677</v>
      </c>
      <c r="K35" s="31">
        <v>783.9</v>
      </c>
      <c r="L35" s="31">
        <v>773.9</v>
      </c>
      <c r="M35" s="31">
        <v>2.53775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3806.3</v>
      </c>
      <c r="D36" s="40">
        <v>3816.6666666666665</v>
      </c>
      <c r="E36" s="40">
        <v>3784.0333333333328</v>
      </c>
      <c r="F36" s="40">
        <v>3761.7666666666664</v>
      </c>
      <c r="G36" s="40">
        <v>3729.1333333333328</v>
      </c>
      <c r="H36" s="40">
        <v>3838.9333333333329</v>
      </c>
      <c r="I36" s="40">
        <v>3871.5666666666671</v>
      </c>
      <c r="J36" s="40">
        <v>3893.833333333333</v>
      </c>
      <c r="K36" s="31">
        <v>3849.3</v>
      </c>
      <c r="L36" s="31">
        <v>3794.4</v>
      </c>
      <c r="M36" s="31">
        <v>0.54871999999999999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4093</v>
      </c>
      <c r="D37" s="40">
        <v>4119.333333333333</v>
      </c>
      <c r="E37" s="40">
        <v>4053.6666666666661</v>
      </c>
      <c r="F37" s="40">
        <v>4014.333333333333</v>
      </c>
      <c r="G37" s="40">
        <v>3948.6666666666661</v>
      </c>
      <c r="H37" s="40">
        <v>4158.6666666666661</v>
      </c>
      <c r="I37" s="40">
        <v>4224.3333333333321</v>
      </c>
      <c r="J37" s="40">
        <v>4263.6666666666661</v>
      </c>
      <c r="K37" s="31">
        <v>4185</v>
      </c>
      <c r="L37" s="31">
        <v>4080</v>
      </c>
      <c r="M37" s="31">
        <v>1.6565700000000001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23.75</v>
      </c>
      <c r="D38" s="40">
        <v>24.033333333333331</v>
      </c>
      <c r="E38" s="40">
        <v>23.366666666666664</v>
      </c>
      <c r="F38" s="40">
        <v>22.983333333333331</v>
      </c>
      <c r="G38" s="40">
        <v>22.316666666666663</v>
      </c>
      <c r="H38" s="40">
        <v>24.416666666666664</v>
      </c>
      <c r="I38" s="40">
        <v>25.083333333333336</v>
      </c>
      <c r="J38" s="40">
        <v>25.466666666666665</v>
      </c>
      <c r="K38" s="31">
        <v>24.7</v>
      </c>
      <c r="L38" s="31">
        <v>23.65</v>
      </c>
      <c r="M38" s="31">
        <v>104.59249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736.7</v>
      </c>
      <c r="D39" s="40">
        <v>732.2166666666667</v>
      </c>
      <c r="E39" s="40">
        <v>723.18333333333339</v>
      </c>
      <c r="F39" s="40">
        <v>709.66666666666674</v>
      </c>
      <c r="G39" s="40">
        <v>700.63333333333344</v>
      </c>
      <c r="H39" s="40">
        <v>745.73333333333335</v>
      </c>
      <c r="I39" s="40">
        <v>754.76666666666665</v>
      </c>
      <c r="J39" s="40">
        <v>768.2833333333333</v>
      </c>
      <c r="K39" s="31">
        <v>741.25</v>
      </c>
      <c r="L39" s="31">
        <v>718.7</v>
      </c>
      <c r="M39" s="31">
        <v>19.282060000000001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3213.95</v>
      </c>
      <c r="D40" s="40">
        <v>3229.8666666666668</v>
      </c>
      <c r="E40" s="40">
        <v>3185.7333333333336</v>
      </c>
      <c r="F40" s="40">
        <v>3157.5166666666669</v>
      </c>
      <c r="G40" s="40">
        <v>3113.3833333333337</v>
      </c>
      <c r="H40" s="40">
        <v>3258.0833333333335</v>
      </c>
      <c r="I40" s="40">
        <v>3302.2166666666667</v>
      </c>
      <c r="J40" s="40">
        <v>3330.4333333333334</v>
      </c>
      <c r="K40" s="31">
        <v>3274</v>
      </c>
      <c r="L40" s="31">
        <v>3201.65</v>
      </c>
      <c r="M40" s="31">
        <v>0.77464999999999995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432.45</v>
      </c>
      <c r="D41" s="40">
        <v>432.59999999999997</v>
      </c>
      <c r="E41" s="40">
        <v>428.34999999999991</v>
      </c>
      <c r="F41" s="40">
        <v>424.24999999999994</v>
      </c>
      <c r="G41" s="40">
        <v>419.99999999999989</v>
      </c>
      <c r="H41" s="40">
        <v>436.69999999999993</v>
      </c>
      <c r="I41" s="40">
        <v>440.95000000000005</v>
      </c>
      <c r="J41" s="40">
        <v>445.04999999999995</v>
      </c>
      <c r="K41" s="31">
        <v>436.85</v>
      </c>
      <c r="L41" s="31">
        <v>428.5</v>
      </c>
      <c r="M41" s="31">
        <v>28.7224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1278.45</v>
      </c>
      <c r="D42" s="40">
        <v>1292.8</v>
      </c>
      <c r="E42" s="40">
        <v>1250.8</v>
      </c>
      <c r="F42" s="40">
        <v>1223.1500000000001</v>
      </c>
      <c r="G42" s="40">
        <v>1181.1500000000001</v>
      </c>
      <c r="H42" s="40">
        <v>1320.4499999999998</v>
      </c>
      <c r="I42" s="40">
        <v>1362.4499999999998</v>
      </c>
      <c r="J42" s="40">
        <v>1390.0999999999997</v>
      </c>
      <c r="K42" s="31">
        <v>1334.8</v>
      </c>
      <c r="L42" s="31">
        <v>1265.1500000000001</v>
      </c>
      <c r="M42" s="31">
        <v>4.7487199999999996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4732.45</v>
      </c>
      <c r="D43" s="40">
        <v>4734.05</v>
      </c>
      <c r="E43" s="40">
        <v>4695.1000000000004</v>
      </c>
      <c r="F43" s="40">
        <v>4657.75</v>
      </c>
      <c r="G43" s="40">
        <v>4618.8</v>
      </c>
      <c r="H43" s="40">
        <v>4771.4000000000005</v>
      </c>
      <c r="I43" s="40">
        <v>4810.3499999999995</v>
      </c>
      <c r="J43" s="40">
        <v>4847.7000000000007</v>
      </c>
      <c r="K43" s="31">
        <v>4773</v>
      </c>
      <c r="L43" s="31">
        <v>4696.7</v>
      </c>
      <c r="M43" s="31">
        <v>5.2894300000000003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221.05</v>
      </c>
      <c r="D44" s="40">
        <v>219.41666666666666</v>
      </c>
      <c r="E44" s="40">
        <v>216.93333333333331</v>
      </c>
      <c r="F44" s="40">
        <v>212.81666666666666</v>
      </c>
      <c r="G44" s="40">
        <v>210.33333333333331</v>
      </c>
      <c r="H44" s="40">
        <v>223.5333333333333</v>
      </c>
      <c r="I44" s="40">
        <v>226.01666666666665</v>
      </c>
      <c r="J44" s="40">
        <v>230.1333333333333</v>
      </c>
      <c r="K44" s="31">
        <v>221.9</v>
      </c>
      <c r="L44" s="31">
        <v>215.3</v>
      </c>
      <c r="M44" s="31">
        <v>38.981000000000002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377</v>
      </c>
      <c r="D45" s="40">
        <v>378.68333333333334</v>
      </c>
      <c r="E45" s="40">
        <v>373.36666666666667</v>
      </c>
      <c r="F45" s="40">
        <v>369.73333333333335</v>
      </c>
      <c r="G45" s="40">
        <v>364.41666666666669</v>
      </c>
      <c r="H45" s="40">
        <v>382.31666666666666</v>
      </c>
      <c r="I45" s="40">
        <v>387.63333333333338</v>
      </c>
      <c r="J45" s="40">
        <v>391.26666666666665</v>
      </c>
      <c r="K45" s="31">
        <v>384</v>
      </c>
      <c r="L45" s="31">
        <v>375.05</v>
      </c>
      <c r="M45" s="31">
        <v>0.52344000000000002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124.85</v>
      </c>
      <c r="D46" s="40">
        <v>124.66666666666667</v>
      </c>
      <c r="E46" s="40">
        <v>123.88333333333334</v>
      </c>
      <c r="F46" s="40">
        <v>122.91666666666667</v>
      </c>
      <c r="G46" s="40">
        <v>122.13333333333334</v>
      </c>
      <c r="H46" s="40">
        <v>125.63333333333334</v>
      </c>
      <c r="I46" s="40">
        <v>126.41666666666667</v>
      </c>
      <c r="J46" s="40">
        <v>127.38333333333334</v>
      </c>
      <c r="K46" s="31">
        <v>125.45</v>
      </c>
      <c r="L46" s="31">
        <v>123.7</v>
      </c>
      <c r="M46" s="31">
        <v>116.81491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102.25</v>
      </c>
      <c r="D47" s="40">
        <v>103.08333333333333</v>
      </c>
      <c r="E47" s="40">
        <v>101.16666666666666</v>
      </c>
      <c r="F47" s="40">
        <v>100.08333333333333</v>
      </c>
      <c r="G47" s="40">
        <v>98.166666666666657</v>
      </c>
      <c r="H47" s="40">
        <v>104.16666666666666</v>
      </c>
      <c r="I47" s="40">
        <v>106.08333333333331</v>
      </c>
      <c r="J47" s="40">
        <v>107.16666666666666</v>
      </c>
      <c r="K47" s="31">
        <v>105</v>
      </c>
      <c r="L47" s="31">
        <v>102</v>
      </c>
      <c r="M47" s="31">
        <v>11.305490000000001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3362.5</v>
      </c>
      <c r="D48" s="40">
        <v>3369.3166666666671</v>
      </c>
      <c r="E48" s="40">
        <v>3350.0333333333342</v>
      </c>
      <c r="F48" s="40">
        <v>3337.5666666666671</v>
      </c>
      <c r="G48" s="40">
        <v>3318.2833333333342</v>
      </c>
      <c r="H48" s="40">
        <v>3381.7833333333342</v>
      </c>
      <c r="I48" s="40">
        <v>3401.0666666666671</v>
      </c>
      <c r="J48" s="40">
        <v>3413.5333333333342</v>
      </c>
      <c r="K48" s="31">
        <v>3388.6</v>
      </c>
      <c r="L48" s="31">
        <v>3356.85</v>
      </c>
      <c r="M48" s="31">
        <v>5.6941199999999998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233.85</v>
      </c>
      <c r="D49" s="40">
        <v>233.81666666666669</v>
      </c>
      <c r="E49" s="40">
        <v>230.63333333333338</v>
      </c>
      <c r="F49" s="40">
        <v>227.41666666666669</v>
      </c>
      <c r="G49" s="40">
        <v>224.23333333333338</v>
      </c>
      <c r="H49" s="40">
        <v>237.03333333333339</v>
      </c>
      <c r="I49" s="40">
        <v>240.21666666666673</v>
      </c>
      <c r="J49" s="40">
        <v>243.43333333333339</v>
      </c>
      <c r="K49" s="31">
        <v>237</v>
      </c>
      <c r="L49" s="31">
        <v>230.6</v>
      </c>
      <c r="M49" s="31">
        <v>33.365110000000001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3136.6</v>
      </c>
      <c r="D50" s="40">
        <v>3126.5333333333333</v>
      </c>
      <c r="E50" s="40">
        <v>3111.0666666666666</v>
      </c>
      <c r="F50" s="40">
        <v>3085.5333333333333</v>
      </c>
      <c r="G50" s="40">
        <v>3070.0666666666666</v>
      </c>
      <c r="H50" s="40">
        <v>3152.0666666666666</v>
      </c>
      <c r="I50" s="40">
        <v>3167.5333333333328</v>
      </c>
      <c r="J50" s="40">
        <v>3193.0666666666666</v>
      </c>
      <c r="K50" s="31">
        <v>3142</v>
      </c>
      <c r="L50" s="31">
        <v>3101</v>
      </c>
      <c r="M50" s="31">
        <v>0.13880000000000001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2107.0500000000002</v>
      </c>
      <c r="D51" s="40">
        <v>2120.6833333333334</v>
      </c>
      <c r="E51" s="40">
        <v>2084.3666666666668</v>
      </c>
      <c r="F51" s="40">
        <v>2061.6833333333334</v>
      </c>
      <c r="G51" s="40">
        <v>2025.3666666666668</v>
      </c>
      <c r="H51" s="40">
        <v>2143.3666666666668</v>
      </c>
      <c r="I51" s="40">
        <v>2179.6833333333334</v>
      </c>
      <c r="J51" s="40">
        <v>2202.3666666666668</v>
      </c>
      <c r="K51" s="31">
        <v>2157</v>
      </c>
      <c r="L51" s="31">
        <v>2098</v>
      </c>
      <c r="M51" s="31">
        <v>2.6278100000000002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9850.25</v>
      </c>
      <c r="D52" s="40">
        <v>9784.4166666666661</v>
      </c>
      <c r="E52" s="40">
        <v>9670.8333333333321</v>
      </c>
      <c r="F52" s="40">
        <v>9491.4166666666661</v>
      </c>
      <c r="G52" s="40">
        <v>9377.8333333333321</v>
      </c>
      <c r="H52" s="40">
        <v>9963.8333333333321</v>
      </c>
      <c r="I52" s="40">
        <v>10077.416666666664</v>
      </c>
      <c r="J52" s="40">
        <v>10256.833333333332</v>
      </c>
      <c r="K52" s="31">
        <v>9898</v>
      </c>
      <c r="L52" s="31">
        <v>9605</v>
      </c>
      <c r="M52" s="31">
        <v>0.35972999999999999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748.05</v>
      </c>
      <c r="D53" s="40">
        <v>744.18333333333328</v>
      </c>
      <c r="E53" s="40">
        <v>737.46666666666658</v>
      </c>
      <c r="F53" s="40">
        <v>726.88333333333333</v>
      </c>
      <c r="G53" s="40">
        <v>720.16666666666663</v>
      </c>
      <c r="H53" s="40">
        <v>754.76666666666654</v>
      </c>
      <c r="I53" s="40">
        <v>761.48333333333323</v>
      </c>
      <c r="J53" s="40">
        <v>772.06666666666649</v>
      </c>
      <c r="K53" s="31">
        <v>750.9</v>
      </c>
      <c r="L53" s="31">
        <v>733.6</v>
      </c>
      <c r="M53" s="31">
        <v>23.779060000000001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564.45000000000005</v>
      </c>
      <c r="D54" s="40">
        <v>567.76666666666677</v>
      </c>
      <c r="E54" s="40">
        <v>557.68333333333351</v>
      </c>
      <c r="F54" s="40">
        <v>550.91666666666674</v>
      </c>
      <c r="G54" s="40">
        <v>540.83333333333348</v>
      </c>
      <c r="H54" s="40">
        <v>574.53333333333353</v>
      </c>
      <c r="I54" s="40">
        <v>584.61666666666679</v>
      </c>
      <c r="J54" s="40">
        <v>591.38333333333355</v>
      </c>
      <c r="K54" s="31">
        <v>577.85</v>
      </c>
      <c r="L54" s="31">
        <v>561</v>
      </c>
      <c r="M54" s="31">
        <v>2.3959899999999998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3979.7</v>
      </c>
      <c r="D55" s="40">
        <v>3981.5333333333333</v>
      </c>
      <c r="E55" s="40">
        <v>3963.0666666666666</v>
      </c>
      <c r="F55" s="40">
        <v>3946.4333333333334</v>
      </c>
      <c r="G55" s="40">
        <v>3927.9666666666667</v>
      </c>
      <c r="H55" s="40">
        <v>3998.1666666666665</v>
      </c>
      <c r="I55" s="40">
        <v>4016.6333333333328</v>
      </c>
      <c r="J55" s="40">
        <v>4033.2666666666664</v>
      </c>
      <c r="K55" s="31">
        <v>4000</v>
      </c>
      <c r="L55" s="31">
        <v>3964.9</v>
      </c>
      <c r="M55" s="31">
        <v>2.0368900000000001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794.4</v>
      </c>
      <c r="D56" s="40">
        <v>795.13333333333333</v>
      </c>
      <c r="E56" s="40">
        <v>789.26666666666665</v>
      </c>
      <c r="F56" s="40">
        <v>784.13333333333333</v>
      </c>
      <c r="G56" s="40">
        <v>778.26666666666665</v>
      </c>
      <c r="H56" s="40">
        <v>800.26666666666665</v>
      </c>
      <c r="I56" s="40">
        <v>806.13333333333321</v>
      </c>
      <c r="J56" s="40">
        <v>811.26666666666665</v>
      </c>
      <c r="K56" s="31">
        <v>801</v>
      </c>
      <c r="L56" s="31">
        <v>790</v>
      </c>
      <c r="M56" s="31">
        <v>63.012079999999997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3404.95</v>
      </c>
      <c r="D57" s="40">
        <v>3425.5666666666671</v>
      </c>
      <c r="E57" s="40">
        <v>3379.3833333333341</v>
      </c>
      <c r="F57" s="40">
        <v>3353.8166666666671</v>
      </c>
      <c r="G57" s="40">
        <v>3307.6333333333341</v>
      </c>
      <c r="H57" s="40">
        <v>3451.1333333333341</v>
      </c>
      <c r="I57" s="40">
        <v>3497.3166666666675</v>
      </c>
      <c r="J57" s="40">
        <v>3522.8833333333341</v>
      </c>
      <c r="K57" s="31">
        <v>3471.75</v>
      </c>
      <c r="L57" s="31">
        <v>3400</v>
      </c>
      <c r="M57" s="31">
        <v>0.47416999999999998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1433.45</v>
      </c>
      <c r="D58" s="40">
        <v>1406.7333333333333</v>
      </c>
      <c r="E58" s="40">
        <v>1370.4666666666667</v>
      </c>
      <c r="F58" s="40">
        <v>1307.4833333333333</v>
      </c>
      <c r="G58" s="40">
        <v>1271.2166666666667</v>
      </c>
      <c r="H58" s="40">
        <v>1469.7166666666667</v>
      </c>
      <c r="I58" s="40">
        <v>1505.9833333333336</v>
      </c>
      <c r="J58" s="40">
        <v>1568.9666666666667</v>
      </c>
      <c r="K58" s="31">
        <v>1443</v>
      </c>
      <c r="L58" s="31">
        <v>1343.75</v>
      </c>
      <c r="M58" s="31">
        <v>15.51014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1229.6500000000001</v>
      </c>
      <c r="D59" s="40">
        <v>1235.2833333333335</v>
      </c>
      <c r="E59" s="40">
        <v>1215.5666666666671</v>
      </c>
      <c r="F59" s="40">
        <v>1201.4833333333336</v>
      </c>
      <c r="G59" s="40">
        <v>1181.7666666666671</v>
      </c>
      <c r="H59" s="40">
        <v>1249.366666666667</v>
      </c>
      <c r="I59" s="40">
        <v>1269.0833333333337</v>
      </c>
      <c r="J59" s="40">
        <v>1283.166666666667</v>
      </c>
      <c r="K59" s="31">
        <v>1255</v>
      </c>
      <c r="L59" s="31">
        <v>1221.2</v>
      </c>
      <c r="M59" s="31">
        <v>5.9764900000000001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3751.05</v>
      </c>
      <c r="D60" s="40">
        <v>3736.0166666666664</v>
      </c>
      <c r="E60" s="40">
        <v>3705.0333333333328</v>
      </c>
      <c r="F60" s="40">
        <v>3659.0166666666664</v>
      </c>
      <c r="G60" s="40">
        <v>3628.0333333333328</v>
      </c>
      <c r="H60" s="40">
        <v>3782.0333333333328</v>
      </c>
      <c r="I60" s="40">
        <v>3813.0166666666664</v>
      </c>
      <c r="J60" s="40">
        <v>3859.0333333333328</v>
      </c>
      <c r="K60" s="31">
        <v>3767</v>
      </c>
      <c r="L60" s="31">
        <v>3690</v>
      </c>
      <c r="M60" s="31">
        <v>7.4188000000000001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262.35000000000002</v>
      </c>
      <c r="D61" s="40">
        <v>262.58333333333331</v>
      </c>
      <c r="E61" s="40">
        <v>260.16666666666663</v>
      </c>
      <c r="F61" s="40">
        <v>257.98333333333329</v>
      </c>
      <c r="G61" s="40">
        <v>255.56666666666661</v>
      </c>
      <c r="H61" s="40">
        <v>264.76666666666665</v>
      </c>
      <c r="I61" s="40">
        <v>267.18333333333328</v>
      </c>
      <c r="J61" s="40">
        <v>269.36666666666667</v>
      </c>
      <c r="K61" s="31">
        <v>265</v>
      </c>
      <c r="L61" s="31">
        <v>260.39999999999998</v>
      </c>
      <c r="M61" s="31">
        <v>7.0091900000000003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1381</v>
      </c>
      <c r="D62" s="40">
        <v>1365.4166666666667</v>
      </c>
      <c r="E62" s="40">
        <v>1341.0333333333335</v>
      </c>
      <c r="F62" s="40">
        <v>1301.0666666666668</v>
      </c>
      <c r="G62" s="40">
        <v>1276.6833333333336</v>
      </c>
      <c r="H62" s="40">
        <v>1405.3833333333334</v>
      </c>
      <c r="I62" s="40">
        <v>1429.7666666666667</v>
      </c>
      <c r="J62" s="40">
        <v>1469.7333333333333</v>
      </c>
      <c r="K62" s="31">
        <v>1389.8</v>
      </c>
      <c r="L62" s="31">
        <v>1325.45</v>
      </c>
      <c r="M62" s="31">
        <v>3.2781799999999999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7417.55</v>
      </c>
      <c r="D63" s="40">
        <v>7451.8499999999995</v>
      </c>
      <c r="E63" s="40">
        <v>7373.6999999999989</v>
      </c>
      <c r="F63" s="40">
        <v>7329.8499999999995</v>
      </c>
      <c r="G63" s="40">
        <v>7251.6999999999989</v>
      </c>
      <c r="H63" s="40">
        <v>7495.6999999999989</v>
      </c>
      <c r="I63" s="40">
        <v>7573.8499999999985</v>
      </c>
      <c r="J63" s="40">
        <v>7617.6999999999989</v>
      </c>
      <c r="K63" s="31">
        <v>7530</v>
      </c>
      <c r="L63" s="31">
        <v>7408</v>
      </c>
      <c r="M63" s="31">
        <v>7.1925800000000004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16831.25</v>
      </c>
      <c r="D64" s="40">
        <v>16889.016666666666</v>
      </c>
      <c r="E64" s="40">
        <v>16738.033333333333</v>
      </c>
      <c r="F64" s="40">
        <v>16644.816666666666</v>
      </c>
      <c r="G64" s="40">
        <v>16493.833333333332</v>
      </c>
      <c r="H64" s="40">
        <v>16982.233333333334</v>
      </c>
      <c r="I64" s="40">
        <v>17133.216666666664</v>
      </c>
      <c r="J64" s="40">
        <v>17226.433333333334</v>
      </c>
      <c r="K64" s="31">
        <v>17040</v>
      </c>
      <c r="L64" s="31">
        <v>16795.8</v>
      </c>
      <c r="M64" s="31">
        <v>1.5922700000000001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4282.2</v>
      </c>
      <c r="D65" s="40">
        <v>4290.333333333333</v>
      </c>
      <c r="E65" s="40">
        <v>4250.7166666666662</v>
      </c>
      <c r="F65" s="40">
        <v>4219.2333333333336</v>
      </c>
      <c r="G65" s="40">
        <v>4179.6166666666668</v>
      </c>
      <c r="H65" s="40">
        <v>4321.8166666666657</v>
      </c>
      <c r="I65" s="40">
        <v>4361.4333333333325</v>
      </c>
      <c r="J65" s="40">
        <v>4392.9166666666652</v>
      </c>
      <c r="K65" s="31">
        <v>4329.95</v>
      </c>
      <c r="L65" s="31">
        <v>4258.8500000000004</v>
      </c>
      <c r="M65" s="31">
        <v>0.10442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4974.8</v>
      </c>
      <c r="D66" s="40">
        <v>4884.9333333333334</v>
      </c>
      <c r="E66" s="40">
        <v>4764.8666666666668</v>
      </c>
      <c r="F66" s="40">
        <v>4554.9333333333334</v>
      </c>
      <c r="G66" s="40">
        <v>4434.8666666666668</v>
      </c>
      <c r="H66" s="40">
        <v>5094.8666666666668</v>
      </c>
      <c r="I66" s="40">
        <v>5214.9333333333343</v>
      </c>
      <c r="J66" s="40">
        <v>5424.8666666666668</v>
      </c>
      <c r="K66" s="31">
        <v>5005</v>
      </c>
      <c r="L66" s="31">
        <v>4675</v>
      </c>
      <c r="M66" s="31">
        <v>3.2974100000000002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2472.5</v>
      </c>
      <c r="D67" s="40">
        <v>2470.35</v>
      </c>
      <c r="E67" s="40">
        <v>2437.75</v>
      </c>
      <c r="F67" s="40">
        <v>2403</v>
      </c>
      <c r="G67" s="40">
        <v>2370.4</v>
      </c>
      <c r="H67" s="40">
        <v>2505.1</v>
      </c>
      <c r="I67" s="40">
        <v>2537.6999999999994</v>
      </c>
      <c r="J67" s="40">
        <v>2572.4499999999998</v>
      </c>
      <c r="K67" s="31">
        <v>2502.9499999999998</v>
      </c>
      <c r="L67" s="31">
        <v>2435.6</v>
      </c>
      <c r="M67" s="31">
        <v>2.8909799999999999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135.85</v>
      </c>
      <c r="D68" s="40">
        <v>135.75</v>
      </c>
      <c r="E68" s="40">
        <v>135.1</v>
      </c>
      <c r="F68" s="40">
        <v>134.35</v>
      </c>
      <c r="G68" s="40">
        <v>133.69999999999999</v>
      </c>
      <c r="H68" s="40">
        <v>136.5</v>
      </c>
      <c r="I68" s="40">
        <v>137.14999999999998</v>
      </c>
      <c r="J68" s="40">
        <v>137.9</v>
      </c>
      <c r="K68" s="31">
        <v>136.4</v>
      </c>
      <c r="L68" s="31">
        <v>135</v>
      </c>
      <c r="M68" s="31">
        <v>3.76606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360.1</v>
      </c>
      <c r="D69" s="40">
        <v>362.55</v>
      </c>
      <c r="E69" s="40">
        <v>356.55</v>
      </c>
      <c r="F69" s="40">
        <v>353</v>
      </c>
      <c r="G69" s="40">
        <v>347</v>
      </c>
      <c r="H69" s="40">
        <v>366.1</v>
      </c>
      <c r="I69" s="40">
        <v>372.1</v>
      </c>
      <c r="J69" s="40">
        <v>375.65000000000003</v>
      </c>
      <c r="K69" s="31">
        <v>368.55</v>
      </c>
      <c r="L69" s="31">
        <v>359</v>
      </c>
      <c r="M69" s="31">
        <v>7.9523999999999999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284.35000000000002</v>
      </c>
      <c r="D70" s="40">
        <v>285.11666666666667</v>
      </c>
      <c r="E70" s="40">
        <v>282.73333333333335</v>
      </c>
      <c r="F70" s="40">
        <v>281.11666666666667</v>
      </c>
      <c r="G70" s="40">
        <v>278.73333333333335</v>
      </c>
      <c r="H70" s="40">
        <v>286.73333333333335</v>
      </c>
      <c r="I70" s="40">
        <v>289.11666666666667</v>
      </c>
      <c r="J70" s="40">
        <v>290.73333333333335</v>
      </c>
      <c r="K70" s="31">
        <v>287.5</v>
      </c>
      <c r="L70" s="31">
        <v>283.5</v>
      </c>
      <c r="M70" s="31">
        <v>33.083410000000001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78.650000000000006</v>
      </c>
      <c r="D71" s="40">
        <v>78.599999999999994</v>
      </c>
      <c r="E71" s="40">
        <v>78.149999999999991</v>
      </c>
      <c r="F71" s="40">
        <v>77.649999999999991</v>
      </c>
      <c r="G71" s="40">
        <v>77.199999999999989</v>
      </c>
      <c r="H71" s="40">
        <v>79.099999999999994</v>
      </c>
      <c r="I71" s="40">
        <v>79.549999999999983</v>
      </c>
      <c r="J71" s="40">
        <v>80.05</v>
      </c>
      <c r="K71" s="31">
        <v>79.05</v>
      </c>
      <c r="L71" s="31">
        <v>78.099999999999994</v>
      </c>
      <c r="M71" s="31">
        <v>121.62777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56.1</v>
      </c>
      <c r="D72" s="40">
        <v>56.25</v>
      </c>
      <c r="E72" s="40">
        <v>55.8</v>
      </c>
      <c r="F72" s="40">
        <v>55.5</v>
      </c>
      <c r="G72" s="40">
        <v>55.05</v>
      </c>
      <c r="H72" s="40">
        <v>56.55</v>
      </c>
      <c r="I72" s="40">
        <v>57</v>
      </c>
      <c r="J72" s="40">
        <v>57.3</v>
      </c>
      <c r="K72" s="31">
        <v>56.7</v>
      </c>
      <c r="L72" s="31">
        <v>55.95</v>
      </c>
      <c r="M72" s="31">
        <v>55.616100000000003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18.2</v>
      </c>
      <c r="D73" s="40">
        <v>18.266666666666669</v>
      </c>
      <c r="E73" s="40">
        <v>18.033333333333339</v>
      </c>
      <c r="F73" s="40">
        <v>17.866666666666671</v>
      </c>
      <c r="G73" s="40">
        <v>17.63333333333334</v>
      </c>
      <c r="H73" s="40">
        <v>18.433333333333337</v>
      </c>
      <c r="I73" s="40">
        <v>18.666666666666664</v>
      </c>
      <c r="J73" s="40">
        <v>18.833333333333336</v>
      </c>
      <c r="K73" s="31">
        <v>18.5</v>
      </c>
      <c r="L73" s="31">
        <v>18.100000000000001</v>
      </c>
      <c r="M73" s="31">
        <v>39.438940000000002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1793.6</v>
      </c>
      <c r="D74" s="40">
        <v>1787.6833333333334</v>
      </c>
      <c r="E74" s="40">
        <v>1775.4166666666667</v>
      </c>
      <c r="F74" s="40">
        <v>1757.2333333333333</v>
      </c>
      <c r="G74" s="40">
        <v>1744.9666666666667</v>
      </c>
      <c r="H74" s="40">
        <v>1805.8666666666668</v>
      </c>
      <c r="I74" s="40">
        <v>1818.1333333333332</v>
      </c>
      <c r="J74" s="40">
        <v>1836.3166666666668</v>
      </c>
      <c r="K74" s="31">
        <v>1799.95</v>
      </c>
      <c r="L74" s="31">
        <v>1769.5</v>
      </c>
      <c r="M74" s="31">
        <v>3.6640999999999999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5466.15</v>
      </c>
      <c r="D75" s="40">
        <v>5478.05</v>
      </c>
      <c r="E75" s="40">
        <v>5431.1</v>
      </c>
      <c r="F75" s="40">
        <v>5396.05</v>
      </c>
      <c r="G75" s="40">
        <v>5349.1</v>
      </c>
      <c r="H75" s="40">
        <v>5513.1</v>
      </c>
      <c r="I75" s="40">
        <v>5560.0499999999993</v>
      </c>
      <c r="J75" s="40">
        <v>5595.1</v>
      </c>
      <c r="K75" s="31">
        <v>5525</v>
      </c>
      <c r="L75" s="31">
        <v>5443</v>
      </c>
      <c r="M75" s="31">
        <v>9.0499999999999997E-2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834.85</v>
      </c>
      <c r="D76" s="40">
        <v>838.48333333333323</v>
      </c>
      <c r="E76" s="40">
        <v>829.96666666666647</v>
      </c>
      <c r="F76" s="40">
        <v>825.08333333333326</v>
      </c>
      <c r="G76" s="40">
        <v>816.56666666666649</v>
      </c>
      <c r="H76" s="40">
        <v>843.36666666666645</v>
      </c>
      <c r="I76" s="40">
        <v>851.8833333333331</v>
      </c>
      <c r="J76" s="40">
        <v>856.76666666666642</v>
      </c>
      <c r="K76" s="31">
        <v>847</v>
      </c>
      <c r="L76" s="31">
        <v>833.6</v>
      </c>
      <c r="M76" s="31">
        <v>5.0468900000000003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394</v>
      </c>
      <c r="D77" s="40">
        <v>393.56666666666666</v>
      </c>
      <c r="E77" s="40">
        <v>390.43333333333334</v>
      </c>
      <c r="F77" s="40">
        <v>386.86666666666667</v>
      </c>
      <c r="G77" s="40">
        <v>383.73333333333335</v>
      </c>
      <c r="H77" s="40">
        <v>397.13333333333333</v>
      </c>
      <c r="I77" s="40">
        <v>400.26666666666665</v>
      </c>
      <c r="J77" s="40">
        <v>403.83333333333331</v>
      </c>
      <c r="K77" s="31">
        <v>396.7</v>
      </c>
      <c r="L77" s="31">
        <v>390</v>
      </c>
      <c r="M77" s="31">
        <v>4.47682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202.4</v>
      </c>
      <c r="D78" s="40">
        <v>200.36666666666665</v>
      </c>
      <c r="E78" s="40">
        <v>196.73333333333329</v>
      </c>
      <c r="F78" s="40">
        <v>191.06666666666663</v>
      </c>
      <c r="G78" s="40">
        <v>187.43333333333328</v>
      </c>
      <c r="H78" s="40">
        <v>206.0333333333333</v>
      </c>
      <c r="I78" s="40">
        <v>209.66666666666669</v>
      </c>
      <c r="J78" s="40">
        <v>215.33333333333331</v>
      </c>
      <c r="K78" s="31">
        <v>204</v>
      </c>
      <c r="L78" s="31">
        <v>194.7</v>
      </c>
      <c r="M78" s="31">
        <v>96.701049999999995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780.05</v>
      </c>
      <c r="D79" s="40">
        <v>781.9666666666667</v>
      </c>
      <c r="E79" s="40">
        <v>772.08333333333337</v>
      </c>
      <c r="F79" s="40">
        <v>764.11666666666667</v>
      </c>
      <c r="G79" s="40">
        <v>754.23333333333335</v>
      </c>
      <c r="H79" s="40">
        <v>789.93333333333339</v>
      </c>
      <c r="I79" s="40">
        <v>799.81666666666661</v>
      </c>
      <c r="J79" s="40">
        <v>807.78333333333342</v>
      </c>
      <c r="K79" s="31">
        <v>791.85</v>
      </c>
      <c r="L79" s="31">
        <v>774</v>
      </c>
      <c r="M79" s="31">
        <v>21.5245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58</v>
      </c>
      <c r="D80" s="40">
        <v>57.233333333333327</v>
      </c>
      <c r="E80" s="40">
        <v>55.966666666666654</v>
      </c>
      <c r="F80" s="40">
        <v>53.93333333333333</v>
      </c>
      <c r="G80" s="40">
        <v>52.666666666666657</v>
      </c>
      <c r="H80" s="40">
        <v>59.266666666666652</v>
      </c>
      <c r="I80" s="40">
        <v>60.533333333333317</v>
      </c>
      <c r="J80" s="40">
        <v>62.566666666666649</v>
      </c>
      <c r="K80" s="31">
        <v>58.5</v>
      </c>
      <c r="L80" s="31">
        <v>55.2</v>
      </c>
      <c r="M80" s="31">
        <v>597.47450000000003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493.1</v>
      </c>
      <c r="D81" s="40">
        <v>495.5333333333333</v>
      </c>
      <c r="E81" s="40">
        <v>488.06666666666661</v>
      </c>
      <c r="F81" s="40">
        <v>483.0333333333333</v>
      </c>
      <c r="G81" s="40">
        <v>475.56666666666661</v>
      </c>
      <c r="H81" s="40">
        <v>500.56666666666661</v>
      </c>
      <c r="I81" s="40">
        <v>508.0333333333333</v>
      </c>
      <c r="J81" s="40">
        <v>513.06666666666661</v>
      </c>
      <c r="K81" s="31">
        <v>503</v>
      </c>
      <c r="L81" s="31">
        <v>490.5</v>
      </c>
      <c r="M81" s="31">
        <v>120.91391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12798.7</v>
      </c>
      <c r="D82" s="40">
        <v>12850.550000000001</v>
      </c>
      <c r="E82" s="40">
        <v>12653.150000000001</v>
      </c>
      <c r="F82" s="40">
        <v>12507.6</v>
      </c>
      <c r="G82" s="40">
        <v>12310.2</v>
      </c>
      <c r="H82" s="40">
        <v>12996.100000000002</v>
      </c>
      <c r="I82" s="40">
        <v>13193.5</v>
      </c>
      <c r="J82" s="40">
        <v>13339.050000000003</v>
      </c>
      <c r="K82" s="31">
        <v>13047.95</v>
      </c>
      <c r="L82" s="31">
        <v>12705</v>
      </c>
      <c r="M82" s="31">
        <v>2.426E-2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694.2</v>
      </c>
      <c r="D83" s="40">
        <v>694.33333333333337</v>
      </c>
      <c r="E83" s="40">
        <v>688.9666666666667</v>
      </c>
      <c r="F83" s="40">
        <v>683.73333333333335</v>
      </c>
      <c r="G83" s="40">
        <v>678.36666666666667</v>
      </c>
      <c r="H83" s="40">
        <v>699.56666666666672</v>
      </c>
      <c r="I83" s="40">
        <v>704.93333333333328</v>
      </c>
      <c r="J83" s="40">
        <v>710.16666666666674</v>
      </c>
      <c r="K83" s="31">
        <v>699.7</v>
      </c>
      <c r="L83" s="31">
        <v>689.1</v>
      </c>
      <c r="M83" s="31">
        <v>114.79080999999999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355.7</v>
      </c>
      <c r="D84" s="40">
        <v>355.0333333333333</v>
      </c>
      <c r="E84" s="40">
        <v>353.66666666666663</v>
      </c>
      <c r="F84" s="40">
        <v>351.63333333333333</v>
      </c>
      <c r="G84" s="40">
        <v>350.26666666666665</v>
      </c>
      <c r="H84" s="40">
        <v>357.06666666666661</v>
      </c>
      <c r="I84" s="40">
        <v>358.43333333333328</v>
      </c>
      <c r="J84" s="40">
        <v>360.46666666666658</v>
      </c>
      <c r="K84" s="31">
        <v>356.4</v>
      </c>
      <c r="L84" s="31">
        <v>353</v>
      </c>
      <c r="M84" s="31">
        <v>11.740069999999999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1323.75</v>
      </c>
      <c r="D85" s="40">
        <v>1326.25</v>
      </c>
      <c r="E85" s="40">
        <v>1304.5</v>
      </c>
      <c r="F85" s="40">
        <v>1285.25</v>
      </c>
      <c r="G85" s="40">
        <v>1263.5</v>
      </c>
      <c r="H85" s="40">
        <v>1345.5</v>
      </c>
      <c r="I85" s="40">
        <v>1367.25</v>
      </c>
      <c r="J85" s="40">
        <v>1386.5</v>
      </c>
      <c r="K85" s="31">
        <v>1348</v>
      </c>
      <c r="L85" s="31">
        <v>1307</v>
      </c>
      <c r="M85" s="31">
        <v>0.70247999999999999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408.9</v>
      </c>
      <c r="D86" s="40">
        <v>409.40000000000003</v>
      </c>
      <c r="E86" s="40">
        <v>407.50000000000006</v>
      </c>
      <c r="F86" s="40">
        <v>406.1</v>
      </c>
      <c r="G86" s="40">
        <v>404.20000000000005</v>
      </c>
      <c r="H86" s="40">
        <v>410.80000000000007</v>
      </c>
      <c r="I86" s="40">
        <v>412.70000000000005</v>
      </c>
      <c r="J86" s="40">
        <v>414.10000000000008</v>
      </c>
      <c r="K86" s="31">
        <v>411.3</v>
      </c>
      <c r="L86" s="31">
        <v>408</v>
      </c>
      <c r="M86" s="31">
        <v>12.0878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110.65</v>
      </c>
      <c r="D87" s="40">
        <v>111.36666666666667</v>
      </c>
      <c r="E87" s="40">
        <v>109.58333333333334</v>
      </c>
      <c r="F87" s="40">
        <v>108.51666666666667</v>
      </c>
      <c r="G87" s="40">
        <v>106.73333333333333</v>
      </c>
      <c r="H87" s="40">
        <v>112.43333333333335</v>
      </c>
      <c r="I87" s="40">
        <v>114.21666666666668</v>
      </c>
      <c r="J87" s="40">
        <v>115.28333333333336</v>
      </c>
      <c r="K87" s="31">
        <v>113.15</v>
      </c>
      <c r="L87" s="31">
        <v>110.3</v>
      </c>
      <c r="M87" s="31">
        <v>2.96095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6379.45</v>
      </c>
      <c r="D88" s="40">
        <v>6391.833333333333</v>
      </c>
      <c r="E88" s="40">
        <v>6327.6666666666661</v>
      </c>
      <c r="F88" s="40">
        <v>6275.8833333333332</v>
      </c>
      <c r="G88" s="40">
        <v>6211.7166666666662</v>
      </c>
      <c r="H88" s="40">
        <v>6443.6166666666659</v>
      </c>
      <c r="I88" s="40">
        <v>6507.7833333333319</v>
      </c>
      <c r="J88" s="40">
        <v>6559.5666666666657</v>
      </c>
      <c r="K88" s="31">
        <v>6456</v>
      </c>
      <c r="L88" s="31">
        <v>6340.05</v>
      </c>
      <c r="M88" s="31">
        <v>0.23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852.05</v>
      </c>
      <c r="D89" s="40">
        <v>851.0333333333333</v>
      </c>
      <c r="E89" s="40">
        <v>842.61666666666656</v>
      </c>
      <c r="F89" s="40">
        <v>833.18333333333328</v>
      </c>
      <c r="G89" s="40">
        <v>824.76666666666654</v>
      </c>
      <c r="H89" s="40">
        <v>860.46666666666658</v>
      </c>
      <c r="I89" s="40">
        <v>868.88333333333333</v>
      </c>
      <c r="J89" s="40">
        <v>878.31666666666661</v>
      </c>
      <c r="K89" s="31">
        <v>859.45</v>
      </c>
      <c r="L89" s="31">
        <v>841.6</v>
      </c>
      <c r="M89" s="31">
        <v>0.70187999999999995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1204.5999999999999</v>
      </c>
      <c r="D90" s="40">
        <v>1206.6000000000001</v>
      </c>
      <c r="E90" s="40">
        <v>1196.0000000000002</v>
      </c>
      <c r="F90" s="40">
        <v>1187.4000000000001</v>
      </c>
      <c r="G90" s="40">
        <v>1176.8000000000002</v>
      </c>
      <c r="H90" s="40">
        <v>1215.2000000000003</v>
      </c>
      <c r="I90" s="40">
        <v>1225.8000000000002</v>
      </c>
      <c r="J90" s="40">
        <v>1234.4000000000003</v>
      </c>
      <c r="K90" s="31">
        <v>1217.2</v>
      </c>
      <c r="L90" s="31">
        <v>1198</v>
      </c>
      <c r="M90" s="31">
        <v>0.71801000000000004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14569</v>
      </c>
      <c r="D91" s="40">
        <v>14596.333333333334</v>
      </c>
      <c r="E91" s="40">
        <v>14472.666666666668</v>
      </c>
      <c r="F91" s="40">
        <v>14376.333333333334</v>
      </c>
      <c r="G91" s="40">
        <v>14252.666666666668</v>
      </c>
      <c r="H91" s="40">
        <v>14692.666666666668</v>
      </c>
      <c r="I91" s="40">
        <v>14816.333333333336</v>
      </c>
      <c r="J91" s="40">
        <v>14912.666666666668</v>
      </c>
      <c r="K91" s="31">
        <v>14720</v>
      </c>
      <c r="L91" s="31">
        <v>14500</v>
      </c>
      <c r="M91" s="31">
        <v>0.24238999999999999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401.3</v>
      </c>
      <c r="D92" s="40">
        <v>403.73333333333335</v>
      </c>
      <c r="E92" s="40">
        <v>397.56666666666672</v>
      </c>
      <c r="F92" s="40">
        <v>393.83333333333337</v>
      </c>
      <c r="G92" s="40">
        <v>387.66666666666674</v>
      </c>
      <c r="H92" s="40">
        <v>407.4666666666667</v>
      </c>
      <c r="I92" s="40">
        <v>413.63333333333333</v>
      </c>
      <c r="J92" s="40">
        <v>417.36666666666667</v>
      </c>
      <c r="K92" s="31">
        <v>409.9</v>
      </c>
      <c r="L92" s="31">
        <v>400</v>
      </c>
      <c r="M92" s="31">
        <v>4.3098799999999997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4101.5</v>
      </c>
      <c r="D93" s="40">
        <v>4112.3</v>
      </c>
      <c r="E93" s="40">
        <v>4071.6000000000004</v>
      </c>
      <c r="F93" s="40">
        <v>4041.7000000000003</v>
      </c>
      <c r="G93" s="40">
        <v>4001.0000000000005</v>
      </c>
      <c r="H93" s="40">
        <v>4142.2000000000007</v>
      </c>
      <c r="I93" s="40">
        <v>4182.8999999999996</v>
      </c>
      <c r="J93" s="40">
        <v>4212.8</v>
      </c>
      <c r="K93" s="31">
        <v>4153</v>
      </c>
      <c r="L93" s="31">
        <v>4082.4</v>
      </c>
      <c r="M93" s="31">
        <v>4.1944100000000004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159.94999999999999</v>
      </c>
      <c r="D94" s="40">
        <v>160.1</v>
      </c>
      <c r="E94" s="40">
        <v>158.35</v>
      </c>
      <c r="F94" s="40">
        <v>156.75</v>
      </c>
      <c r="G94" s="40">
        <v>155</v>
      </c>
      <c r="H94" s="40">
        <v>161.69999999999999</v>
      </c>
      <c r="I94" s="40">
        <v>163.44999999999999</v>
      </c>
      <c r="J94" s="40">
        <v>165.04999999999998</v>
      </c>
      <c r="K94" s="31">
        <v>161.85</v>
      </c>
      <c r="L94" s="31">
        <v>158.5</v>
      </c>
      <c r="M94" s="31">
        <v>15.3767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405.65</v>
      </c>
      <c r="D95" s="40">
        <v>407.34999999999997</v>
      </c>
      <c r="E95" s="40">
        <v>401.69999999999993</v>
      </c>
      <c r="F95" s="40">
        <v>397.74999999999994</v>
      </c>
      <c r="G95" s="40">
        <v>392.09999999999991</v>
      </c>
      <c r="H95" s="40">
        <v>411.29999999999995</v>
      </c>
      <c r="I95" s="40">
        <v>416.94999999999993</v>
      </c>
      <c r="J95" s="40">
        <v>420.9</v>
      </c>
      <c r="K95" s="31">
        <v>413</v>
      </c>
      <c r="L95" s="31">
        <v>403.4</v>
      </c>
      <c r="M95" s="31">
        <v>2.2372999999999998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880.85</v>
      </c>
      <c r="D96" s="40">
        <v>871.2833333333333</v>
      </c>
      <c r="E96" s="40">
        <v>848.56666666666661</v>
      </c>
      <c r="F96" s="40">
        <v>816.2833333333333</v>
      </c>
      <c r="G96" s="40">
        <v>793.56666666666661</v>
      </c>
      <c r="H96" s="40">
        <v>903.56666666666661</v>
      </c>
      <c r="I96" s="40">
        <v>926.2833333333333</v>
      </c>
      <c r="J96" s="40">
        <v>958.56666666666661</v>
      </c>
      <c r="K96" s="31">
        <v>894</v>
      </c>
      <c r="L96" s="31">
        <v>839</v>
      </c>
      <c r="M96" s="31">
        <v>15.42468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2797.1</v>
      </c>
      <c r="D97" s="40">
        <v>2807.3333333333335</v>
      </c>
      <c r="E97" s="40">
        <v>2770.416666666667</v>
      </c>
      <c r="F97" s="40">
        <v>2743.7333333333336</v>
      </c>
      <c r="G97" s="40">
        <v>2706.8166666666671</v>
      </c>
      <c r="H97" s="40">
        <v>2834.0166666666669</v>
      </c>
      <c r="I97" s="40">
        <v>2870.9333333333338</v>
      </c>
      <c r="J97" s="40">
        <v>2897.6166666666668</v>
      </c>
      <c r="K97" s="31">
        <v>2844.25</v>
      </c>
      <c r="L97" s="31">
        <v>2780.65</v>
      </c>
      <c r="M97" s="31">
        <v>0.29011999999999999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303.35000000000002</v>
      </c>
      <c r="D98" s="40">
        <v>301.95000000000005</v>
      </c>
      <c r="E98" s="40">
        <v>299.10000000000008</v>
      </c>
      <c r="F98" s="40">
        <v>294.85000000000002</v>
      </c>
      <c r="G98" s="40">
        <v>292.00000000000006</v>
      </c>
      <c r="H98" s="40">
        <v>306.2000000000001</v>
      </c>
      <c r="I98" s="40">
        <v>309.05</v>
      </c>
      <c r="J98" s="40">
        <v>313.30000000000013</v>
      </c>
      <c r="K98" s="31">
        <v>304.8</v>
      </c>
      <c r="L98" s="31">
        <v>297.7</v>
      </c>
      <c r="M98" s="31">
        <v>1.8594299999999999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560.85</v>
      </c>
      <c r="D99" s="40">
        <v>559.25</v>
      </c>
      <c r="E99" s="40">
        <v>555.1</v>
      </c>
      <c r="F99" s="40">
        <v>549.35</v>
      </c>
      <c r="G99" s="40">
        <v>545.20000000000005</v>
      </c>
      <c r="H99" s="40">
        <v>565</v>
      </c>
      <c r="I99" s="40">
        <v>569.15000000000009</v>
      </c>
      <c r="J99" s="40">
        <v>574.9</v>
      </c>
      <c r="K99" s="31">
        <v>563.4</v>
      </c>
      <c r="L99" s="31">
        <v>553.5</v>
      </c>
      <c r="M99" s="31">
        <v>12.44191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630.35</v>
      </c>
      <c r="D100" s="40">
        <v>633.11666666666667</v>
      </c>
      <c r="E100" s="40">
        <v>624.73333333333335</v>
      </c>
      <c r="F100" s="40">
        <v>619.11666666666667</v>
      </c>
      <c r="G100" s="40">
        <v>610.73333333333335</v>
      </c>
      <c r="H100" s="40">
        <v>638.73333333333335</v>
      </c>
      <c r="I100" s="40">
        <v>647.11666666666679</v>
      </c>
      <c r="J100" s="40">
        <v>652.73333333333335</v>
      </c>
      <c r="K100" s="31">
        <v>641.5</v>
      </c>
      <c r="L100" s="31">
        <v>627.5</v>
      </c>
      <c r="M100" s="31">
        <v>12.04646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155.25</v>
      </c>
      <c r="D101" s="40">
        <v>155.93333333333331</v>
      </c>
      <c r="E101" s="40">
        <v>153.96666666666661</v>
      </c>
      <c r="F101" s="40">
        <v>152.68333333333331</v>
      </c>
      <c r="G101" s="40">
        <v>150.71666666666661</v>
      </c>
      <c r="H101" s="40">
        <v>157.21666666666661</v>
      </c>
      <c r="I101" s="40">
        <v>159.18333333333331</v>
      </c>
      <c r="J101" s="40">
        <v>160.46666666666661</v>
      </c>
      <c r="K101" s="31">
        <v>157.9</v>
      </c>
      <c r="L101" s="31">
        <v>154.65</v>
      </c>
      <c r="M101" s="31">
        <v>96.772739999999999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925.9</v>
      </c>
      <c r="D102" s="40">
        <v>934.56666666666661</v>
      </c>
      <c r="E102" s="40">
        <v>904.13333333333321</v>
      </c>
      <c r="F102" s="40">
        <v>882.36666666666656</v>
      </c>
      <c r="G102" s="40">
        <v>851.93333333333317</v>
      </c>
      <c r="H102" s="40">
        <v>956.33333333333326</v>
      </c>
      <c r="I102" s="40">
        <v>986.76666666666665</v>
      </c>
      <c r="J102" s="40">
        <v>1008.5333333333333</v>
      </c>
      <c r="K102" s="31">
        <v>965</v>
      </c>
      <c r="L102" s="31">
        <v>912.8</v>
      </c>
      <c r="M102" s="31">
        <v>5.51938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503.45</v>
      </c>
      <c r="D103" s="40">
        <v>503.63333333333338</v>
      </c>
      <c r="E103" s="40">
        <v>501.26666666666677</v>
      </c>
      <c r="F103" s="40">
        <v>499.08333333333337</v>
      </c>
      <c r="G103" s="40">
        <v>496.71666666666675</v>
      </c>
      <c r="H103" s="40">
        <v>505.81666666666678</v>
      </c>
      <c r="I103" s="40">
        <v>508.18333333333345</v>
      </c>
      <c r="J103" s="40">
        <v>510.36666666666679</v>
      </c>
      <c r="K103" s="31">
        <v>506</v>
      </c>
      <c r="L103" s="31">
        <v>501.45</v>
      </c>
      <c r="M103" s="31">
        <v>0.21640999999999999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928.15</v>
      </c>
      <c r="D104" s="40">
        <v>928.43333333333339</v>
      </c>
      <c r="E104" s="40">
        <v>904.91666666666674</v>
      </c>
      <c r="F104" s="40">
        <v>881.68333333333339</v>
      </c>
      <c r="G104" s="40">
        <v>858.16666666666674</v>
      </c>
      <c r="H104" s="40">
        <v>951.66666666666674</v>
      </c>
      <c r="I104" s="40">
        <v>975.18333333333339</v>
      </c>
      <c r="J104" s="40">
        <v>998.41666666666674</v>
      </c>
      <c r="K104" s="31">
        <v>951.95</v>
      </c>
      <c r="L104" s="31">
        <v>905.2</v>
      </c>
      <c r="M104" s="31">
        <v>5.8381299999999996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138.44999999999999</v>
      </c>
      <c r="D105" s="40">
        <v>138.98333333333335</v>
      </c>
      <c r="E105" s="40">
        <v>137.56666666666669</v>
      </c>
      <c r="F105" s="40">
        <v>136.68333333333334</v>
      </c>
      <c r="G105" s="40">
        <v>135.26666666666668</v>
      </c>
      <c r="H105" s="40">
        <v>139.8666666666667</v>
      </c>
      <c r="I105" s="40">
        <v>141.28333333333333</v>
      </c>
      <c r="J105" s="40">
        <v>142.16666666666671</v>
      </c>
      <c r="K105" s="31">
        <v>140.4</v>
      </c>
      <c r="L105" s="31">
        <v>138.1</v>
      </c>
      <c r="M105" s="31">
        <v>6.1302700000000003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1338.45</v>
      </c>
      <c r="D106" s="40">
        <v>1332.9833333333333</v>
      </c>
      <c r="E106" s="40">
        <v>1315.9666666666667</v>
      </c>
      <c r="F106" s="40">
        <v>1293.4833333333333</v>
      </c>
      <c r="G106" s="40">
        <v>1276.4666666666667</v>
      </c>
      <c r="H106" s="40">
        <v>1355.4666666666667</v>
      </c>
      <c r="I106" s="40">
        <v>1372.4833333333336</v>
      </c>
      <c r="J106" s="40">
        <v>1394.9666666666667</v>
      </c>
      <c r="K106" s="31">
        <v>1350</v>
      </c>
      <c r="L106" s="31">
        <v>1310.5</v>
      </c>
      <c r="M106" s="31">
        <v>2.5114700000000001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20.55</v>
      </c>
      <c r="D107" s="40">
        <v>20.566666666666666</v>
      </c>
      <c r="E107" s="40">
        <v>20.433333333333334</v>
      </c>
      <c r="F107" s="40">
        <v>20.316666666666666</v>
      </c>
      <c r="G107" s="40">
        <v>20.183333333333334</v>
      </c>
      <c r="H107" s="40">
        <v>20.683333333333334</v>
      </c>
      <c r="I107" s="40">
        <v>20.816666666666666</v>
      </c>
      <c r="J107" s="40">
        <v>20.933333333333334</v>
      </c>
      <c r="K107" s="31">
        <v>20.7</v>
      </c>
      <c r="L107" s="31">
        <v>20.45</v>
      </c>
      <c r="M107" s="31">
        <v>29.587969999999999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1349.45</v>
      </c>
      <c r="D108" s="40">
        <v>1369.8166666666666</v>
      </c>
      <c r="E108" s="40">
        <v>1300.6333333333332</v>
      </c>
      <c r="F108" s="40">
        <v>1251.8166666666666</v>
      </c>
      <c r="G108" s="40">
        <v>1182.6333333333332</v>
      </c>
      <c r="H108" s="40">
        <v>1418.6333333333332</v>
      </c>
      <c r="I108" s="40">
        <v>1487.8166666666666</v>
      </c>
      <c r="J108" s="40">
        <v>1536.6333333333332</v>
      </c>
      <c r="K108" s="31">
        <v>1439</v>
      </c>
      <c r="L108" s="31">
        <v>1321</v>
      </c>
      <c r="M108" s="31">
        <v>9.2580299999999998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415.2</v>
      </c>
      <c r="D109" s="40">
        <v>415.3</v>
      </c>
      <c r="E109" s="40">
        <v>411.15000000000003</v>
      </c>
      <c r="F109" s="40">
        <v>407.1</v>
      </c>
      <c r="G109" s="40">
        <v>402.95000000000005</v>
      </c>
      <c r="H109" s="40">
        <v>419.35</v>
      </c>
      <c r="I109" s="40">
        <v>423.5</v>
      </c>
      <c r="J109" s="40">
        <v>427.55</v>
      </c>
      <c r="K109" s="31">
        <v>419.45</v>
      </c>
      <c r="L109" s="31">
        <v>411.25</v>
      </c>
      <c r="M109" s="31">
        <v>2.8971100000000001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846.45</v>
      </c>
      <c r="D110" s="40">
        <v>847.55000000000007</v>
      </c>
      <c r="E110" s="40">
        <v>839.50000000000011</v>
      </c>
      <c r="F110" s="40">
        <v>832.55000000000007</v>
      </c>
      <c r="G110" s="40">
        <v>824.50000000000011</v>
      </c>
      <c r="H110" s="40">
        <v>854.50000000000011</v>
      </c>
      <c r="I110" s="40">
        <v>862.55000000000007</v>
      </c>
      <c r="J110" s="40">
        <v>869.50000000000011</v>
      </c>
      <c r="K110" s="31">
        <v>855.6</v>
      </c>
      <c r="L110" s="31">
        <v>840.6</v>
      </c>
      <c r="M110" s="31">
        <v>2.6450100000000001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4453.6499999999996</v>
      </c>
      <c r="D111" s="40">
        <v>4436.6166666666659</v>
      </c>
      <c r="E111" s="40">
        <v>4403.2333333333318</v>
      </c>
      <c r="F111" s="40">
        <v>4352.8166666666657</v>
      </c>
      <c r="G111" s="40">
        <v>4319.4333333333316</v>
      </c>
      <c r="H111" s="40">
        <v>4487.0333333333319</v>
      </c>
      <c r="I111" s="40">
        <v>4520.4166666666652</v>
      </c>
      <c r="J111" s="40">
        <v>4570.8333333333321</v>
      </c>
      <c r="K111" s="31">
        <v>4470</v>
      </c>
      <c r="L111" s="31">
        <v>4386.2</v>
      </c>
      <c r="M111" s="31">
        <v>8.2970000000000002E-2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184.9</v>
      </c>
      <c r="D112" s="40">
        <v>185.68333333333331</v>
      </c>
      <c r="E112" s="40">
        <v>183.21666666666661</v>
      </c>
      <c r="F112" s="40">
        <v>181.5333333333333</v>
      </c>
      <c r="G112" s="40">
        <v>179.06666666666661</v>
      </c>
      <c r="H112" s="40">
        <v>187.36666666666662</v>
      </c>
      <c r="I112" s="40">
        <v>189.83333333333331</v>
      </c>
      <c r="J112" s="40">
        <v>191.51666666666662</v>
      </c>
      <c r="K112" s="31">
        <v>188.15</v>
      </c>
      <c r="L112" s="31">
        <v>184</v>
      </c>
      <c r="M112" s="31">
        <v>2.9467099999999999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320.3</v>
      </c>
      <c r="D113" s="40">
        <v>319.9666666666667</v>
      </c>
      <c r="E113" s="40">
        <v>317.33333333333337</v>
      </c>
      <c r="F113" s="40">
        <v>314.36666666666667</v>
      </c>
      <c r="G113" s="40">
        <v>311.73333333333335</v>
      </c>
      <c r="H113" s="40">
        <v>322.93333333333339</v>
      </c>
      <c r="I113" s="40">
        <v>325.56666666666672</v>
      </c>
      <c r="J113" s="40">
        <v>328.53333333333342</v>
      </c>
      <c r="K113" s="31">
        <v>322.60000000000002</v>
      </c>
      <c r="L113" s="31">
        <v>317</v>
      </c>
      <c r="M113" s="31">
        <v>7.2057700000000002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659.8</v>
      </c>
      <c r="D114" s="40">
        <v>663.5333333333333</v>
      </c>
      <c r="E114" s="40">
        <v>652.11666666666656</v>
      </c>
      <c r="F114" s="40">
        <v>644.43333333333328</v>
      </c>
      <c r="G114" s="40">
        <v>633.01666666666654</v>
      </c>
      <c r="H114" s="40">
        <v>671.21666666666658</v>
      </c>
      <c r="I114" s="40">
        <v>682.63333333333333</v>
      </c>
      <c r="J114" s="40">
        <v>690.31666666666661</v>
      </c>
      <c r="K114" s="31">
        <v>674.95</v>
      </c>
      <c r="L114" s="31">
        <v>655.85</v>
      </c>
      <c r="M114" s="31">
        <v>2.2003300000000001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581.25</v>
      </c>
      <c r="D115" s="40">
        <v>585.23333333333335</v>
      </c>
      <c r="E115" s="40">
        <v>575.4666666666667</v>
      </c>
      <c r="F115" s="40">
        <v>569.68333333333339</v>
      </c>
      <c r="G115" s="40">
        <v>559.91666666666674</v>
      </c>
      <c r="H115" s="40">
        <v>591.01666666666665</v>
      </c>
      <c r="I115" s="40">
        <v>600.7833333333333</v>
      </c>
      <c r="J115" s="40">
        <v>606.56666666666661</v>
      </c>
      <c r="K115" s="31">
        <v>595</v>
      </c>
      <c r="L115" s="31">
        <v>579.45000000000005</v>
      </c>
      <c r="M115" s="31">
        <v>22.563089999999999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953.15</v>
      </c>
      <c r="D116" s="40">
        <v>953.69999999999993</v>
      </c>
      <c r="E116" s="40">
        <v>949.04999999999984</v>
      </c>
      <c r="F116" s="40">
        <v>944.94999999999993</v>
      </c>
      <c r="G116" s="40">
        <v>940.29999999999984</v>
      </c>
      <c r="H116" s="40">
        <v>957.79999999999984</v>
      </c>
      <c r="I116" s="40">
        <v>962.44999999999993</v>
      </c>
      <c r="J116" s="40">
        <v>966.54999999999984</v>
      </c>
      <c r="K116" s="31">
        <v>958.35</v>
      </c>
      <c r="L116" s="31">
        <v>949.6</v>
      </c>
      <c r="M116" s="31">
        <v>13.73821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156.9</v>
      </c>
      <c r="D117" s="40">
        <v>157.30000000000001</v>
      </c>
      <c r="E117" s="40">
        <v>155.30000000000001</v>
      </c>
      <c r="F117" s="40">
        <v>153.69999999999999</v>
      </c>
      <c r="G117" s="40">
        <v>151.69999999999999</v>
      </c>
      <c r="H117" s="40">
        <v>158.90000000000003</v>
      </c>
      <c r="I117" s="40">
        <v>160.90000000000003</v>
      </c>
      <c r="J117" s="40">
        <v>162.50000000000006</v>
      </c>
      <c r="K117" s="31">
        <v>159.30000000000001</v>
      </c>
      <c r="L117" s="31">
        <v>155.69999999999999</v>
      </c>
      <c r="M117" s="31">
        <v>15.394909999999999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154.69999999999999</v>
      </c>
      <c r="D118" s="40">
        <v>154.51666666666665</v>
      </c>
      <c r="E118" s="40">
        <v>153.5333333333333</v>
      </c>
      <c r="F118" s="40">
        <v>152.36666666666665</v>
      </c>
      <c r="G118" s="40">
        <v>151.3833333333333</v>
      </c>
      <c r="H118" s="40">
        <v>155.68333333333331</v>
      </c>
      <c r="I118" s="40">
        <v>156.66666666666666</v>
      </c>
      <c r="J118" s="40">
        <v>157.83333333333331</v>
      </c>
      <c r="K118" s="31">
        <v>155.5</v>
      </c>
      <c r="L118" s="31">
        <v>153.35</v>
      </c>
      <c r="M118" s="31">
        <v>88.044319999999999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375.1</v>
      </c>
      <c r="D119" s="40">
        <v>373.06666666666666</v>
      </c>
      <c r="E119" s="40">
        <v>368.38333333333333</v>
      </c>
      <c r="F119" s="40">
        <v>361.66666666666669</v>
      </c>
      <c r="G119" s="40">
        <v>356.98333333333335</v>
      </c>
      <c r="H119" s="40">
        <v>379.7833333333333</v>
      </c>
      <c r="I119" s="40">
        <v>384.46666666666658</v>
      </c>
      <c r="J119" s="40">
        <v>391.18333333333328</v>
      </c>
      <c r="K119" s="31">
        <v>377.75</v>
      </c>
      <c r="L119" s="31">
        <v>366.35</v>
      </c>
      <c r="M119" s="31">
        <v>2.0790199999999999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5295.55</v>
      </c>
      <c r="D120" s="40">
        <v>5268.4000000000005</v>
      </c>
      <c r="E120" s="40">
        <v>5197.1500000000015</v>
      </c>
      <c r="F120" s="40">
        <v>5098.7500000000009</v>
      </c>
      <c r="G120" s="40">
        <v>5027.5000000000018</v>
      </c>
      <c r="H120" s="40">
        <v>5366.8000000000011</v>
      </c>
      <c r="I120" s="40">
        <v>5438.0499999999993</v>
      </c>
      <c r="J120" s="40">
        <v>5536.4500000000007</v>
      </c>
      <c r="K120" s="31">
        <v>5339.65</v>
      </c>
      <c r="L120" s="31">
        <v>5170</v>
      </c>
      <c r="M120" s="31">
        <v>3.96367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1732.95</v>
      </c>
      <c r="D121" s="40">
        <v>1731.8999999999999</v>
      </c>
      <c r="E121" s="40">
        <v>1725.9999999999998</v>
      </c>
      <c r="F121" s="40">
        <v>1719.05</v>
      </c>
      <c r="G121" s="40">
        <v>1713.1499999999999</v>
      </c>
      <c r="H121" s="40">
        <v>1738.8499999999997</v>
      </c>
      <c r="I121" s="40">
        <v>1744.7499999999998</v>
      </c>
      <c r="J121" s="40">
        <v>1751.6999999999996</v>
      </c>
      <c r="K121" s="31">
        <v>1737.8</v>
      </c>
      <c r="L121" s="31">
        <v>1724.95</v>
      </c>
      <c r="M121" s="31">
        <v>3.1084299999999998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3608.5</v>
      </c>
      <c r="D122" s="40">
        <v>3627.5</v>
      </c>
      <c r="E122" s="40">
        <v>3581</v>
      </c>
      <c r="F122" s="40">
        <v>3553.5</v>
      </c>
      <c r="G122" s="40">
        <v>3507</v>
      </c>
      <c r="H122" s="40">
        <v>3655</v>
      </c>
      <c r="I122" s="40">
        <v>3701.5</v>
      </c>
      <c r="J122" s="40">
        <v>3729</v>
      </c>
      <c r="K122" s="31">
        <v>3674</v>
      </c>
      <c r="L122" s="31">
        <v>3600</v>
      </c>
      <c r="M122" s="31">
        <v>2.27624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729.1</v>
      </c>
      <c r="D123" s="40">
        <v>733.4</v>
      </c>
      <c r="E123" s="40">
        <v>721.19999999999993</v>
      </c>
      <c r="F123" s="40">
        <v>713.3</v>
      </c>
      <c r="G123" s="40">
        <v>701.09999999999991</v>
      </c>
      <c r="H123" s="40">
        <v>741.3</v>
      </c>
      <c r="I123" s="40">
        <v>753.5</v>
      </c>
      <c r="J123" s="40">
        <v>761.4</v>
      </c>
      <c r="K123" s="31">
        <v>745.6</v>
      </c>
      <c r="L123" s="31">
        <v>725.5</v>
      </c>
      <c r="M123" s="31">
        <v>12.37271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827.2</v>
      </c>
      <c r="D124" s="40">
        <v>828.26666666666677</v>
      </c>
      <c r="E124" s="40">
        <v>820.58333333333348</v>
      </c>
      <c r="F124" s="40">
        <v>813.9666666666667</v>
      </c>
      <c r="G124" s="40">
        <v>806.28333333333342</v>
      </c>
      <c r="H124" s="40">
        <v>834.88333333333355</v>
      </c>
      <c r="I124" s="40">
        <v>842.56666666666672</v>
      </c>
      <c r="J124" s="40">
        <v>849.18333333333362</v>
      </c>
      <c r="K124" s="31">
        <v>835.95</v>
      </c>
      <c r="L124" s="31">
        <v>821.65</v>
      </c>
      <c r="M124" s="31">
        <v>2.5828000000000002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672.25</v>
      </c>
      <c r="D125" s="40">
        <v>676.56666666666672</v>
      </c>
      <c r="E125" s="40">
        <v>664.68333333333339</v>
      </c>
      <c r="F125" s="40">
        <v>657.11666666666667</v>
      </c>
      <c r="G125" s="40">
        <v>645.23333333333335</v>
      </c>
      <c r="H125" s="40">
        <v>684.13333333333344</v>
      </c>
      <c r="I125" s="40">
        <v>696.01666666666688</v>
      </c>
      <c r="J125" s="40">
        <v>703.58333333333348</v>
      </c>
      <c r="K125" s="31">
        <v>688.45</v>
      </c>
      <c r="L125" s="31">
        <v>669</v>
      </c>
      <c r="M125" s="31">
        <v>0.68701999999999996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489.9</v>
      </c>
      <c r="D126" s="40">
        <v>489.41666666666669</v>
      </c>
      <c r="E126" s="40">
        <v>483.53333333333336</v>
      </c>
      <c r="F126" s="40">
        <v>477.16666666666669</v>
      </c>
      <c r="G126" s="40">
        <v>471.28333333333336</v>
      </c>
      <c r="H126" s="40">
        <v>495.78333333333336</v>
      </c>
      <c r="I126" s="40">
        <v>501.66666666666669</v>
      </c>
      <c r="J126" s="40">
        <v>508.03333333333336</v>
      </c>
      <c r="K126" s="31">
        <v>495.3</v>
      </c>
      <c r="L126" s="31">
        <v>483.05</v>
      </c>
      <c r="M126" s="31">
        <v>9.0251099999999997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1038.6500000000001</v>
      </c>
      <c r="D127" s="40">
        <v>1038.2333333333333</v>
      </c>
      <c r="E127" s="40">
        <v>1027.1666666666667</v>
      </c>
      <c r="F127" s="40">
        <v>1015.6833333333334</v>
      </c>
      <c r="G127" s="40">
        <v>1004.6166666666668</v>
      </c>
      <c r="H127" s="40">
        <v>1049.7166666666667</v>
      </c>
      <c r="I127" s="40">
        <v>1060.7833333333333</v>
      </c>
      <c r="J127" s="40">
        <v>1072.2666666666667</v>
      </c>
      <c r="K127" s="31">
        <v>1049.3</v>
      </c>
      <c r="L127" s="31">
        <v>1026.75</v>
      </c>
      <c r="M127" s="31">
        <v>4.81487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1041.9000000000001</v>
      </c>
      <c r="D128" s="40">
        <v>1040.5833333333333</v>
      </c>
      <c r="E128" s="40">
        <v>1022.0666666666666</v>
      </c>
      <c r="F128" s="40">
        <v>1002.2333333333333</v>
      </c>
      <c r="G128" s="40">
        <v>983.7166666666667</v>
      </c>
      <c r="H128" s="40">
        <v>1060.4166666666665</v>
      </c>
      <c r="I128" s="40">
        <v>1078.9333333333334</v>
      </c>
      <c r="J128" s="40">
        <v>1098.7666666666664</v>
      </c>
      <c r="K128" s="31">
        <v>1059.0999999999999</v>
      </c>
      <c r="L128" s="31">
        <v>1020.75</v>
      </c>
      <c r="M128" s="31">
        <v>3.7161499999999998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93.95</v>
      </c>
      <c r="D129" s="40">
        <v>94.133333333333326</v>
      </c>
      <c r="E129" s="40">
        <v>93.166666666666657</v>
      </c>
      <c r="F129" s="40">
        <v>92.383333333333326</v>
      </c>
      <c r="G129" s="40">
        <v>91.416666666666657</v>
      </c>
      <c r="H129" s="40">
        <v>94.916666666666657</v>
      </c>
      <c r="I129" s="40">
        <v>95.883333333333326</v>
      </c>
      <c r="J129" s="40">
        <v>96.666666666666657</v>
      </c>
      <c r="K129" s="31">
        <v>95.1</v>
      </c>
      <c r="L129" s="31">
        <v>93.35</v>
      </c>
      <c r="M129" s="31">
        <v>8.5085099999999994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971.65</v>
      </c>
      <c r="D130" s="40">
        <v>976.88333333333333</v>
      </c>
      <c r="E130" s="40">
        <v>956.76666666666665</v>
      </c>
      <c r="F130" s="40">
        <v>941.88333333333333</v>
      </c>
      <c r="G130" s="40">
        <v>921.76666666666665</v>
      </c>
      <c r="H130" s="40">
        <v>991.76666666666665</v>
      </c>
      <c r="I130" s="40">
        <v>1011.8833333333332</v>
      </c>
      <c r="J130" s="40">
        <v>1026.7666666666667</v>
      </c>
      <c r="K130" s="31">
        <v>997</v>
      </c>
      <c r="L130" s="31">
        <v>962</v>
      </c>
      <c r="M130" s="31">
        <v>1.0829599999999999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342.3</v>
      </c>
      <c r="D131" s="40">
        <v>342.76666666666665</v>
      </c>
      <c r="E131" s="40">
        <v>340.5333333333333</v>
      </c>
      <c r="F131" s="40">
        <v>338.76666666666665</v>
      </c>
      <c r="G131" s="40">
        <v>336.5333333333333</v>
      </c>
      <c r="H131" s="40">
        <v>344.5333333333333</v>
      </c>
      <c r="I131" s="40">
        <v>346.76666666666665</v>
      </c>
      <c r="J131" s="40">
        <v>348.5333333333333</v>
      </c>
      <c r="K131" s="31">
        <v>345</v>
      </c>
      <c r="L131" s="31">
        <v>341</v>
      </c>
      <c r="M131" s="31">
        <v>68.321359999999999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639.20000000000005</v>
      </c>
      <c r="D132" s="40">
        <v>638.30000000000007</v>
      </c>
      <c r="E132" s="40">
        <v>635.65000000000009</v>
      </c>
      <c r="F132" s="40">
        <v>632.1</v>
      </c>
      <c r="G132" s="40">
        <v>629.45000000000005</v>
      </c>
      <c r="H132" s="40">
        <v>641.85000000000014</v>
      </c>
      <c r="I132" s="40">
        <v>644.5</v>
      </c>
      <c r="J132" s="40">
        <v>648.05000000000018</v>
      </c>
      <c r="K132" s="31">
        <v>640.95000000000005</v>
      </c>
      <c r="L132" s="31">
        <v>634.75</v>
      </c>
      <c r="M132" s="31">
        <v>14.22838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2447.85</v>
      </c>
      <c r="D133" s="40">
        <v>2470.4666666666667</v>
      </c>
      <c r="E133" s="40">
        <v>2392.5333333333333</v>
      </c>
      <c r="F133" s="40">
        <v>2337.2166666666667</v>
      </c>
      <c r="G133" s="40">
        <v>2259.2833333333333</v>
      </c>
      <c r="H133" s="40">
        <v>2525.7833333333333</v>
      </c>
      <c r="I133" s="40">
        <v>2603.7166666666667</v>
      </c>
      <c r="J133" s="40">
        <v>2659.0333333333333</v>
      </c>
      <c r="K133" s="31">
        <v>2548.4</v>
      </c>
      <c r="L133" s="31">
        <v>2415.15</v>
      </c>
      <c r="M133" s="31">
        <v>5.6992700000000003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2451.15</v>
      </c>
      <c r="D134" s="40">
        <v>2446.6666666666665</v>
      </c>
      <c r="E134" s="40">
        <v>2424.4833333333331</v>
      </c>
      <c r="F134" s="40">
        <v>2397.8166666666666</v>
      </c>
      <c r="G134" s="40">
        <v>2375.6333333333332</v>
      </c>
      <c r="H134" s="40">
        <v>2473.333333333333</v>
      </c>
      <c r="I134" s="40">
        <v>2495.5166666666664</v>
      </c>
      <c r="J134" s="40">
        <v>2522.1833333333329</v>
      </c>
      <c r="K134" s="31">
        <v>2468.85</v>
      </c>
      <c r="L134" s="31">
        <v>2420</v>
      </c>
      <c r="M134" s="31">
        <v>10.02384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230.4</v>
      </c>
      <c r="D135" s="40">
        <v>228.80000000000004</v>
      </c>
      <c r="E135" s="40">
        <v>223.80000000000007</v>
      </c>
      <c r="F135" s="40">
        <v>217.20000000000002</v>
      </c>
      <c r="G135" s="40">
        <v>212.20000000000005</v>
      </c>
      <c r="H135" s="40">
        <v>235.40000000000009</v>
      </c>
      <c r="I135" s="40">
        <v>240.40000000000003</v>
      </c>
      <c r="J135" s="40">
        <v>247.00000000000011</v>
      </c>
      <c r="K135" s="31">
        <v>233.8</v>
      </c>
      <c r="L135" s="31">
        <v>222.2</v>
      </c>
      <c r="M135" s="31">
        <v>126.26317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197.35</v>
      </c>
      <c r="D136" s="40">
        <v>199.63333333333335</v>
      </c>
      <c r="E136" s="40">
        <v>194.26666666666671</v>
      </c>
      <c r="F136" s="40">
        <v>191.18333333333337</v>
      </c>
      <c r="G136" s="40">
        <v>185.81666666666672</v>
      </c>
      <c r="H136" s="40">
        <v>202.7166666666667</v>
      </c>
      <c r="I136" s="40">
        <v>208.08333333333331</v>
      </c>
      <c r="J136" s="40">
        <v>211.16666666666669</v>
      </c>
      <c r="K136" s="31">
        <v>205</v>
      </c>
      <c r="L136" s="31">
        <v>196.55</v>
      </c>
      <c r="M136" s="31">
        <v>8.9855800000000006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816.55</v>
      </c>
      <c r="D137" s="40">
        <v>817.51666666666677</v>
      </c>
      <c r="E137" s="40">
        <v>809.03333333333353</v>
      </c>
      <c r="F137" s="40">
        <v>801.51666666666677</v>
      </c>
      <c r="G137" s="40">
        <v>793.03333333333353</v>
      </c>
      <c r="H137" s="40">
        <v>825.03333333333353</v>
      </c>
      <c r="I137" s="40">
        <v>833.51666666666688</v>
      </c>
      <c r="J137" s="40">
        <v>841.03333333333353</v>
      </c>
      <c r="K137" s="31">
        <v>826</v>
      </c>
      <c r="L137" s="31">
        <v>810</v>
      </c>
      <c r="M137" s="31">
        <v>0.51802999999999999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517.54999999999995</v>
      </c>
      <c r="D138" s="40">
        <v>518.35</v>
      </c>
      <c r="E138" s="40">
        <v>513.70000000000005</v>
      </c>
      <c r="F138" s="40">
        <v>509.85</v>
      </c>
      <c r="G138" s="40">
        <v>505.20000000000005</v>
      </c>
      <c r="H138" s="40">
        <v>522.20000000000005</v>
      </c>
      <c r="I138" s="40">
        <v>526.84999999999991</v>
      </c>
      <c r="J138" s="40">
        <v>530.70000000000005</v>
      </c>
      <c r="K138" s="31">
        <v>523</v>
      </c>
      <c r="L138" s="31">
        <v>514.5</v>
      </c>
      <c r="M138" s="31">
        <v>1.94336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21.25</v>
      </c>
      <c r="D139" s="40">
        <v>20.966666666666665</v>
      </c>
      <c r="E139" s="40">
        <v>20.68333333333333</v>
      </c>
      <c r="F139" s="40">
        <v>20.116666666666664</v>
      </c>
      <c r="G139" s="40">
        <v>19.833333333333329</v>
      </c>
      <c r="H139" s="40">
        <v>21.533333333333331</v>
      </c>
      <c r="I139" s="40">
        <v>21.81666666666667</v>
      </c>
      <c r="J139" s="40">
        <v>22.383333333333333</v>
      </c>
      <c r="K139" s="31">
        <v>21.25</v>
      </c>
      <c r="L139" s="31">
        <v>20.399999999999999</v>
      </c>
      <c r="M139" s="31">
        <v>136.16686000000001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210.25</v>
      </c>
      <c r="D140" s="40">
        <v>211.06666666666669</v>
      </c>
      <c r="E140" s="40">
        <v>204.68333333333339</v>
      </c>
      <c r="F140" s="40">
        <v>199.1166666666667</v>
      </c>
      <c r="G140" s="40">
        <v>192.73333333333341</v>
      </c>
      <c r="H140" s="40">
        <v>216.63333333333338</v>
      </c>
      <c r="I140" s="40">
        <v>223.01666666666665</v>
      </c>
      <c r="J140" s="40">
        <v>228.58333333333337</v>
      </c>
      <c r="K140" s="31">
        <v>217.45</v>
      </c>
      <c r="L140" s="31">
        <v>205.5</v>
      </c>
      <c r="M140" s="31">
        <v>13.652620000000001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5094.8500000000004</v>
      </c>
      <c r="D141" s="40">
        <v>5119.3499999999995</v>
      </c>
      <c r="E141" s="40">
        <v>5047.2999999999993</v>
      </c>
      <c r="F141" s="40">
        <v>4999.75</v>
      </c>
      <c r="G141" s="40">
        <v>4927.7</v>
      </c>
      <c r="H141" s="40">
        <v>5166.8999999999987</v>
      </c>
      <c r="I141" s="40">
        <v>5238.95</v>
      </c>
      <c r="J141" s="40">
        <v>5286.4999999999982</v>
      </c>
      <c r="K141" s="31">
        <v>5191.3999999999996</v>
      </c>
      <c r="L141" s="31">
        <v>5071.8</v>
      </c>
      <c r="M141" s="31">
        <v>5.21157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4289.1499999999996</v>
      </c>
      <c r="D142" s="40">
        <v>4296.1833333333334</v>
      </c>
      <c r="E142" s="40">
        <v>4256.0166666666664</v>
      </c>
      <c r="F142" s="40">
        <v>4222.8833333333332</v>
      </c>
      <c r="G142" s="40">
        <v>4182.7166666666662</v>
      </c>
      <c r="H142" s="40">
        <v>4329.3166666666666</v>
      </c>
      <c r="I142" s="40">
        <v>4369.4833333333327</v>
      </c>
      <c r="J142" s="40">
        <v>4402.6166666666668</v>
      </c>
      <c r="K142" s="31">
        <v>4336.3500000000004</v>
      </c>
      <c r="L142" s="31">
        <v>4263.05</v>
      </c>
      <c r="M142" s="31">
        <v>1.8582799999999999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4141.7</v>
      </c>
      <c r="D143" s="40">
        <v>4145.9333333333334</v>
      </c>
      <c r="E143" s="40">
        <v>4117.8166666666666</v>
      </c>
      <c r="F143" s="40">
        <v>4093.9333333333334</v>
      </c>
      <c r="G143" s="40">
        <v>4065.8166666666666</v>
      </c>
      <c r="H143" s="40">
        <v>4169.8166666666666</v>
      </c>
      <c r="I143" s="40">
        <v>4197.9333333333334</v>
      </c>
      <c r="J143" s="40">
        <v>4221.8166666666666</v>
      </c>
      <c r="K143" s="31">
        <v>4174.05</v>
      </c>
      <c r="L143" s="31">
        <v>4122.05</v>
      </c>
      <c r="M143" s="31">
        <v>0.93876999999999999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4930.75</v>
      </c>
      <c r="D144" s="40">
        <v>4947.833333333333</v>
      </c>
      <c r="E144" s="40">
        <v>4906.6666666666661</v>
      </c>
      <c r="F144" s="40">
        <v>4882.583333333333</v>
      </c>
      <c r="G144" s="40">
        <v>4841.4166666666661</v>
      </c>
      <c r="H144" s="40">
        <v>4971.9166666666661</v>
      </c>
      <c r="I144" s="40">
        <v>5013.0833333333321</v>
      </c>
      <c r="J144" s="40">
        <v>5037.1666666666661</v>
      </c>
      <c r="K144" s="31">
        <v>4989</v>
      </c>
      <c r="L144" s="31">
        <v>4923.75</v>
      </c>
      <c r="M144" s="31">
        <v>3.0998100000000002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422</v>
      </c>
      <c r="D145" s="40">
        <v>422.08333333333331</v>
      </c>
      <c r="E145" s="40">
        <v>415.16666666666663</v>
      </c>
      <c r="F145" s="40">
        <v>408.33333333333331</v>
      </c>
      <c r="G145" s="40">
        <v>401.41666666666663</v>
      </c>
      <c r="H145" s="40">
        <v>428.91666666666663</v>
      </c>
      <c r="I145" s="40">
        <v>435.83333333333326</v>
      </c>
      <c r="J145" s="40">
        <v>442.66666666666663</v>
      </c>
      <c r="K145" s="31">
        <v>429</v>
      </c>
      <c r="L145" s="31">
        <v>415.25</v>
      </c>
      <c r="M145" s="31">
        <v>4.0124199999999997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109.75</v>
      </c>
      <c r="D146" s="40">
        <v>109.98333333333333</v>
      </c>
      <c r="E146" s="40">
        <v>108.36666666666667</v>
      </c>
      <c r="F146" s="40">
        <v>106.98333333333333</v>
      </c>
      <c r="G146" s="40">
        <v>105.36666666666667</v>
      </c>
      <c r="H146" s="40">
        <v>111.36666666666667</v>
      </c>
      <c r="I146" s="40">
        <v>112.98333333333332</v>
      </c>
      <c r="J146" s="40">
        <v>114.36666666666667</v>
      </c>
      <c r="K146" s="31">
        <v>111.6</v>
      </c>
      <c r="L146" s="31">
        <v>108.6</v>
      </c>
      <c r="M146" s="31">
        <v>4.8213100000000004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242.5</v>
      </c>
      <c r="D147" s="40">
        <v>244.83333333333334</v>
      </c>
      <c r="E147" s="40">
        <v>236.86666666666667</v>
      </c>
      <c r="F147" s="40">
        <v>231.23333333333332</v>
      </c>
      <c r="G147" s="40">
        <v>223.26666666666665</v>
      </c>
      <c r="H147" s="40">
        <v>250.4666666666667</v>
      </c>
      <c r="I147" s="40">
        <v>258.43333333333334</v>
      </c>
      <c r="J147" s="40">
        <v>264.06666666666672</v>
      </c>
      <c r="K147" s="31">
        <v>252.8</v>
      </c>
      <c r="L147" s="31">
        <v>239.2</v>
      </c>
      <c r="M147" s="31">
        <v>3.5206599999999999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80.95</v>
      </c>
      <c r="D148" s="40">
        <v>81.166666666666671</v>
      </c>
      <c r="E148" s="40">
        <v>79.833333333333343</v>
      </c>
      <c r="F148" s="40">
        <v>78.716666666666669</v>
      </c>
      <c r="G148" s="40">
        <v>77.38333333333334</v>
      </c>
      <c r="H148" s="40">
        <v>82.283333333333346</v>
      </c>
      <c r="I148" s="40">
        <v>83.616666666666688</v>
      </c>
      <c r="J148" s="40">
        <v>84.733333333333348</v>
      </c>
      <c r="K148" s="31">
        <v>82.5</v>
      </c>
      <c r="L148" s="31">
        <v>80.05</v>
      </c>
      <c r="M148" s="31">
        <v>15.723660000000001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2820.3</v>
      </c>
      <c r="D149" s="40">
        <v>2833.3166666666671</v>
      </c>
      <c r="E149" s="40">
        <v>2796.6333333333341</v>
      </c>
      <c r="F149" s="40">
        <v>2772.9666666666672</v>
      </c>
      <c r="G149" s="40">
        <v>2736.2833333333342</v>
      </c>
      <c r="H149" s="40">
        <v>2856.983333333334</v>
      </c>
      <c r="I149" s="40">
        <v>2893.6666666666674</v>
      </c>
      <c r="J149" s="40">
        <v>2917.3333333333339</v>
      </c>
      <c r="K149" s="31">
        <v>2870</v>
      </c>
      <c r="L149" s="31">
        <v>2809.65</v>
      </c>
      <c r="M149" s="31">
        <v>6.7270099999999999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198.4</v>
      </c>
      <c r="D150" s="40">
        <v>199.46666666666667</v>
      </c>
      <c r="E150" s="40">
        <v>196.93333333333334</v>
      </c>
      <c r="F150" s="40">
        <v>195.46666666666667</v>
      </c>
      <c r="G150" s="40">
        <v>192.93333333333334</v>
      </c>
      <c r="H150" s="40">
        <v>200.93333333333334</v>
      </c>
      <c r="I150" s="40">
        <v>203.4666666666667</v>
      </c>
      <c r="J150" s="40">
        <v>204.93333333333334</v>
      </c>
      <c r="K150" s="31">
        <v>202</v>
      </c>
      <c r="L150" s="31">
        <v>198</v>
      </c>
      <c r="M150" s="31">
        <v>0.96528999999999998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594.5</v>
      </c>
      <c r="D151" s="40">
        <v>597.4666666666667</v>
      </c>
      <c r="E151" s="40">
        <v>586.98333333333335</v>
      </c>
      <c r="F151" s="40">
        <v>579.4666666666667</v>
      </c>
      <c r="G151" s="40">
        <v>568.98333333333335</v>
      </c>
      <c r="H151" s="40">
        <v>604.98333333333335</v>
      </c>
      <c r="I151" s="40">
        <v>615.4666666666667</v>
      </c>
      <c r="J151" s="40">
        <v>622.98333333333335</v>
      </c>
      <c r="K151" s="31">
        <v>607.95000000000005</v>
      </c>
      <c r="L151" s="31">
        <v>589.95000000000005</v>
      </c>
      <c r="M151" s="31">
        <v>5.3827100000000003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1592.05</v>
      </c>
      <c r="D152" s="40">
        <v>1606.7666666666667</v>
      </c>
      <c r="E152" s="40">
        <v>1568.2833333333333</v>
      </c>
      <c r="F152" s="40">
        <v>1544.5166666666667</v>
      </c>
      <c r="G152" s="40">
        <v>1506.0333333333333</v>
      </c>
      <c r="H152" s="40">
        <v>1630.5333333333333</v>
      </c>
      <c r="I152" s="40">
        <v>1669.0166666666664</v>
      </c>
      <c r="J152" s="40">
        <v>1692.7833333333333</v>
      </c>
      <c r="K152" s="31">
        <v>1645.25</v>
      </c>
      <c r="L152" s="31">
        <v>1583</v>
      </c>
      <c r="M152" s="31">
        <v>1.22055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73</v>
      </c>
      <c r="D153" s="40">
        <v>73.05</v>
      </c>
      <c r="E153" s="40">
        <v>72.599999999999994</v>
      </c>
      <c r="F153" s="40">
        <v>72.2</v>
      </c>
      <c r="G153" s="40">
        <v>71.75</v>
      </c>
      <c r="H153" s="40">
        <v>73.449999999999989</v>
      </c>
      <c r="I153" s="40">
        <v>73.900000000000006</v>
      </c>
      <c r="J153" s="40">
        <v>74.299999999999983</v>
      </c>
      <c r="K153" s="31">
        <v>73.5</v>
      </c>
      <c r="L153" s="31">
        <v>72.650000000000006</v>
      </c>
      <c r="M153" s="31">
        <v>12.25567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127.8</v>
      </c>
      <c r="D154" s="40">
        <v>128.46666666666667</v>
      </c>
      <c r="E154" s="40">
        <v>126.38333333333333</v>
      </c>
      <c r="F154" s="40">
        <v>124.96666666666665</v>
      </c>
      <c r="G154" s="40">
        <v>122.88333333333331</v>
      </c>
      <c r="H154" s="40">
        <v>129.88333333333333</v>
      </c>
      <c r="I154" s="40">
        <v>131.96666666666664</v>
      </c>
      <c r="J154" s="40">
        <v>133.38333333333335</v>
      </c>
      <c r="K154" s="31">
        <v>130.55000000000001</v>
      </c>
      <c r="L154" s="31">
        <v>127.05</v>
      </c>
      <c r="M154" s="31">
        <v>4.8812899999999999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761.25</v>
      </c>
      <c r="D155" s="40">
        <v>761.76666666666677</v>
      </c>
      <c r="E155" s="40">
        <v>754.48333333333358</v>
      </c>
      <c r="F155" s="40">
        <v>747.71666666666681</v>
      </c>
      <c r="G155" s="40">
        <v>740.43333333333362</v>
      </c>
      <c r="H155" s="40">
        <v>768.53333333333353</v>
      </c>
      <c r="I155" s="40">
        <v>775.81666666666661</v>
      </c>
      <c r="J155" s="40">
        <v>782.58333333333348</v>
      </c>
      <c r="K155" s="31">
        <v>769.05</v>
      </c>
      <c r="L155" s="31">
        <v>755</v>
      </c>
      <c r="M155" s="31">
        <v>0.53493000000000002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1466</v>
      </c>
      <c r="D156" s="40">
        <v>1440.5166666666667</v>
      </c>
      <c r="E156" s="40">
        <v>1403.0333333333333</v>
      </c>
      <c r="F156" s="40">
        <v>1340.0666666666666</v>
      </c>
      <c r="G156" s="40">
        <v>1302.5833333333333</v>
      </c>
      <c r="H156" s="40">
        <v>1503.4833333333333</v>
      </c>
      <c r="I156" s="40">
        <v>1540.9666666666665</v>
      </c>
      <c r="J156" s="40">
        <v>1603.9333333333334</v>
      </c>
      <c r="K156" s="31">
        <v>1478</v>
      </c>
      <c r="L156" s="31">
        <v>1377.55</v>
      </c>
      <c r="M156" s="31">
        <v>42.432369999999999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182.6</v>
      </c>
      <c r="D157" s="40">
        <v>183.25</v>
      </c>
      <c r="E157" s="40">
        <v>181.35</v>
      </c>
      <c r="F157" s="40">
        <v>180.1</v>
      </c>
      <c r="G157" s="40">
        <v>178.2</v>
      </c>
      <c r="H157" s="40">
        <v>184.5</v>
      </c>
      <c r="I157" s="40">
        <v>186.39999999999998</v>
      </c>
      <c r="J157" s="40">
        <v>187.65</v>
      </c>
      <c r="K157" s="31">
        <v>185.15</v>
      </c>
      <c r="L157" s="31">
        <v>182</v>
      </c>
      <c r="M157" s="31">
        <v>43.461880000000001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363.6</v>
      </c>
      <c r="D158" s="40">
        <v>365.66666666666669</v>
      </c>
      <c r="E158" s="40">
        <v>359.43333333333339</v>
      </c>
      <c r="F158" s="40">
        <v>355.26666666666671</v>
      </c>
      <c r="G158" s="40">
        <v>349.03333333333342</v>
      </c>
      <c r="H158" s="40">
        <v>369.83333333333337</v>
      </c>
      <c r="I158" s="40">
        <v>376.06666666666661</v>
      </c>
      <c r="J158" s="40">
        <v>380.23333333333335</v>
      </c>
      <c r="K158" s="31">
        <v>371.9</v>
      </c>
      <c r="L158" s="31">
        <v>361.5</v>
      </c>
      <c r="M158" s="31">
        <v>2.4963700000000002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82.35</v>
      </c>
      <c r="D159" s="40">
        <v>82.399999999999991</v>
      </c>
      <c r="E159" s="40">
        <v>81.899999999999977</v>
      </c>
      <c r="F159" s="40">
        <v>81.449999999999989</v>
      </c>
      <c r="G159" s="40">
        <v>80.949999999999974</v>
      </c>
      <c r="H159" s="40">
        <v>82.84999999999998</v>
      </c>
      <c r="I159" s="40">
        <v>83.350000000000009</v>
      </c>
      <c r="J159" s="40">
        <v>83.799999999999983</v>
      </c>
      <c r="K159" s="31">
        <v>82.9</v>
      </c>
      <c r="L159" s="31">
        <v>81.95</v>
      </c>
      <c r="M159" s="31">
        <v>57.06185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3219.65</v>
      </c>
      <c r="D160" s="40">
        <v>3207.6666666666665</v>
      </c>
      <c r="E160" s="40">
        <v>3168.6833333333329</v>
      </c>
      <c r="F160" s="40">
        <v>3117.7166666666662</v>
      </c>
      <c r="G160" s="40">
        <v>3078.7333333333327</v>
      </c>
      <c r="H160" s="40">
        <v>3258.6333333333332</v>
      </c>
      <c r="I160" s="40">
        <v>3297.6166666666668</v>
      </c>
      <c r="J160" s="40">
        <v>3348.5833333333335</v>
      </c>
      <c r="K160" s="31">
        <v>3246.65</v>
      </c>
      <c r="L160" s="31">
        <v>3156.7</v>
      </c>
      <c r="M160" s="31">
        <v>0.38984999999999997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523.20000000000005</v>
      </c>
      <c r="D161" s="40">
        <v>520.35</v>
      </c>
      <c r="E161" s="40">
        <v>509.70000000000005</v>
      </c>
      <c r="F161" s="40">
        <v>496.20000000000005</v>
      </c>
      <c r="G161" s="40">
        <v>485.55000000000007</v>
      </c>
      <c r="H161" s="40">
        <v>533.85</v>
      </c>
      <c r="I161" s="40">
        <v>544.49999999999989</v>
      </c>
      <c r="J161" s="40">
        <v>558</v>
      </c>
      <c r="K161" s="31">
        <v>531</v>
      </c>
      <c r="L161" s="31">
        <v>506.85</v>
      </c>
      <c r="M161" s="31">
        <v>5.1966900000000003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184.95</v>
      </c>
      <c r="D162" s="40">
        <v>183.73333333333335</v>
      </c>
      <c r="E162" s="40">
        <v>181.4666666666667</v>
      </c>
      <c r="F162" s="40">
        <v>177.98333333333335</v>
      </c>
      <c r="G162" s="40">
        <v>175.7166666666667</v>
      </c>
      <c r="H162" s="40">
        <v>187.2166666666667</v>
      </c>
      <c r="I162" s="40">
        <v>189.48333333333335</v>
      </c>
      <c r="J162" s="40">
        <v>192.9666666666667</v>
      </c>
      <c r="K162" s="31">
        <v>186</v>
      </c>
      <c r="L162" s="31">
        <v>180.25</v>
      </c>
      <c r="M162" s="31">
        <v>16.28931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202.65</v>
      </c>
      <c r="D163" s="40">
        <v>203.1</v>
      </c>
      <c r="E163" s="40">
        <v>199.79999999999998</v>
      </c>
      <c r="F163" s="40">
        <v>196.95</v>
      </c>
      <c r="G163" s="40">
        <v>193.64999999999998</v>
      </c>
      <c r="H163" s="40">
        <v>205.95</v>
      </c>
      <c r="I163" s="40">
        <v>209.25</v>
      </c>
      <c r="J163" s="40">
        <v>212.1</v>
      </c>
      <c r="K163" s="31">
        <v>206.4</v>
      </c>
      <c r="L163" s="31">
        <v>200.25</v>
      </c>
      <c r="M163" s="31">
        <v>49.635739999999998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277.35000000000002</v>
      </c>
      <c r="D164" s="40">
        <v>276.88333333333338</v>
      </c>
      <c r="E164" s="40">
        <v>273.46666666666675</v>
      </c>
      <c r="F164" s="40">
        <v>269.58333333333337</v>
      </c>
      <c r="G164" s="40">
        <v>266.16666666666674</v>
      </c>
      <c r="H164" s="40">
        <v>280.76666666666677</v>
      </c>
      <c r="I164" s="40">
        <v>284.18333333333339</v>
      </c>
      <c r="J164" s="40">
        <v>288.06666666666678</v>
      </c>
      <c r="K164" s="31">
        <v>280.3</v>
      </c>
      <c r="L164" s="31">
        <v>273</v>
      </c>
      <c r="M164" s="31">
        <v>25.763870000000001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7.55</v>
      </c>
      <c r="D165" s="40">
        <v>7.583333333333333</v>
      </c>
      <c r="E165" s="40">
        <v>7.4666666666666659</v>
      </c>
      <c r="F165" s="40">
        <v>7.3833333333333329</v>
      </c>
      <c r="G165" s="40">
        <v>7.2666666666666657</v>
      </c>
      <c r="H165" s="40">
        <v>7.6666666666666661</v>
      </c>
      <c r="I165" s="40">
        <v>7.7833333333333332</v>
      </c>
      <c r="J165" s="40">
        <v>7.8666666666666663</v>
      </c>
      <c r="K165" s="31">
        <v>7.7</v>
      </c>
      <c r="L165" s="31">
        <v>7.5</v>
      </c>
      <c r="M165" s="31">
        <v>77.048169999999999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47.3</v>
      </c>
      <c r="D166" s="40">
        <v>47.516666666666673</v>
      </c>
      <c r="E166" s="40">
        <v>46.583333333333343</v>
      </c>
      <c r="F166" s="40">
        <v>45.866666666666667</v>
      </c>
      <c r="G166" s="40">
        <v>44.933333333333337</v>
      </c>
      <c r="H166" s="40">
        <v>48.233333333333348</v>
      </c>
      <c r="I166" s="40">
        <v>49.166666666666671</v>
      </c>
      <c r="J166" s="40">
        <v>49.883333333333354</v>
      </c>
      <c r="K166" s="31">
        <v>48.45</v>
      </c>
      <c r="L166" s="31">
        <v>46.8</v>
      </c>
      <c r="M166" s="31">
        <v>28.282699999999998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156</v>
      </c>
      <c r="D167" s="40">
        <v>153.28333333333333</v>
      </c>
      <c r="E167" s="40">
        <v>149.91666666666666</v>
      </c>
      <c r="F167" s="40">
        <v>143.83333333333331</v>
      </c>
      <c r="G167" s="40">
        <v>140.46666666666664</v>
      </c>
      <c r="H167" s="40">
        <v>159.36666666666667</v>
      </c>
      <c r="I167" s="40">
        <v>162.73333333333335</v>
      </c>
      <c r="J167" s="40">
        <v>168.81666666666669</v>
      </c>
      <c r="K167" s="31">
        <v>156.65</v>
      </c>
      <c r="L167" s="31">
        <v>147.19999999999999</v>
      </c>
      <c r="M167" s="31">
        <v>363.17282999999998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318.3</v>
      </c>
      <c r="D168" s="40">
        <v>317.90000000000003</v>
      </c>
      <c r="E168" s="40">
        <v>315.50000000000006</v>
      </c>
      <c r="F168" s="40">
        <v>312.70000000000005</v>
      </c>
      <c r="G168" s="40">
        <v>310.30000000000007</v>
      </c>
      <c r="H168" s="40">
        <v>320.70000000000005</v>
      </c>
      <c r="I168" s="40">
        <v>323.10000000000002</v>
      </c>
      <c r="J168" s="40">
        <v>325.90000000000003</v>
      </c>
      <c r="K168" s="31">
        <v>320.3</v>
      </c>
      <c r="L168" s="31">
        <v>315.10000000000002</v>
      </c>
      <c r="M168" s="31">
        <v>0.48896000000000001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4424.5</v>
      </c>
      <c r="D169" s="40">
        <v>4435.583333333333</v>
      </c>
      <c r="E169" s="40">
        <v>4390.9166666666661</v>
      </c>
      <c r="F169" s="40">
        <v>4357.333333333333</v>
      </c>
      <c r="G169" s="40">
        <v>4312.6666666666661</v>
      </c>
      <c r="H169" s="40">
        <v>4469.1666666666661</v>
      </c>
      <c r="I169" s="40">
        <v>4513.8333333333321</v>
      </c>
      <c r="J169" s="40">
        <v>4547.4166666666661</v>
      </c>
      <c r="K169" s="31">
        <v>4480.25</v>
      </c>
      <c r="L169" s="31">
        <v>4402</v>
      </c>
      <c r="M169" s="31">
        <v>0.15817000000000001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30</v>
      </c>
      <c r="D170" s="40">
        <v>30.033333333333331</v>
      </c>
      <c r="E170" s="40">
        <v>29.766666666666662</v>
      </c>
      <c r="F170" s="40">
        <v>29.533333333333331</v>
      </c>
      <c r="G170" s="40">
        <v>29.266666666666662</v>
      </c>
      <c r="H170" s="40">
        <v>30.266666666666662</v>
      </c>
      <c r="I170" s="40">
        <v>30.533333333333328</v>
      </c>
      <c r="J170" s="40">
        <v>30.766666666666662</v>
      </c>
      <c r="K170" s="31">
        <v>30.3</v>
      </c>
      <c r="L170" s="31">
        <v>29.8</v>
      </c>
      <c r="M170" s="31">
        <v>43.324100000000001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3515.35</v>
      </c>
      <c r="D171" s="40">
        <v>3438.9166666666665</v>
      </c>
      <c r="E171" s="40">
        <v>3302.6333333333332</v>
      </c>
      <c r="F171" s="40">
        <v>3089.9166666666665</v>
      </c>
      <c r="G171" s="40">
        <v>2953.6333333333332</v>
      </c>
      <c r="H171" s="40">
        <v>3651.6333333333332</v>
      </c>
      <c r="I171" s="40">
        <v>3787.916666666667</v>
      </c>
      <c r="J171" s="40">
        <v>4000.6333333333332</v>
      </c>
      <c r="K171" s="31">
        <v>3575.2</v>
      </c>
      <c r="L171" s="31">
        <v>3226.2</v>
      </c>
      <c r="M171" s="31">
        <v>4.0424100000000003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192.25</v>
      </c>
      <c r="D172" s="40">
        <v>192.9</v>
      </c>
      <c r="E172" s="40">
        <v>190.4</v>
      </c>
      <c r="F172" s="40">
        <v>188.55</v>
      </c>
      <c r="G172" s="40">
        <v>186.05</v>
      </c>
      <c r="H172" s="40">
        <v>194.75</v>
      </c>
      <c r="I172" s="40">
        <v>197.25</v>
      </c>
      <c r="J172" s="40">
        <v>199.1</v>
      </c>
      <c r="K172" s="31">
        <v>195.4</v>
      </c>
      <c r="L172" s="31">
        <v>191.05</v>
      </c>
      <c r="M172" s="31">
        <v>1.24926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3427.9</v>
      </c>
      <c r="D173" s="40">
        <v>3436.6666666666665</v>
      </c>
      <c r="E173" s="40">
        <v>3393.333333333333</v>
      </c>
      <c r="F173" s="40">
        <v>3358.7666666666664</v>
      </c>
      <c r="G173" s="40">
        <v>3315.4333333333329</v>
      </c>
      <c r="H173" s="40">
        <v>3471.2333333333331</v>
      </c>
      <c r="I173" s="40">
        <v>3514.5666666666662</v>
      </c>
      <c r="J173" s="40">
        <v>3549.1333333333332</v>
      </c>
      <c r="K173" s="31">
        <v>3480</v>
      </c>
      <c r="L173" s="31">
        <v>3402.1</v>
      </c>
      <c r="M173" s="31">
        <v>0.15767999999999999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147.94999999999999</v>
      </c>
      <c r="D174" s="40">
        <v>147.6</v>
      </c>
      <c r="E174" s="40">
        <v>144.89999999999998</v>
      </c>
      <c r="F174" s="40">
        <v>141.85</v>
      </c>
      <c r="G174" s="40">
        <v>139.14999999999998</v>
      </c>
      <c r="H174" s="40">
        <v>150.64999999999998</v>
      </c>
      <c r="I174" s="40">
        <v>153.34999999999997</v>
      </c>
      <c r="J174" s="40">
        <v>156.39999999999998</v>
      </c>
      <c r="K174" s="31">
        <v>150.30000000000001</v>
      </c>
      <c r="L174" s="31">
        <v>144.55000000000001</v>
      </c>
      <c r="M174" s="31">
        <v>19.28828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6051.7</v>
      </c>
      <c r="D175" s="40">
        <v>6083.916666666667</v>
      </c>
      <c r="E175" s="40">
        <v>5992.9333333333343</v>
      </c>
      <c r="F175" s="40">
        <v>5934.166666666667</v>
      </c>
      <c r="G175" s="40">
        <v>5843.1833333333343</v>
      </c>
      <c r="H175" s="40">
        <v>6142.6833333333343</v>
      </c>
      <c r="I175" s="40">
        <v>6233.6666666666661</v>
      </c>
      <c r="J175" s="40">
        <v>6292.4333333333343</v>
      </c>
      <c r="K175" s="31">
        <v>6174.9</v>
      </c>
      <c r="L175" s="31">
        <v>6025.15</v>
      </c>
      <c r="M175" s="31">
        <v>8.0810000000000007E-2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3812.35</v>
      </c>
      <c r="D176" s="40">
        <v>3823.5833333333335</v>
      </c>
      <c r="E176" s="40">
        <v>3783.8166666666671</v>
      </c>
      <c r="F176" s="40">
        <v>3755.2833333333338</v>
      </c>
      <c r="G176" s="40">
        <v>3715.5166666666673</v>
      </c>
      <c r="H176" s="40">
        <v>3852.1166666666668</v>
      </c>
      <c r="I176" s="40">
        <v>3891.8833333333332</v>
      </c>
      <c r="J176" s="40">
        <v>3920.4166666666665</v>
      </c>
      <c r="K176" s="31">
        <v>3863.35</v>
      </c>
      <c r="L176" s="31">
        <v>3795.05</v>
      </c>
      <c r="M176" s="31">
        <v>1.7902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1562.7</v>
      </c>
      <c r="D177" s="40">
        <v>1559.05</v>
      </c>
      <c r="E177" s="40">
        <v>1533.6499999999999</v>
      </c>
      <c r="F177" s="40">
        <v>1504.6</v>
      </c>
      <c r="G177" s="40">
        <v>1479.1999999999998</v>
      </c>
      <c r="H177" s="40">
        <v>1588.1</v>
      </c>
      <c r="I177" s="40">
        <v>1613.5</v>
      </c>
      <c r="J177" s="40">
        <v>1642.55</v>
      </c>
      <c r="K177" s="31">
        <v>1584.45</v>
      </c>
      <c r="L177" s="31">
        <v>1530</v>
      </c>
      <c r="M177" s="31">
        <v>0.81501999999999997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531.54999999999995</v>
      </c>
      <c r="D178" s="40">
        <v>528.4</v>
      </c>
      <c r="E178" s="40">
        <v>523.15</v>
      </c>
      <c r="F178" s="40">
        <v>514.75</v>
      </c>
      <c r="G178" s="40">
        <v>509.5</v>
      </c>
      <c r="H178" s="40">
        <v>536.79999999999995</v>
      </c>
      <c r="I178" s="40">
        <v>542.04999999999995</v>
      </c>
      <c r="J178" s="40">
        <v>550.44999999999993</v>
      </c>
      <c r="K178" s="31">
        <v>533.65</v>
      </c>
      <c r="L178" s="31">
        <v>520</v>
      </c>
      <c r="M178" s="31">
        <v>11.239800000000001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997.25</v>
      </c>
      <c r="D179" s="40">
        <v>995.61666666666679</v>
      </c>
      <c r="E179" s="40">
        <v>976.8333333333336</v>
      </c>
      <c r="F179" s="40">
        <v>956.41666666666686</v>
      </c>
      <c r="G179" s="40">
        <v>937.63333333333367</v>
      </c>
      <c r="H179" s="40">
        <v>1016.0333333333335</v>
      </c>
      <c r="I179" s="40">
        <v>1034.8166666666668</v>
      </c>
      <c r="J179" s="40">
        <v>1055.2333333333336</v>
      </c>
      <c r="K179" s="31">
        <v>1014.4</v>
      </c>
      <c r="L179" s="31">
        <v>975.2</v>
      </c>
      <c r="M179" s="31">
        <v>0.72787999999999997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645.9</v>
      </c>
      <c r="D180" s="40">
        <v>647.16666666666663</v>
      </c>
      <c r="E180" s="40">
        <v>638.83333333333326</v>
      </c>
      <c r="F180" s="40">
        <v>631.76666666666665</v>
      </c>
      <c r="G180" s="40">
        <v>623.43333333333328</v>
      </c>
      <c r="H180" s="40">
        <v>654.23333333333323</v>
      </c>
      <c r="I180" s="40">
        <v>662.56666666666649</v>
      </c>
      <c r="J180" s="40">
        <v>669.63333333333321</v>
      </c>
      <c r="K180" s="31">
        <v>655.5</v>
      </c>
      <c r="L180" s="31">
        <v>640.1</v>
      </c>
      <c r="M180" s="31">
        <v>1.2521800000000001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1114.05</v>
      </c>
      <c r="D181" s="40">
        <v>1116.45</v>
      </c>
      <c r="E181" s="40">
        <v>1107.9000000000001</v>
      </c>
      <c r="F181" s="40">
        <v>1101.75</v>
      </c>
      <c r="G181" s="40">
        <v>1093.2</v>
      </c>
      <c r="H181" s="40">
        <v>1122.6000000000001</v>
      </c>
      <c r="I181" s="40">
        <v>1131.1499999999999</v>
      </c>
      <c r="J181" s="40">
        <v>1137.3000000000002</v>
      </c>
      <c r="K181" s="31">
        <v>1125</v>
      </c>
      <c r="L181" s="31">
        <v>1110.3</v>
      </c>
      <c r="M181" s="31">
        <v>5.0620599999999998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551.20000000000005</v>
      </c>
      <c r="D182" s="40">
        <v>553</v>
      </c>
      <c r="E182" s="40">
        <v>546</v>
      </c>
      <c r="F182" s="40">
        <v>540.79999999999995</v>
      </c>
      <c r="G182" s="40">
        <v>533.79999999999995</v>
      </c>
      <c r="H182" s="40">
        <v>558.20000000000005</v>
      </c>
      <c r="I182" s="40">
        <v>565.20000000000005</v>
      </c>
      <c r="J182" s="40">
        <v>570.40000000000009</v>
      </c>
      <c r="K182" s="31">
        <v>560</v>
      </c>
      <c r="L182" s="31">
        <v>547.79999999999995</v>
      </c>
      <c r="M182" s="31">
        <v>4.0695300000000003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1615.8</v>
      </c>
      <c r="D183" s="40">
        <v>1616.9333333333334</v>
      </c>
      <c r="E183" s="40">
        <v>1604.8666666666668</v>
      </c>
      <c r="F183" s="40">
        <v>1593.9333333333334</v>
      </c>
      <c r="G183" s="40">
        <v>1581.8666666666668</v>
      </c>
      <c r="H183" s="40">
        <v>1627.8666666666668</v>
      </c>
      <c r="I183" s="40">
        <v>1639.9333333333334</v>
      </c>
      <c r="J183" s="40">
        <v>1650.8666666666668</v>
      </c>
      <c r="K183" s="31">
        <v>1629</v>
      </c>
      <c r="L183" s="31">
        <v>1606</v>
      </c>
      <c r="M183" s="31">
        <v>5.6657999999999999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335.6</v>
      </c>
      <c r="D184" s="40">
        <v>332.34999999999997</v>
      </c>
      <c r="E184" s="40">
        <v>327.29999999999995</v>
      </c>
      <c r="F184" s="40">
        <v>319</v>
      </c>
      <c r="G184" s="40">
        <v>313.95</v>
      </c>
      <c r="H184" s="40">
        <v>340.64999999999992</v>
      </c>
      <c r="I184" s="40">
        <v>345.7</v>
      </c>
      <c r="J184" s="40">
        <v>353.99999999999989</v>
      </c>
      <c r="K184" s="31">
        <v>337.4</v>
      </c>
      <c r="L184" s="31">
        <v>324.05</v>
      </c>
      <c r="M184" s="31">
        <v>27.301459999999999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633.85</v>
      </c>
      <c r="D185" s="40">
        <v>636.98333333333323</v>
      </c>
      <c r="E185" s="40">
        <v>628.96666666666647</v>
      </c>
      <c r="F185" s="40">
        <v>624.08333333333326</v>
      </c>
      <c r="G185" s="40">
        <v>616.06666666666649</v>
      </c>
      <c r="H185" s="40">
        <v>641.86666666666645</v>
      </c>
      <c r="I185" s="40">
        <v>649.8833333333331</v>
      </c>
      <c r="J185" s="40">
        <v>654.76666666666642</v>
      </c>
      <c r="K185" s="31">
        <v>645</v>
      </c>
      <c r="L185" s="31">
        <v>632.1</v>
      </c>
      <c r="M185" s="31">
        <v>2.3244799999999999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1611.8</v>
      </c>
      <c r="D186" s="40">
        <v>1608.5666666666666</v>
      </c>
      <c r="E186" s="40">
        <v>1597.2333333333331</v>
      </c>
      <c r="F186" s="40">
        <v>1582.6666666666665</v>
      </c>
      <c r="G186" s="40">
        <v>1571.333333333333</v>
      </c>
      <c r="H186" s="40">
        <v>1623.1333333333332</v>
      </c>
      <c r="I186" s="40">
        <v>1634.4666666666667</v>
      </c>
      <c r="J186" s="40">
        <v>1649.0333333333333</v>
      </c>
      <c r="K186" s="31">
        <v>1619.9</v>
      </c>
      <c r="L186" s="31">
        <v>1594</v>
      </c>
      <c r="M186" s="31">
        <v>10.827669999999999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367.75</v>
      </c>
      <c r="D187" s="40">
        <v>369.33333333333331</v>
      </c>
      <c r="E187" s="40">
        <v>363.16666666666663</v>
      </c>
      <c r="F187" s="40">
        <v>358.58333333333331</v>
      </c>
      <c r="G187" s="40">
        <v>352.41666666666663</v>
      </c>
      <c r="H187" s="40">
        <v>373.91666666666663</v>
      </c>
      <c r="I187" s="40">
        <v>380.08333333333326</v>
      </c>
      <c r="J187" s="40">
        <v>384.66666666666663</v>
      </c>
      <c r="K187" s="31">
        <v>375.5</v>
      </c>
      <c r="L187" s="31">
        <v>364.75</v>
      </c>
      <c r="M187" s="31">
        <v>9.8086000000000002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147.80000000000001</v>
      </c>
      <c r="D188" s="40">
        <v>145.58333333333334</v>
      </c>
      <c r="E188" s="40">
        <v>142.31666666666669</v>
      </c>
      <c r="F188" s="40">
        <v>136.83333333333334</v>
      </c>
      <c r="G188" s="40">
        <v>133.56666666666669</v>
      </c>
      <c r="H188" s="40">
        <v>151.06666666666669</v>
      </c>
      <c r="I188" s="40">
        <v>154.33333333333334</v>
      </c>
      <c r="J188" s="40">
        <v>159.81666666666669</v>
      </c>
      <c r="K188" s="31">
        <v>148.85</v>
      </c>
      <c r="L188" s="31">
        <v>140.1</v>
      </c>
      <c r="M188" s="31">
        <v>54.786279999999998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1460.7</v>
      </c>
      <c r="D189" s="40">
        <v>1472.2333333333336</v>
      </c>
      <c r="E189" s="40">
        <v>1436.6166666666672</v>
      </c>
      <c r="F189" s="40">
        <v>1412.5333333333338</v>
      </c>
      <c r="G189" s="40">
        <v>1376.9166666666674</v>
      </c>
      <c r="H189" s="40">
        <v>1496.3166666666671</v>
      </c>
      <c r="I189" s="40">
        <v>1531.9333333333334</v>
      </c>
      <c r="J189" s="40">
        <v>1556.0166666666669</v>
      </c>
      <c r="K189" s="31">
        <v>1507.85</v>
      </c>
      <c r="L189" s="31">
        <v>1448.15</v>
      </c>
      <c r="M189" s="31">
        <v>1.1111800000000001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496.75</v>
      </c>
      <c r="D190" s="40">
        <v>501.91666666666669</v>
      </c>
      <c r="E190" s="40">
        <v>487.83333333333337</v>
      </c>
      <c r="F190" s="40">
        <v>478.91666666666669</v>
      </c>
      <c r="G190" s="40">
        <v>464.83333333333337</v>
      </c>
      <c r="H190" s="40">
        <v>510.83333333333337</v>
      </c>
      <c r="I190" s="40">
        <v>524.91666666666674</v>
      </c>
      <c r="J190" s="40">
        <v>533.83333333333337</v>
      </c>
      <c r="K190" s="31">
        <v>516</v>
      </c>
      <c r="L190" s="31">
        <v>493</v>
      </c>
      <c r="M190" s="31">
        <v>19.136510000000001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177.6</v>
      </c>
      <c r="D191" s="40">
        <v>178.11666666666665</v>
      </c>
      <c r="E191" s="40">
        <v>176.5333333333333</v>
      </c>
      <c r="F191" s="40">
        <v>175.46666666666667</v>
      </c>
      <c r="G191" s="40">
        <v>173.88333333333333</v>
      </c>
      <c r="H191" s="40">
        <v>179.18333333333328</v>
      </c>
      <c r="I191" s="40">
        <v>180.76666666666659</v>
      </c>
      <c r="J191" s="40">
        <v>181.83333333333326</v>
      </c>
      <c r="K191" s="31">
        <v>179.7</v>
      </c>
      <c r="L191" s="31">
        <v>177.05</v>
      </c>
      <c r="M191" s="31">
        <v>1.6048899999999999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1693.45</v>
      </c>
      <c r="D192" s="40">
        <v>1705.8166666666666</v>
      </c>
      <c r="E192" s="40">
        <v>1677.6333333333332</v>
      </c>
      <c r="F192" s="40">
        <v>1661.8166666666666</v>
      </c>
      <c r="G192" s="40">
        <v>1633.6333333333332</v>
      </c>
      <c r="H192" s="40">
        <v>1721.6333333333332</v>
      </c>
      <c r="I192" s="40">
        <v>1749.8166666666666</v>
      </c>
      <c r="J192" s="40">
        <v>1765.6333333333332</v>
      </c>
      <c r="K192" s="31">
        <v>1734</v>
      </c>
      <c r="L192" s="31">
        <v>1690</v>
      </c>
      <c r="M192" s="31">
        <v>1.96034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672.7</v>
      </c>
      <c r="D193" s="40">
        <v>673.15</v>
      </c>
      <c r="E193" s="40">
        <v>667.55</v>
      </c>
      <c r="F193" s="40">
        <v>662.4</v>
      </c>
      <c r="G193" s="40">
        <v>656.8</v>
      </c>
      <c r="H193" s="40">
        <v>678.3</v>
      </c>
      <c r="I193" s="40">
        <v>683.90000000000009</v>
      </c>
      <c r="J193" s="40">
        <v>689.05</v>
      </c>
      <c r="K193" s="31">
        <v>678.75</v>
      </c>
      <c r="L193" s="31">
        <v>668</v>
      </c>
      <c r="M193" s="31">
        <v>10.24902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339.85</v>
      </c>
      <c r="D194" s="40">
        <v>340.63333333333338</v>
      </c>
      <c r="E194" s="40">
        <v>336.91666666666674</v>
      </c>
      <c r="F194" s="40">
        <v>333.98333333333335</v>
      </c>
      <c r="G194" s="40">
        <v>330.26666666666671</v>
      </c>
      <c r="H194" s="40">
        <v>343.56666666666678</v>
      </c>
      <c r="I194" s="40">
        <v>347.28333333333336</v>
      </c>
      <c r="J194" s="40">
        <v>350.21666666666681</v>
      </c>
      <c r="K194" s="31">
        <v>344.35</v>
      </c>
      <c r="L194" s="31">
        <v>337.7</v>
      </c>
      <c r="M194" s="31">
        <v>6.2182399999999998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101.6</v>
      </c>
      <c r="D195" s="40">
        <v>101.41666666666667</v>
      </c>
      <c r="E195" s="40">
        <v>101.08333333333334</v>
      </c>
      <c r="F195" s="40">
        <v>100.56666666666668</v>
      </c>
      <c r="G195" s="40">
        <v>100.23333333333335</v>
      </c>
      <c r="H195" s="40">
        <v>101.93333333333334</v>
      </c>
      <c r="I195" s="40">
        <v>102.26666666666668</v>
      </c>
      <c r="J195" s="40">
        <v>102.78333333333333</v>
      </c>
      <c r="K195" s="31">
        <v>101.75</v>
      </c>
      <c r="L195" s="31">
        <v>100.9</v>
      </c>
      <c r="M195" s="31">
        <v>3.77196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109.3</v>
      </c>
      <c r="D196" s="40">
        <v>108.93333333333332</v>
      </c>
      <c r="E196" s="40">
        <v>107.46666666666664</v>
      </c>
      <c r="F196" s="40">
        <v>105.63333333333331</v>
      </c>
      <c r="G196" s="40">
        <v>104.16666666666663</v>
      </c>
      <c r="H196" s="40">
        <v>110.76666666666665</v>
      </c>
      <c r="I196" s="40">
        <v>112.23333333333332</v>
      </c>
      <c r="J196" s="40">
        <v>114.06666666666666</v>
      </c>
      <c r="K196" s="31">
        <v>110.4</v>
      </c>
      <c r="L196" s="31">
        <v>107.1</v>
      </c>
      <c r="M196" s="31">
        <v>14.723229999999999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349.35</v>
      </c>
      <c r="D197" s="40">
        <v>350.4666666666667</v>
      </c>
      <c r="E197" s="40">
        <v>346.88333333333338</v>
      </c>
      <c r="F197" s="40">
        <v>344.41666666666669</v>
      </c>
      <c r="G197" s="40">
        <v>340.83333333333337</v>
      </c>
      <c r="H197" s="40">
        <v>352.93333333333339</v>
      </c>
      <c r="I197" s="40">
        <v>356.51666666666665</v>
      </c>
      <c r="J197" s="40">
        <v>358.98333333333341</v>
      </c>
      <c r="K197" s="31">
        <v>354.05</v>
      </c>
      <c r="L197" s="31">
        <v>348</v>
      </c>
      <c r="M197" s="31">
        <v>4.4300800000000002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606.04999999999995</v>
      </c>
      <c r="D198" s="40">
        <v>606.01666666666665</v>
      </c>
      <c r="E198" s="40">
        <v>602.7833333333333</v>
      </c>
      <c r="F198" s="40">
        <v>599.51666666666665</v>
      </c>
      <c r="G198" s="40">
        <v>596.2833333333333</v>
      </c>
      <c r="H198" s="40">
        <v>609.2833333333333</v>
      </c>
      <c r="I198" s="40">
        <v>612.51666666666665</v>
      </c>
      <c r="J198" s="40">
        <v>615.7833333333333</v>
      </c>
      <c r="K198" s="31">
        <v>609.25</v>
      </c>
      <c r="L198" s="31">
        <v>602.75</v>
      </c>
      <c r="M198" s="31">
        <v>0.35043000000000002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2255.1999999999998</v>
      </c>
      <c r="D199" s="40">
        <v>2263.7166666666667</v>
      </c>
      <c r="E199" s="40">
        <v>2236.4833333333336</v>
      </c>
      <c r="F199" s="40">
        <v>2217.7666666666669</v>
      </c>
      <c r="G199" s="40">
        <v>2190.5333333333338</v>
      </c>
      <c r="H199" s="40">
        <v>2282.4333333333334</v>
      </c>
      <c r="I199" s="40">
        <v>2309.6666666666661</v>
      </c>
      <c r="J199" s="40">
        <v>2328.3833333333332</v>
      </c>
      <c r="K199" s="31">
        <v>2290.9499999999998</v>
      </c>
      <c r="L199" s="31">
        <v>2245</v>
      </c>
      <c r="M199" s="31">
        <v>0.62880000000000003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1238.6500000000001</v>
      </c>
      <c r="D200" s="40">
        <v>1228.75</v>
      </c>
      <c r="E200" s="40">
        <v>1216.9000000000001</v>
      </c>
      <c r="F200" s="40">
        <v>1195.1500000000001</v>
      </c>
      <c r="G200" s="40">
        <v>1183.3000000000002</v>
      </c>
      <c r="H200" s="40">
        <v>1250.5</v>
      </c>
      <c r="I200" s="40">
        <v>1262.3499999999999</v>
      </c>
      <c r="J200" s="40">
        <v>1284.0999999999999</v>
      </c>
      <c r="K200" s="31">
        <v>1240.5999999999999</v>
      </c>
      <c r="L200" s="31">
        <v>1207</v>
      </c>
      <c r="M200" s="31">
        <v>55.932859999999998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3268.9</v>
      </c>
      <c r="D201" s="40">
        <v>3287.2999999999997</v>
      </c>
      <c r="E201" s="40">
        <v>3236.5999999999995</v>
      </c>
      <c r="F201" s="40">
        <v>3204.2999999999997</v>
      </c>
      <c r="G201" s="40">
        <v>3153.5999999999995</v>
      </c>
      <c r="H201" s="40">
        <v>3319.5999999999995</v>
      </c>
      <c r="I201" s="40">
        <v>3370.2999999999993</v>
      </c>
      <c r="J201" s="40">
        <v>3402.5999999999995</v>
      </c>
      <c r="K201" s="31">
        <v>3338</v>
      </c>
      <c r="L201" s="31">
        <v>3255</v>
      </c>
      <c r="M201" s="31">
        <v>2.98333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1548.55</v>
      </c>
      <c r="D202" s="40">
        <v>1553.2166666666665</v>
      </c>
      <c r="E202" s="40">
        <v>1541.9333333333329</v>
      </c>
      <c r="F202" s="40">
        <v>1535.3166666666664</v>
      </c>
      <c r="G202" s="40">
        <v>1524.0333333333328</v>
      </c>
      <c r="H202" s="40">
        <v>1559.833333333333</v>
      </c>
      <c r="I202" s="40">
        <v>1571.1166666666663</v>
      </c>
      <c r="J202" s="40">
        <v>1577.7333333333331</v>
      </c>
      <c r="K202" s="31">
        <v>1564.5</v>
      </c>
      <c r="L202" s="31">
        <v>1546.6</v>
      </c>
      <c r="M202" s="31">
        <v>48.792529999999999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739.2</v>
      </c>
      <c r="D203" s="40">
        <v>739.76666666666677</v>
      </c>
      <c r="E203" s="40">
        <v>735.53333333333353</v>
      </c>
      <c r="F203" s="40">
        <v>731.86666666666679</v>
      </c>
      <c r="G203" s="40">
        <v>727.63333333333355</v>
      </c>
      <c r="H203" s="40">
        <v>743.43333333333351</v>
      </c>
      <c r="I203" s="40">
        <v>747.66666666666686</v>
      </c>
      <c r="J203" s="40">
        <v>751.33333333333348</v>
      </c>
      <c r="K203" s="31">
        <v>744</v>
      </c>
      <c r="L203" s="31">
        <v>736.1</v>
      </c>
      <c r="M203" s="31">
        <v>19.746700000000001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79.400000000000006</v>
      </c>
      <c r="D204" s="40">
        <v>79.566666666666677</v>
      </c>
      <c r="E204" s="40">
        <v>78.233333333333348</v>
      </c>
      <c r="F204" s="40">
        <v>77.066666666666677</v>
      </c>
      <c r="G204" s="40">
        <v>75.733333333333348</v>
      </c>
      <c r="H204" s="40">
        <v>80.733333333333348</v>
      </c>
      <c r="I204" s="40">
        <v>82.066666666666691</v>
      </c>
      <c r="J204" s="40">
        <v>83.233333333333348</v>
      </c>
      <c r="K204" s="31">
        <v>80.900000000000006</v>
      </c>
      <c r="L204" s="31">
        <v>78.400000000000006</v>
      </c>
      <c r="M204" s="31">
        <v>45.521999999999998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1499.25</v>
      </c>
      <c r="D205" s="40">
        <v>1500.1666666666667</v>
      </c>
      <c r="E205" s="40">
        <v>1485.3333333333335</v>
      </c>
      <c r="F205" s="40">
        <v>1471.4166666666667</v>
      </c>
      <c r="G205" s="40">
        <v>1456.5833333333335</v>
      </c>
      <c r="H205" s="40">
        <v>1514.0833333333335</v>
      </c>
      <c r="I205" s="40">
        <v>1528.916666666667</v>
      </c>
      <c r="J205" s="40">
        <v>1542.8333333333335</v>
      </c>
      <c r="K205" s="31">
        <v>1515</v>
      </c>
      <c r="L205" s="31">
        <v>1486.25</v>
      </c>
      <c r="M205" s="31">
        <v>6.70479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1463.95</v>
      </c>
      <c r="D206" s="40">
        <v>1417.6166666666668</v>
      </c>
      <c r="E206" s="40">
        <v>1317.3333333333335</v>
      </c>
      <c r="F206" s="40">
        <v>1170.7166666666667</v>
      </c>
      <c r="G206" s="40">
        <v>1070.4333333333334</v>
      </c>
      <c r="H206" s="40">
        <v>1564.2333333333336</v>
      </c>
      <c r="I206" s="40">
        <v>1664.5166666666669</v>
      </c>
      <c r="J206" s="40">
        <v>1811.1333333333337</v>
      </c>
      <c r="K206" s="31">
        <v>1517.9</v>
      </c>
      <c r="L206" s="31">
        <v>1271</v>
      </c>
      <c r="M206" s="31">
        <v>12.94178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1465.55</v>
      </c>
      <c r="D207" s="40">
        <v>1462.3666666666668</v>
      </c>
      <c r="E207" s="40">
        <v>1453.2833333333335</v>
      </c>
      <c r="F207" s="40">
        <v>1441.0166666666667</v>
      </c>
      <c r="G207" s="40">
        <v>1431.9333333333334</v>
      </c>
      <c r="H207" s="40">
        <v>1474.6333333333337</v>
      </c>
      <c r="I207" s="40">
        <v>1483.7166666666667</v>
      </c>
      <c r="J207" s="40">
        <v>1495.9833333333338</v>
      </c>
      <c r="K207" s="31">
        <v>1471.45</v>
      </c>
      <c r="L207" s="31">
        <v>1450.1</v>
      </c>
      <c r="M207" s="31">
        <v>10.2408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266.60000000000002</v>
      </c>
      <c r="D208" s="40">
        <v>266.33333333333331</v>
      </c>
      <c r="E208" s="40">
        <v>264.26666666666665</v>
      </c>
      <c r="F208" s="40">
        <v>261.93333333333334</v>
      </c>
      <c r="G208" s="40">
        <v>259.86666666666667</v>
      </c>
      <c r="H208" s="40">
        <v>268.66666666666663</v>
      </c>
      <c r="I208" s="40">
        <v>270.73333333333335</v>
      </c>
      <c r="J208" s="40">
        <v>273.06666666666661</v>
      </c>
      <c r="K208" s="31">
        <v>268.39999999999998</v>
      </c>
      <c r="L208" s="31">
        <v>264</v>
      </c>
      <c r="M208" s="31">
        <v>1.55854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139.69999999999999</v>
      </c>
      <c r="D209" s="40">
        <v>138.20000000000002</v>
      </c>
      <c r="E209" s="40">
        <v>133.90000000000003</v>
      </c>
      <c r="F209" s="40">
        <v>128.10000000000002</v>
      </c>
      <c r="G209" s="40">
        <v>123.80000000000004</v>
      </c>
      <c r="H209" s="40">
        <v>144.00000000000003</v>
      </c>
      <c r="I209" s="40">
        <v>148.30000000000004</v>
      </c>
      <c r="J209" s="40">
        <v>154.10000000000002</v>
      </c>
      <c r="K209" s="31">
        <v>142.5</v>
      </c>
      <c r="L209" s="31">
        <v>132.4</v>
      </c>
      <c r="M209" s="31">
        <v>27.788350000000001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2851.7</v>
      </c>
      <c r="D210" s="40">
        <v>2837.5666666666671</v>
      </c>
      <c r="E210" s="40">
        <v>2814.1333333333341</v>
      </c>
      <c r="F210" s="40">
        <v>2776.5666666666671</v>
      </c>
      <c r="G210" s="40">
        <v>2753.1333333333341</v>
      </c>
      <c r="H210" s="40">
        <v>2875.1333333333341</v>
      </c>
      <c r="I210" s="40">
        <v>2898.5666666666675</v>
      </c>
      <c r="J210" s="40">
        <v>2936.1333333333341</v>
      </c>
      <c r="K210" s="31">
        <v>2861</v>
      </c>
      <c r="L210" s="31">
        <v>2800</v>
      </c>
      <c r="M210" s="31">
        <v>8.8059200000000004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47.2</v>
      </c>
      <c r="D211" s="40">
        <v>47.333333333333336</v>
      </c>
      <c r="E211" s="40">
        <v>46.81666666666667</v>
      </c>
      <c r="F211" s="40">
        <v>46.433333333333337</v>
      </c>
      <c r="G211" s="40">
        <v>45.916666666666671</v>
      </c>
      <c r="H211" s="40">
        <v>47.716666666666669</v>
      </c>
      <c r="I211" s="40">
        <v>48.233333333333334</v>
      </c>
      <c r="J211" s="40">
        <v>48.616666666666667</v>
      </c>
      <c r="K211" s="31">
        <v>47.85</v>
      </c>
      <c r="L211" s="31">
        <v>46.95</v>
      </c>
      <c r="M211" s="31">
        <v>22.743760000000002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477.95</v>
      </c>
      <c r="D212" s="40">
        <v>478.2</v>
      </c>
      <c r="E212" s="40">
        <v>472.95</v>
      </c>
      <c r="F212" s="40">
        <v>467.95</v>
      </c>
      <c r="G212" s="40">
        <v>462.7</v>
      </c>
      <c r="H212" s="40">
        <v>483.2</v>
      </c>
      <c r="I212" s="40">
        <v>488.45</v>
      </c>
      <c r="J212" s="40">
        <v>493.45</v>
      </c>
      <c r="K212" s="31">
        <v>483.45</v>
      </c>
      <c r="L212" s="31">
        <v>473.2</v>
      </c>
      <c r="M212" s="31">
        <v>152.53798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1409.95</v>
      </c>
      <c r="D213" s="40">
        <v>1407.2166666666665</v>
      </c>
      <c r="E213" s="40">
        <v>1372.6833333333329</v>
      </c>
      <c r="F213" s="40">
        <v>1335.4166666666665</v>
      </c>
      <c r="G213" s="40">
        <v>1300.883333333333</v>
      </c>
      <c r="H213" s="40">
        <v>1444.4833333333329</v>
      </c>
      <c r="I213" s="40">
        <v>1479.0166666666662</v>
      </c>
      <c r="J213" s="40">
        <v>1516.2833333333328</v>
      </c>
      <c r="K213" s="31">
        <v>1441.75</v>
      </c>
      <c r="L213" s="31">
        <v>1369.95</v>
      </c>
      <c r="M213" s="31">
        <v>23.08493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126</v>
      </c>
      <c r="D214" s="40">
        <v>126.61666666666667</v>
      </c>
      <c r="E214" s="40">
        <v>123.48333333333335</v>
      </c>
      <c r="F214" s="40">
        <v>120.96666666666667</v>
      </c>
      <c r="G214" s="40">
        <v>117.83333333333334</v>
      </c>
      <c r="H214" s="40">
        <v>129.13333333333335</v>
      </c>
      <c r="I214" s="40">
        <v>132.26666666666668</v>
      </c>
      <c r="J214" s="40">
        <v>134.78333333333336</v>
      </c>
      <c r="K214" s="31">
        <v>129.75</v>
      </c>
      <c r="L214" s="31">
        <v>124.1</v>
      </c>
      <c r="M214" s="31">
        <v>57.722610000000003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274.14999999999998</v>
      </c>
      <c r="D215" s="40">
        <v>273.56666666666666</v>
      </c>
      <c r="E215" s="40">
        <v>271.2833333333333</v>
      </c>
      <c r="F215" s="40">
        <v>268.41666666666663</v>
      </c>
      <c r="G215" s="40">
        <v>266.13333333333327</v>
      </c>
      <c r="H215" s="40">
        <v>276.43333333333334</v>
      </c>
      <c r="I215" s="40">
        <v>278.71666666666675</v>
      </c>
      <c r="J215" s="40">
        <v>281.58333333333337</v>
      </c>
      <c r="K215" s="31">
        <v>275.85000000000002</v>
      </c>
      <c r="L215" s="31">
        <v>270.7</v>
      </c>
      <c r="M215" s="31">
        <v>32.118369999999999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2762.55</v>
      </c>
      <c r="D216" s="40">
        <v>2772.5333333333333</v>
      </c>
      <c r="E216" s="40">
        <v>2741.0666666666666</v>
      </c>
      <c r="F216" s="40">
        <v>2719.5833333333335</v>
      </c>
      <c r="G216" s="40">
        <v>2688.1166666666668</v>
      </c>
      <c r="H216" s="40">
        <v>2794.0166666666664</v>
      </c>
      <c r="I216" s="40">
        <v>2825.4833333333327</v>
      </c>
      <c r="J216" s="40">
        <v>2846.9666666666662</v>
      </c>
      <c r="K216" s="31">
        <v>2804</v>
      </c>
      <c r="L216" s="31">
        <v>2751.05</v>
      </c>
      <c r="M216" s="31">
        <v>17.550609999999999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333</v>
      </c>
      <c r="D217" s="40">
        <v>334.2833333333333</v>
      </c>
      <c r="E217" s="40">
        <v>329.76666666666659</v>
      </c>
      <c r="F217" s="40">
        <v>326.5333333333333</v>
      </c>
      <c r="G217" s="40">
        <v>322.01666666666659</v>
      </c>
      <c r="H217" s="40">
        <v>337.51666666666659</v>
      </c>
      <c r="I217" s="40">
        <v>342.03333333333325</v>
      </c>
      <c r="J217" s="40">
        <v>345.26666666666659</v>
      </c>
      <c r="K217" s="31">
        <v>338.8</v>
      </c>
      <c r="L217" s="31">
        <v>331.05</v>
      </c>
      <c r="M217" s="31">
        <v>5.7118200000000003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42243.05</v>
      </c>
      <c r="D218" s="40">
        <v>42354.85</v>
      </c>
      <c r="E218" s="40">
        <v>41902.149999999994</v>
      </c>
      <c r="F218" s="40">
        <v>41561.249999999993</v>
      </c>
      <c r="G218" s="40">
        <v>41108.549999999988</v>
      </c>
      <c r="H218" s="40">
        <v>42695.75</v>
      </c>
      <c r="I218" s="40">
        <v>43148.45</v>
      </c>
      <c r="J218" s="40">
        <v>43489.350000000006</v>
      </c>
      <c r="K218" s="31">
        <v>42807.55</v>
      </c>
      <c r="L218" s="31">
        <v>42013.95</v>
      </c>
      <c r="M218" s="31">
        <v>1.4959999999999999E-2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43.6</v>
      </c>
      <c r="D219" s="40">
        <v>43.56666666666667</v>
      </c>
      <c r="E219" s="40">
        <v>43.183333333333337</v>
      </c>
      <c r="F219" s="40">
        <v>42.766666666666666</v>
      </c>
      <c r="G219" s="40">
        <v>42.383333333333333</v>
      </c>
      <c r="H219" s="40">
        <v>43.983333333333341</v>
      </c>
      <c r="I219" s="40">
        <v>44.366666666666681</v>
      </c>
      <c r="J219" s="40">
        <v>44.783333333333346</v>
      </c>
      <c r="K219" s="31">
        <v>43.95</v>
      </c>
      <c r="L219" s="31">
        <v>43.15</v>
      </c>
      <c r="M219" s="31">
        <v>13.367279999999999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2818.05</v>
      </c>
      <c r="D220" s="40">
        <v>2832.35</v>
      </c>
      <c r="E220" s="40">
        <v>2795.7</v>
      </c>
      <c r="F220" s="40">
        <v>2773.35</v>
      </c>
      <c r="G220" s="40">
        <v>2736.7</v>
      </c>
      <c r="H220" s="40">
        <v>2854.7</v>
      </c>
      <c r="I220" s="40">
        <v>2891.3500000000004</v>
      </c>
      <c r="J220" s="40">
        <v>2913.7</v>
      </c>
      <c r="K220" s="31">
        <v>2869</v>
      </c>
      <c r="L220" s="31">
        <v>2810</v>
      </c>
      <c r="M220" s="31">
        <v>22.384630000000001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268.35000000000002</v>
      </c>
      <c r="D221" s="40">
        <v>267.09999999999997</v>
      </c>
      <c r="E221" s="40">
        <v>264.19999999999993</v>
      </c>
      <c r="F221" s="40">
        <v>260.04999999999995</v>
      </c>
      <c r="G221" s="40">
        <v>257.14999999999992</v>
      </c>
      <c r="H221" s="40">
        <v>271.24999999999994</v>
      </c>
      <c r="I221" s="40">
        <v>274.14999999999992</v>
      </c>
      <c r="J221" s="40">
        <v>278.29999999999995</v>
      </c>
      <c r="K221" s="31">
        <v>270</v>
      </c>
      <c r="L221" s="31">
        <v>262.95</v>
      </c>
      <c r="M221" s="31">
        <v>0.84436999999999995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707.45</v>
      </c>
      <c r="D222" s="40">
        <v>709.31666666666661</v>
      </c>
      <c r="E222" s="40">
        <v>704.63333333333321</v>
      </c>
      <c r="F222" s="40">
        <v>701.81666666666661</v>
      </c>
      <c r="G222" s="40">
        <v>697.13333333333321</v>
      </c>
      <c r="H222" s="40">
        <v>712.13333333333321</v>
      </c>
      <c r="I222" s="40">
        <v>716.81666666666661</v>
      </c>
      <c r="J222" s="40">
        <v>719.63333333333321</v>
      </c>
      <c r="K222" s="31">
        <v>714</v>
      </c>
      <c r="L222" s="31">
        <v>706.5</v>
      </c>
      <c r="M222" s="31">
        <v>52.41865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1614.7</v>
      </c>
      <c r="D223" s="40">
        <v>1607.6666666666667</v>
      </c>
      <c r="E223" s="40">
        <v>1585.7333333333336</v>
      </c>
      <c r="F223" s="40">
        <v>1556.7666666666669</v>
      </c>
      <c r="G223" s="40">
        <v>1534.8333333333337</v>
      </c>
      <c r="H223" s="40">
        <v>1636.6333333333334</v>
      </c>
      <c r="I223" s="40">
        <v>1658.5666666666664</v>
      </c>
      <c r="J223" s="40">
        <v>1687.5333333333333</v>
      </c>
      <c r="K223" s="31">
        <v>1629.6</v>
      </c>
      <c r="L223" s="31">
        <v>1578.7</v>
      </c>
      <c r="M223" s="31">
        <v>11.48377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689.9</v>
      </c>
      <c r="D224" s="40">
        <v>692.55000000000007</v>
      </c>
      <c r="E224" s="40">
        <v>684.85000000000014</v>
      </c>
      <c r="F224" s="40">
        <v>679.80000000000007</v>
      </c>
      <c r="G224" s="40">
        <v>672.10000000000014</v>
      </c>
      <c r="H224" s="40">
        <v>697.60000000000014</v>
      </c>
      <c r="I224" s="40">
        <v>705.30000000000018</v>
      </c>
      <c r="J224" s="40">
        <v>710.35000000000014</v>
      </c>
      <c r="K224" s="31">
        <v>700.25</v>
      </c>
      <c r="L224" s="31">
        <v>687.5</v>
      </c>
      <c r="M224" s="31">
        <v>6.30884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732.3</v>
      </c>
      <c r="D225" s="40">
        <v>729.4666666666667</v>
      </c>
      <c r="E225" s="40">
        <v>720.48333333333335</v>
      </c>
      <c r="F225" s="40">
        <v>708.66666666666663</v>
      </c>
      <c r="G225" s="40">
        <v>699.68333333333328</v>
      </c>
      <c r="H225" s="40">
        <v>741.28333333333342</v>
      </c>
      <c r="I225" s="40">
        <v>750.26666666666677</v>
      </c>
      <c r="J225" s="40">
        <v>762.08333333333348</v>
      </c>
      <c r="K225" s="31">
        <v>738.45</v>
      </c>
      <c r="L225" s="31">
        <v>717.65</v>
      </c>
      <c r="M225" s="31">
        <v>6.8344800000000001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39</v>
      </c>
      <c r="D226" s="40">
        <v>39.133333333333333</v>
      </c>
      <c r="E226" s="40">
        <v>38.766666666666666</v>
      </c>
      <c r="F226" s="40">
        <v>38.533333333333331</v>
      </c>
      <c r="G226" s="40">
        <v>38.166666666666664</v>
      </c>
      <c r="H226" s="40">
        <v>39.366666666666667</v>
      </c>
      <c r="I226" s="40">
        <v>39.733333333333327</v>
      </c>
      <c r="J226" s="40">
        <v>39.966666666666669</v>
      </c>
      <c r="K226" s="31">
        <v>39.5</v>
      </c>
      <c r="L226" s="31">
        <v>38.9</v>
      </c>
      <c r="M226" s="31">
        <v>104.04454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47.95</v>
      </c>
      <c r="D227" s="40">
        <v>47.783333333333331</v>
      </c>
      <c r="E227" s="40">
        <v>47.066666666666663</v>
      </c>
      <c r="F227" s="40">
        <v>46.18333333333333</v>
      </c>
      <c r="G227" s="40">
        <v>45.466666666666661</v>
      </c>
      <c r="H227" s="40">
        <v>48.666666666666664</v>
      </c>
      <c r="I227" s="40">
        <v>49.383333333333333</v>
      </c>
      <c r="J227" s="40">
        <v>50.266666666666666</v>
      </c>
      <c r="K227" s="31">
        <v>48.5</v>
      </c>
      <c r="L227" s="31">
        <v>46.9</v>
      </c>
      <c r="M227" s="31">
        <v>235.97971000000001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54.85</v>
      </c>
      <c r="D228" s="40">
        <v>55.033333333333331</v>
      </c>
      <c r="E228" s="40">
        <v>52.966666666666661</v>
      </c>
      <c r="F228" s="40">
        <v>51.083333333333329</v>
      </c>
      <c r="G228" s="40">
        <v>49.016666666666659</v>
      </c>
      <c r="H228" s="40">
        <v>56.916666666666664</v>
      </c>
      <c r="I228" s="40">
        <v>58.983333333333327</v>
      </c>
      <c r="J228" s="40">
        <v>60.866666666666667</v>
      </c>
      <c r="K228" s="31">
        <v>57.1</v>
      </c>
      <c r="L228" s="31">
        <v>53.15</v>
      </c>
      <c r="M228" s="31">
        <v>249.32674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1075.9000000000001</v>
      </c>
      <c r="D229" s="40">
        <v>1065.7</v>
      </c>
      <c r="E229" s="40">
        <v>1047.4000000000001</v>
      </c>
      <c r="F229" s="40">
        <v>1018.9000000000001</v>
      </c>
      <c r="G229" s="40">
        <v>1000.6000000000001</v>
      </c>
      <c r="H229" s="40">
        <v>1094.2</v>
      </c>
      <c r="I229" s="40">
        <v>1112.4999999999998</v>
      </c>
      <c r="J229" s="40">
        <v>1141</v>
      </c>
      <c r="K229" s="31">
        <v>1084</v>
      </c>
      <c r="L229" s="31">
        <v>1037.2</v>
      </c>
      <c r="M229" s="31">
        <v>0.45179000000000002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309.2</v>
      </c>
      <c r="D230" s="40">
        <v>312.33333333333331</v>
      </c>
      <c r="E230" s="40">
        <v>301.81666666666661</v>
      </c>
      <c r="F230" s="40">
        <v>294.43333333333328</v>
      </c>
      <c r="G230" s="40">
        <v>283.91666666666657</v>
      </c>
      <c r="H230" s="40">
        <v>319.71666666666664</v>
      </c>
      <c r="I230" s="40">
        <v>330.23333333333341</v>
      </c>
      <c r="J230" s="40">
        <v>337.61666666666667</v>
      </c>
      <c r="K230" s="31">
        <v>322.85000000000002</v>
      </c>
      <c r="L230" s="31">
        <v>304.95</v>
      </c>
      <c r="M230" s="31">
        <v>5.40266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1665.1</v>
      </c>
      <c r="D231" s="40">
        <v>1677.2166666666665</v>
      </c>
      <c r="E231" s="40">
        <v>1639.4333333333329</v>
      </c>
      <c r="F231" s="40">
        <v>1613.7666666666664</v>
      </c>
      <c r="G231" s="40">
        <v>1575.9833333333329</v>
      </c>
      <c r="H231" s="40">
        <v>1702.883333333333</v>
      </c>
      <c r="I231" s="40">
        <v>1740.6666666666663</v>
      </c>
      <c r="J231" s="40">
        <v>1766.333333333333</v>
      </c>
      <c r="K231" s="31">
        <v>1715</v>
      </c>
      <c r="L231" s="31">
        <v>1651.55</v>
      </c>
      <c r="M231" s="31">
        <v>0.61500999999999995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592.75</v>
      </c>
      <c r="D232" s="40">
        <v>585.68333333333328</v>
      </c>
      <c r="E232" s="40">
        <v>565.56666666666661</v>
      </c>
      <c r="F232" s="40">
        <v>538.38333333333333</v>
      </c>
      <c r="G232" s="40">
        <v>518.26666666666665</v>
      </c>
      <c r="H232" s="40">
        <v>612.86666666666656</v>
      </c>
      <c r="I232" s="40">
        <v>632.98333333333312</v>
      </c>
      <c r="J232" s="40">
        <v>660.16666666666652</v>
      </c>
      <c r="K232" s="31">
        <v>605.79999999999995</v>
      </c>
      <c r="L232" s="31">
        <v>558.5</v>
      </c>
      <c r="M232" s="31">
        <v>23.159469999999999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176.7</v>
      </c>
      <c r="D233" s="40">
        <v>175.31666666666669</v>
      </c>
      <c r="E233" s="40">
        <v>171.63333333333338</v>
      </c>
      <c r="F233" s="40">
        <v>166.56666666666669</v>
      </c>
      <c r="G233" s="40">
        <v>162.88333333333338</v>
      </c>
      <c r="H233" s="40">
        <v>180.38333333333338</v>
      </c>
      <c r="I233" s="40">
        <v>184.06666666666672</v>
      </c>
      <c r="J233" s="40">
        <v>189.13333333333338</v>
      </c>
      <c r="K233" s="31">
        <v>179</v>
      </c>
      <c r="L233" s="31">
        <v>170.25</v>
      </c>
      <c r="M233" s="31">
        <v>41.231160000000003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45.3</v>
      </c>
      <c r="D234" s="40">
        <v>45.333333333333336</v>
      </c>
      <c r="E234" s="40">
        <v>45.166666666666671</v>
      </c>
      <c r="F234" s="40">
        <v>45.033333333333339</v>
      </c>
      <c r="G234" s="40">
        <v>44.866666666666674</v>
      </c>
      <c r="H234" s="40">
        <v>45.466666666666669</v>
      </c>
      <c r="I234" s="40">
        <v>45.63333333333334</v>
      </c>
      <c r="J234" s="40">
        <v>45.766666666666666</v>
      </c>
      <c r="K234" s="31">
        <v>45.5</v>
      </c>
      <c r="L234" s="31">
        <v>45.2</v>
      </c>
      <c r="M234" s="31">
        <v>19.127300000000002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216.1</v>
      </c>
      <c r="D235" s="40">
        <v>215.85</v>
      </c>
      <c r="E235" s="40">
        <v>214.45</v>
      </c>
      <c r="F235" s="40">
        <v>212.79999999999998</v>
      </c>
      <c r="G235" s="40">
        <v>211.39999999999998</v>
      </c>
      <c r="H235" s="40">
        <v>217.5</v>
      </c>
      <c r="I235" s="40">
        <v>218.90000000000003</v>
      </c>
      <c r="J235" s="40">
        <v>220.55</v>
      </c>
      <c r="K235" s="31">
        <v>217.25</v>
      </c>
      <c r="L235" s="31">
        <v>214.2</v>
      </c>
      <c r="M235" s="31">
        <v>196.21849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120.25</v>
      </c>
      <c r="D236" s="40">
        <v>120.68333333333334</v>
      </c>
      <c r="E236" s="40">
        <v>119.56666666666668</v>
      </c>
      <c r="F236" s="40">
        <v>118.88333333333334</v>
      </c>
      <c r="G236" s="40">
        <v>117.76666666666668</v>
      </c>
      <c r="H236" s="40">
        <v>121.36666666666667</v>
      </c>
      <c r="I236" s="40">
        <v>122.48333333333335</v>
      </c>
      <c r="J236" s="40">
        <v>123.16666666666667</v>
      </c>
      <c r="K236" s="31">
        <v>121.8</v>
      </c>
      <c r="L236" s="31">
        <v>120</v>
      </c>
      <c r="M236" s="31">
        <v>2.2700800000000001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181.35</v>
      </c>
      <c r="D237" s="40">
        <v>180.98333333333332</v>
      </c>
      <c r="E237" s="40">
        <v>179.51666666666665</v>
      </c>
      <c r="F237" s="40">
        <v>177.68333333333334</v>
      </c>
      <c r="G237" s="40">
        <v>176.21666666666667</v>
      </c>
      <c r="H237" s="40">
        <v>182.81666666666663</v>
      </c>
      <c r="I237" s="40">
        <v>184.28333333333327</v>
      </c>
      <c r="J237" s="40">
        <v>186.11666666666662</v>
      </c>
      <c r="K237" s="31">
        <v>182.45</v>
      </c>
      <c r="L237" s="31">
        <v>179.15</v>
      </c>
      <c r="M237" s="31">
        <v>12.61406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239.3</v>
      </c>
      <c r="D238" s="40">
        <v>236.41666666666666</v>
      </c>
      <c r="E238" s="40">
        <v>232.48333333333332</v>
      </c>
      <c r="F238" s="40">
        <v>225.66666666666666</v>
      </c>
      <c r="G238" s="40">
        <v>221.73333333333332</v>
      </c>
      <c r="H238" s="40">
        <v>243.23333333333332</v>
      </c>
      <c r="I238" s="40">
        <v>247.16666666666666</v>
      </c>
      <c r="J238" s="40">
        <v>253.98333333333332</v>
      </c>
      <c r="K238" s="31">
        <v>240.35</v>
      </c>
      <c r="L238" s="31">
        <v>229.6</v>
      </c>
      <c r="M238" s="31">
        <v>113.1515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139.80000000000001</v>
      </c>
      <c r="D239" s="40">
        <v>140.45000000000002</v>
      </c>
      <c r="E239" s="40">
        <v>136.90000000000003</v>
      </c>
      <c r="F239" s="40">
        <v>134.00000000000003</v>
      </c>
      <c r="G239" s="40">
        <v>130.45000000000005</v>
      </c>
      <c r="H239" s="40">
        <v>143.35000000000002</v>
      </c>
      <c r="I239" s="40">
        <v>146.90000000000003</v>
      </c>
      <c r="J239" s="40">
        <v>149.80000000000001</v>
      </c>
      <c r="K239" s="31">
        <v>144</v>
      </c>
      <c r="L239" s="31">
        <v>137.55000000000001</v>
      </c>
      <c r="M239" s="31">
        <v>89.300139999999999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8776.5</v>
      </c>
      <c r="D240" s="40">
        <v>8799.1666666666661</v>
      </c>
      <c r="E240" s="40">
        <v>8697.3333333333321</v>
      </c>
      <c r="F240" s="40">
        <v>8618.1666666666661</v>
      </c>
      <c r="G240" s="40">
        <v>8516.3333333333321</v>
      </c>
      <c r="H240" s="40">
        <v>8878.3333333333321</v>
      </c>
      <c r="I240" s="40">
        <v>8980.1666666666642</v>
      </c>
      <c r="J240" s="40">
        <v>9059.3333333333321</v>
      </c>
      <c r="K240" s="31">
        <v>8901</v>
      </c>
      <c r="L240" s="31">
        <v>8720</v>
      </c>
      <c r="M240" s="31">
        <v>1.5751500000000001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128.6</v>
      </c>
      <c r="D241" s="40">
        <v>127.73333333333333</v>
      </c>
      <c r="E241" s="40">
        <v>126.31666666666666</v>
      </c>
      <c r="F241" s="40">
        <v>124.03333333333333</v>
      </c>
      <c r="G241" s="40">
        <v>122.61666666666666</v>
      </c>
      <c r="H241" s="40">
        <v>130.01666666666665</v>
      </c>
      <c r="I241" s="40">
        <v>131.43333333333334</v>
      </c>
      <c r="J241" s="40">
        <v>133.71666666666667</v>
      </c>
      <c r="K241" s="31">
        <v>129.15</v>
      </c>
      <c r="L241" s="31">
        <v>125.45</v>
      </c>
      <c r="M241" s="31">
        <v>17.741430000000001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586.29999999999995</v>
      </c>
      <c r="D242" s="40">
        <v>588.93333333333328</v>
      </c>
      <c r="E242" s="40">
        <v>580.86666666666656</v>
      </c>
      <c r="F242" s="40">
        <v>575.43333333333328</v>
      </c>
      <c r="G242" s="40">
        <v>567.36666666666656</v>
      </c>
      <c r="H242" s="40">
        <v>594.36666666666656</v>
      </c>
      <c r="I242" s="40">
        <v>602.43333333333339</v>
      </c>
      <c r="J242" s="40">
        <v>607.86666666666656</v>
      </c>
      <c r="K242" s="31">
        <v>597</v>
      </c>
      <c r="L242" s="31">
        <v>583.5</v>
      </c>
      <c r="M242" s="31">
        <v>45.870840000000001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153.9</v>
      </c>
      <c r="D243" s="40">
        <v>153.93333333333331</v>
      </c>
      <c r="E243" s="40">
        <v>152.36666666666662</v>
      </c>
      <c r="F243" s="40">
        <v>150.83333333333331</v>
      </c>
      <c r="G243" s="40">
        <v>149.26666666666662</v>
      </c>
      <c r="H243" s="40">
        <v>155.46666666666661</v>
      </c>
      <c r="I243" s="40">
        <v>157.03333333333327</v>
      </c>
      <c r="J243" s="40">
        <v>158.56666666666661</v>
      </c>
      <c r="K243" s="31">
        <v>155.5</v>
      </c>
      <c r="L243" s="31">
        <v>152.4</v>
      </c>
      <c r="M243" s="31">
        <v>28.323090000000001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115.25</v>
      </c>
      <c r="D244" s="40">
        <v>115.05</v>
      </c>
      <c r="E244" s="40">
        <v>114.19999999999999</v>
      </c>
      <c r="F244" s="40">
        <v>113.14999999999999</v>
      </c>
      <c r="G244" s="40">
        <v>112.29999999999998</v>
      </c>
      <c r="H244" s="40">
        <v>116.1</v>
      </c>
      <c r="I244" s="40">
        <v>116.94999999999999</v>
      </c>
      <c r="J244" s="40">
        <v>118</v>
      </c>
      <c r="K244" s="31">
        <v>115.9</v>
      </c>
      <c r="L244" s="31">
        <v>114</v>
      </c>
      <c r="M244" s="31">
        <v>92.350740000000002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19.7</v>
      </c>
      <c r="D245" s="40">
        <v>19.7</v>
      </c>
      <c r="E245" s="40">
        <v>19.599999999999998</v>
      </c>
      <c r="F245" s="40">
        <v>19.5</v>
      </c>
      <c r="G245" s="40">
        <v>19.399999999999999</v>
      </c>
      <c r="H245" s="40">
        <v>19.799999999999997</v>
      </c>
      <c r="I245" s="40">
        <v>19.899999999999999</v>
      </c>
      <c r="J245" s="40">
        <v>19.999999999999996</v>
      </c>
      <c r="K245" s="31">
        <v>19.8</v>
      </c>
      <c r="L245" s="31">
        <v>19.600000000000001</v>
      </c>
      <c r="M245" s="31">
        <v>34.727130000000002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3738.45</v>
      </c>
      <c r="D246" s="40">
        <v>3657.75</v>
      </c>
      <c r="E246" s="40">
        <v>3556.7</v>
      </c>
      <c r="F246" s="40">
        <v>3374.95</v>
      </c>
      <c r="G246" s="40">
        <v>3273.8999999999996</v>
      </c>
      <c r="H246" s="40">
        <v>3839.5</v>
      </c>
      <c r="I246" s="40">
        <v>3940.55</v>
      </c>
      <c r="J246" s="40">
        <v>4122.3</v>
      </c>
      <c r="K246" s="31">
        <v>3758.8</v>
      </c>
      <c r="L246" s="31">
        <v>3476</v>
      </c>
      <c r="M246" s="31">
        <v>118.21825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268.75</v>
      </c>
      <c r="D247" s="40">
        <v>272.25</v>
      </c>
      <c r="E247" s="40">
        <v>264.5</v>
      </c>
      <c r="F247" s="40">
        <v>260.25</v>
      </c>
      <c r="G247" s="40">
        <v>252.5</v>
      </c>
      <c r="H247" s="40">
        <v>276.5</v>
      </c>
      <c r="I247" s="40">
        <v>284.25</v>
      </c>
      <c r="J247" s="40">
        <v>288.5</v>
      </c>
      <c r="K247" s="31">
        <v>280</v>
      </c>
      <c r="L247" s="31">
        <v>268</v>
      </c>
      <c r="M247" s="31">
        <v>3.6819299999999999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464.25</v>
      </c>
      <c r="D248" s="40">
        <v>464.8</v>
      </c>
      <c r="E248" s="40">
        <v>458.1</v>
      </c>
      <c r="F248" s="40">
        <v>451.95</v>
      </c>
      <c r="G248" s="40">
        <v>445.25</v>
      </c>
      <c r="H248" s="40">
        <v>470.95000000000005</v>
      </c>
      <c r="I248" s="40">
        <v>477.65</v>
      </c>
      <c r="J248" s="40">
        <v>483.80000000000007</v>
      </c>
      <c r="K248" s="31">
        <v>471.5</v>
      </c>
      <c r="L248" s="31">
        <v>458.65</v>
      </c>
      <c r="M248" s="31">
        <v>2.2817500000000002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587</v>
      </c>
      <c r="D249" s="40">
        <v>591.5</v>
      </c>
      <c r="E249" s="40">
        <v>580.95000000000005</v>
      </c>
      <c r="F249" s="40">
        <v>574.90000000000009</v>
      </c>
      <c r="G249" s="40">
        <v>564.35000000000014</v>
      </c>
      <c r="H249" s="40">
        <v>597.54999999999995</v>
      </c>
      <c r="I249" s="40">
        <v>608.09999999999991</v>
      </c>
      <c r="J249" s="40">
        <v>614.14999999999986</v>
      </c>
      <c r="K249" s="31">
        <v>602.04999999999995</v>
      </c>
      <c r="L249" s="31">
        <v>585.45000000000005</v>
      </c>
      <c r="M249" s="31">
        <v>38.71669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246.25</v>
      </c>
      <c r="D250" s="40">
        <v>244.68333333333331</v>
      </c>
      <c r="E250" s="40">
        <v>239.56666666666661</v>
      </c>
      <c r="F250" s="40">
        <v>232.8833333333333</v>
      </c>
      <c r="G250" s="40">
        <v>227.76666666666659</v>
      </c>
      <c r="H250" s="40">
        <v>251.36666666666662</v>
      </c>
      <c r="I250" s="40">
        <v>256.48333333333335</v>
      </c>
      <c r="J250" s="40">
        <v>263.16666666666663</v>
      </c>
      <c r="K250" s="31">
        <v>249.8</v>
      </c>
      <c r="L250" s="31">
        <v>238</v>
      </c>
      <c r="M250" s="31">
        <v>60.105559999999997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1036.5999999999999</v>
      </c>
      <c r="D251" s="40">
        <v>1024.3999999999999</v>
      </c>
      <c r="E251" s="40">
        <v>1009.7999999999997</v>
      </c>
      <c r="F251" s="40">
        <v>982.99999999999989</v>
      </c>
      <c r="G251" s="40">
        <v>968.39999999999975</v>
      </c>
      <c r="H251" s="40">
        <v>1051.1999999999998</v>
      </c>
      <c r="I251" s="40">
        <v>1065.7999999999997</v>
      </c>
      <c r="J251" s="40">
        <v>1092.5999999999997</v>
      </c>
      <c r="K251" s="31">
        <v>1039</v>
      </c>
      <c r="L251" s="31">
        <v>997.6</v>
      </c>
      <c r="M251" s="31">
        <v>78.383830000000003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45.2</v>
      </c>
      <c r="D252" s="40">
        <v>45.516666666666673</v>
      </c>
      <c r="E252" s="40">
        <v>44.533333333333346</v>
      </c>
      <c r="F252" s="40">
        <v>43.866666666666674</v>
      </c>
      <c r="G252" s="40">
        <v>42.883333333333347</v>
      </c>
      <c r="H252" s="40">
        <v>46.183333333333344</v>
      </c>
      <c r="I252" s="40">
        <v>47.166666666666679</v>
      </c>
      <c r="J252" s="40">
        <v>47.833333333333343</v>
      </c>
      <c r="K252" s="31">
        <v>46.5</v>
      </c>
      <c r="L252" s="31">
        <v>44.85</v>
      </c>
      <c r="M252" s="31">
        <v>29.67023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6722.5</v>
      </c>
      <c r="D253" s="40">
        <v>6752.3166666666657</v>
      </c>
      <c r="E253" s="40">
        <v>6571.8333333333312</v>
      </c>
      <c r="F253" s="40">
        <v>6421.1666666666652</v>
      </c>
      <c r="G253" s="40">
        <v>6240.6833333333307</v>
      </c>
      <c r="H253" s="40">
        <v>6902.9833333333318</v>
      </c>
      <c r="I253" s="40">
        <v>7083.4666666666653</v>
      </c>
      <c r="J253" s="40">
        <v>7234.1333333333323</v>
      </c>
      <c r="K253" s="31">
        <v>6932.8</v>
      </c>
      <c r="L253" s="31">
        <v>6601.65</v>
      </c>
      <c r="M253" s="31">
        <v>12.732670000000001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1686.15</v>
      </c>
      <c r="D254" s="40">
        <v>1686.9000000000003</v>
      </c>
      <c r="E254" s="40">
        <v>1677.8500000000006</v>
      </c>
      <c r="F254" s="40">
        <v>1669.5500000000002</v>
      </c>
      <c r="G254" s="40">
        <v>1660.5000000000005</v>
      </c>
      <c r="H254" s="40">
        <v>1695.2000000000007</v>
      </c>
      <c r="I254" s="40">
        <v>1704.2500000000005</v>
      </c>
      <c r="J254" s="40">
        <v>1712.5500000000009</v>
      </c>
      <c r="K254" s="31">
        <v>1695.95</v>
      </c>
      <c r="L254" s="31">
        <v>1678.6</v>
      </c>
      <c r="M254" s="31">
        <v>49.45167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979.55</v>
      </c>
      <c r="D255" s="40">
        <v>978.2166666666667</v>
      </c>
      <c r="E255" s="40">
        <v>964.43333333333339</v>
      </c>
      <c r="F255" s="40">
        <v>949.31666666666672</v>
      </c>
      <c r="G255" s="40">
        <v>935.53333333333342</v>
      </c>
      <c r="H255" s="40">
        <v>993.33333333333337</v>
      </c>
      <c r="I255" s="40">
        <v>1007.1166666666667</v>
      </c>
      <c r="J255" s="40">
        <v>1022.2333333333333</v>
      </c>
      <c r="K255" s="31">
        <v>992</v>
      </c>
      <c r="L255" s="31">
        <v>963.1</v>
      </c>
      <c r="M255" s="31">
        <v>0.36919000000000002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304.8</v>
      </c>
      <c r="D256" s="40">
        <v>303.76666666666671</v>
      </c>
      <c r="E256" s="40">
        <v>301.63333333333344</v>
      </c>
      <c r="F256" s="40">
        <v>298.46666666666675</v>
      </c>
      <c r="G256" s="40">
        <v>296.33333333333348</v>
      </c>
      <c r="H256" s="40">
        <v>306.93333333333339</v>
      </c>
      <c r="I256" s="40">
        <v>309.06666666666672</v>
      </c>
      <c r="J256" s="40">
        <v>312.23333333333335</v>
      </c>
      <c r="K256" s="31">
        <v>305.89999999999998</v>
      </c>
      <c r="L256" s="31">
        <v>300.60000000000002</v>
      </c>
      <c r="M256" s="31">
        <v>5.8183600000000002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643.20000000000005</v>
      </c>
      <c r="D257" s="40">
        <v>643.11666666666667</v>
      </c>
      <c r="E257" s="40">
        <v>636.33333333333337</v>
      </c>
      <c r="F257" s="40">
        <v>629.4666666666667</v>
      </c>
      <c r="G257" s="40">
        <v>622.68333333333339</v>
      </c>
      <c r="H257" s="40">
        <v>649.98333333333335</v>
      </c>
      <c r="I257" s="40">
        <v>656.76666666666665</v>
      </c>
      <c r="J257" s="40">
        <v>663.63333333333333</v>
      </c>
      <c r="K257" s="31">
        <v>649.9</v>
      </c>
      <c r="L257" s="31">
        <v>636.25</v>
      </c>
      <c r="M257" s="31">
        <v>1.7232700000000001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1943</v>
      </c>
      <c r="D258" s="40">
        <v>1928.4666666666665</v>
      </c>
      <c r="E258" s="40">
        <v>1907.9833333333329</v>
      </c>
      <c r="F258" s="40">
        <v>1872.9666666666665</v>
      </c>
      <c r="G258" s="40">
        <v>1852.4833333333329</v>
      </c>
      <c r="H258" s="40">
        <v>1963.4833333333329</v>
      </c>
      <c r="I258" s="40">
        <v>1983.9666666666665</v>
      </c>
      <c r="J258" s="40">
        <v>2018.9833333333329</v>
      </c>
      <c r="K258" s="31">
        <v>1948.95</v>
      </c>
      <c r="L258" s="31">
        <v>1893.45</v>
      </c>
      <c r="M258" s="31">
        <v>6.3967299999999998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2637.5</v>
      </c>
      <c r="D259" s="40">
        <v>2629.65</v>
      </c>
      <c r="E259" s="40">
        <v>2579.5</v>
      </c>
      <c r="F259" s="40">
        <v>2521.5</v>
      </c>
      <c r="G259" s="40">
        <v>2471.35</v>
      </c>
      <c r="H259" s="40">
        <v>2687.65</v>
      </c>
      <c r="I259" s="40">
        <v>2737.8000000000006</v>
      </c>
      <c r="J259" s="40">
        <v>2795.8</v>
      </c>
      <c r="K259" s="31">
        <v>2679.8</v>
      </c>
      <c r="L259" s="31">
        <v>2571.65</v>
      </c>
      <c r="M259" s="31">
        <v>2.2882799999999999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1732.6</v>
      </c>
      <c r="D260" s="40">
        <v>1746.7</v>
      </c>
      <c r="E260" s="40">
        <v>1713.9</v>
      </c>
      <c r="F260" s="40">
        <v>1695.2</v>
      </c>
      <c r="G260" s="40">
        <v>1662.4</v>
      </c>
      <c r="H260" s="40">
        <v>1765.4</v>
      </c>
      <c r="I260" s="40">
        <v>1798.1999999999998</v>
      </c>
      <c r="J260" s="40">
        <v>1816.9</v>
      </c>
      <c r="K260" s="31">
        <v>1779.5</v>
      </c>
      <c r="L260" s="31">
        <v>1728</v>
      </c>
      <c r="M260" s="31">
        <v>1.45102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3391.9</v>
      </c>
      <c r="D261" s="40">
        <v>3429.8166666666671</v>
      </c>
      <c r="E261" s="40">
        <v>3343.0833333333339</v>
      </c>
      <c r="F261" s="40">
        <v>3294.2666666666669</v>
      </c>
      <c r="G261" s="40">
        <v>3207.5333333333338</v>
      </c>
      <c r="H261" s="40">
        <v>3478.6333333333341</v>
      </c>
      <c r="I261" s="40">
        <v>3565.3666666666668</v>
      </c>
      <c r="J261" s="40">
        <v>3614.1833333333343</v>
      </c>
      <c r="K261" s="31">
        <v>3516.55</v>
      </c>
      <c r="L261" s="31">
        <v>3381</v>
      </c>
      <c r="M261" s="31">
        <v>0.51214999999999999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736.3</v>
      </c>
      <c r="D262" s="40">
        <v>735.05000000000007</v>
      </c>
      <c r="E262" s="40">
        <v>723.10000000000014</v>
      </c>
      <c r="F262" s="40">
        <v>709.90000000000009</v>
      </c>
      <c r="G262" s="40">
        <v>697.95000000000016</v>
      </c>
      <c r="H262" s="40">
        <v>748.25000000000011</v>
      </c>
      <c r="I262" s="40">
        <v>760.20000000000016</v>
      </c>
      <c r="J262" s="40">
        <v>773.40000000000009</v>
      </c>
      <c r="K262" s="31">
        <v>747</v>
      </c>
      <c r="L262" s="31">
        <v>721.85</v>
      </c>
      <c r="M262" s="31">
        <v>3.7978000000000001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250.6</v>
      </c>
      <c r="D263" s="40">
        <v>251.13333333333333</v>
      </c>
      <c r="E263" s="40">
        <v>247.46666666666664</v>
      </c>
      <c r="F263" s="40">
        <v>244.33333333333331</v>
      </c>
      <c r="G263" s="40">
        <v>240.66666666666663</v>
      </c>
      <c r="H263" s="40">
        <v>254.26666666666665</v>
      </c>
      <c r="I263" s="40">
        <v>257.93333333333334</v>
      </c>
      <c r="J263" s="40">
        <v>261.06666666666666</v>
      </c>
      <c r="K263" s="31">
        <v>254.8</v>
      </c>
      <c r="L263" s="31">
        <v>248</v>
      </c>
      <c r="M263" s="31">
        <v>7.5737199999999998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156.4</v>
      </c>
      <c r="D264" s="40">
        <v>155.1</v>
      </c>
      <c r="E264" s="40">
        <v>152.25</v>
      </c>
      <c r="F264" s="40">
        <v>148.1</v>
      </c>
      <c r="G264" s="40">
        <v>145.25</v>
      </c>
      <c r="H264" s="40">
        <v>159.25</v>
      </c>
      <c r="I264" s="40">
        <v>162.09999999999997</v>
      </c>
      <c r="J264" s="40">
        <v>166.25</v>
      </c>
      <c r="K264" s="31">
        <v>157.94999999999999</v>
      </c>
      <c r="L264" s="31">
        <v>150.94999999999999</v>
      </c>
      <c r="M264" s="31">
        <v>18.465140000000002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89.65</v>
      </c>
      <c r="D265" s="40">
        <v>89.65000000000002</v>
      </c>
      <c r="E265" s="40">
        <v>88.600000000000037</v>
      </c>
      <c r="F265" s="40">
        <v>87.550000000000011</v>
      </c>
      <c r="G265" s="40">
        <v>86.500000000000028</v>
      </c>
      <c r="H265" s="40">
        <v>90.700000000000045</v>
      </c>
      <c r="I265" s="40">
        <v>91.750000000000028</v>
      </c>
      <c r="J265" s="40">
        <v>92.800000000000054</v>
      </c>
      <c r="K265" s="31">
        <v>90.7</v>
      </c>
      <c r="L265" s="31">
        <v>88.6</v>
      </c>
      <c r="M265" s="31">
        <v>10.73705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307.8</v>
      </c>
      <c r="D266" s="40">
        <v>304.88333333333338</v>
      </c>
      <c r="E266" s="40">
        <v>301.96666666666675</v>
      </c>
      <c r="F266" s="40">
        <v>296.13333333333338</v>
      </c>
      <c r="G266" s="40">
        <v>293.21666666666675</v>
      </c>
      <c r="H266" s="40">
        <v>310.71666666666675</v>
      </c>
      <c r="I266" s="40">
        <v>313.63333333333338</v>
      </c>
      <c r="J266" s="40">
        <v>319.46666666666675</v>
      </c>
      <c r="K266" s="31">
        <v>307.8</v>
      </c>
      <c r="L266" s="31">
        <v>299.05</v>
      </c>
      <c r="M266" s="31">
        <v>20.77692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693.65</v>
      </c>
      <c r="D267" s="40">
        <v>695.9666666666667</v>
      </c>
      <c r="E267" s="40">
        <v>689.93333333333339</v>
      </c>
      <c r="F267" s="40">
        <v>686.2166666666667</v>
      </c>
      <c r="G267" s="40">
        <v>680.18333333333339</v>
      </c>
      <c r="H267" s="40">
        <v>699.68333333333339</v>
      </c>
      <c r="I267" s="40">
        <v>705.7166666666667</v>
      </c>
      <c r="J267" s="40">
        <v>709.43333333333339</v>
      </c>
      <c r="K267" s="31">
        <v>702</v>
      </c>
      <c r="L267" s="31">
        <v>692.25</v>
      </c>
      <c r="M267" s="31">
        <v>31.858080000000001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103.7</v>
      </c>
      <c r="D268" s="40">
        <v>103.71666666666665</v>
      </c>
      <c r="E268" s="40">
        <v>102.23333333333331</v>
      </c>
      <c r="F268" s="40">
        <v>100.76666666666665</v>
      </c>
      <c r="G268" s="40">
        <v>99.283333333333303</v>
      </c>
      <c r="H268" s="40">
        <v>105.18333333333331</v>
      </c>
      <c r="I268" s="40">
        <v>106.66666666666666</v>
      </c>
      <c r="J268" s="40">
        <v>108.13333333333331</v>
      </c>
      <c r="K268" s="31">
        <v>105.2</v>
      </c>
      <c r="L268" s="31">
        <v>102.25</v>
      </c>
      <c r="M268" s="31">
        <v>1.7681100000000001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85.65</v>
      </c>
      <c r="D269" s="40">
        <v>85.733333333333348</v>
      </c>
      <c r="E269" s="40">
        <v>85.016666666666694</v>
      </c>
      <c r="F269" s="40">
        <v>84.38333333333334</v>
      </c>
      <c r="G269" s="40">
        <v>83.666666666666686</v>
      </c>
      <c r="H269" s="40">
        <v>86.366666666666703</v>
      </c>
      <c r="I269" s="40">
        <v>87.083333333333343</v>
      </c>
      <c r="J269" s="40">
        <v>87.716666666666711</v>
      </c>
      <c r="K269" s="31">
        <v>86.45</v>
      </c>
      <c r="L269" s="31">
        <v>85.1</v>
      </c>
      <c r="M269" s="31">
        <v>3.2372700000000001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121.5</v>
      </c>
      <c r="D270" s="40">
        <v>121.33333333333333</v>
      </c>
      <c r="E270" s="40">
        <v>120.31666666666666</v>
      </c>
      <c r="F270" s="40">
        <v>119.13333333333334</v>
      </c>
      <c r="G270" s="40">
        <v>118.11666666666667</v>
      </c>
      <c r="H270" s="40">
        <v>122.51666666666665</v>
      </c>
      <c r="I270" s="40">
        <v>123.53333333333333</v>
      </c>
      <c r="J270" s="40">
        <v>124.71666666666664</v>
      </c>
      <c r="K270" s="31">
        <v>122.35</v>
      </c>
      <c r="L270" s="31">
        <v>120.15</v>
      </c>
      <c r="M270" s="31">
        <v>12.10623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294.55</v>
      </c>
      <c r="D271" s="40">
        <v>297.5</v>
      </c>
      <c r="E271" s="40">
        <v>290.05</v>
      </c>
      <c r="F271" s="40">
        <v>285.55</v>
      </c>
      <c r="G271" s="40">
        <v>278.10000000000002</v>
      </c>
      <c r="H271" s="40">
        <v>302</v>
      </c>
      <c r="I271" s="40">
        <v>309.45000000000005</v>
      </c>
      <c r="J271" s="40">
        <v>313.95</v>
      </c>
      <c r="K271" s="31">
        <v>304.95</v>
      </c>
      <c r="L271" s="31">
        <v>293</v>
      </c>
      <c r="M271" s="31">
        <v>8.5132499999999993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164.25</v>
      </c>
      <c r="D272" s="40">
        <v>165.08333333333334</v>
      </c>
      <c r="E272" s="40">
        <v>161.41666666666669</v>
      </c>
      <c r="F272" s="40">
        <v>158.58333333333334</v>
      </c>
      <c r="G272" s="40">
        <v>154.91666666666669</v>
      </c>
      <c r="H272" s="40">
        <v>167.91666666666669</v>
      </c>
      <c r="I272" s="40">
        <v>171.58333333333337</v>
      </c>
      <c r="J272" s="40">
        <v>174.41666666666669</v>
      </c>
      <c r="K272" s="31">
        <v>168.75</v>
      </c>
      <c r="L272" s="31">
        <v>162.25</v>
      </c>
      <c r="M272" s="31">
        <v>24.102319999999999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401.1</v>
      </c>
      <c r="D273" s="40">
        <v>403.2166666666667</v>
      </c>
      <c r="E273" s="40">
        <v>398.13333333333338</v>
      </c>
      <c r="F273" s="40">
        <v>395.16666666666669</v>
      </c>
      <c r="G273" s="40">
        <v>390.08333333333337</v>
      </c>
      <c r="H273" s="40">
        <v>406.18333333333339</v>
      </c>
      <c r="I273" s="40">
        <v>411.26666666666665</v>
      </c>
      <c r="J273" s="40">
        <v>414.23333333333341</v>
      </c>
      <c r="K273" s="31">
        <v>408.3</v>
      </c>
      <c r="L273" s="31">
        <v>400.25</v>
      </c>
      <c r="M273" s="31">
        <v>58.009689999999999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2243.9</v>
      </c>
      <c r="D274" s="40">
        <v>2243.9666666666667</v>
      </c>
      <c r="E274" s="40">
        <v>2229.9333333333334</v>
      </c>
      <c r="F274" s="40">
        <v>2215.9666666666667</v>
      </c>
      <c r="G274" s="40">
        <v>2201.9333333333334</v>
      </c>
      <c r="H274" s="40">
        <v>2257.9333333333334</v>
      </c>
      <c r="I274" s="40">
        <v>2271.9666666666672</v>
      </c>
      <c r="J274" s="40">
        <v>2285.9333333333334</v>
      </c>
      <c r="K274" s="31">
        <v>2258</v>
      </c>
      <c r="L274" s="31">
        <v>2230</v>
      </c>
      <c r="M274" s="31">
        <v>8.1769999999999995E-2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4116</v>
      </c>
      <c r="D275" s="40">
        <v>4122.3166666666666</v>
      </c>
      <c r="E275" s="40">
        <v>4084.6833333333334</v>
      </c>
      <c r="F275" s="40">
        <v>4053.3666666666668</v>
      </c>
      <c r="G275" s="40">
        <v>4015.7333333333336</v>
      </c>
      <c r="H275" s="40">
        <v>4153.6333333333332</v>
      </c>
      <c r="I275" s="40">
        <v>4191.2666666666664</v>
      </c>
      <c r="J275" s="40">
        <v>4222.583333333333</v>
      </c>
      <c r="K275" s="31">
        <v>4159.95</v>
      </c>
      <c r="L275" s="31">
        <v>4091</v>
      </c>
      <c r="M275" s="31">
        <v>3.71034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986.15</v>
      </c>
      <c r="D276" s="40">
        <v>987.94999999999993</v>
      </c>
      <c r="E276" s="40">
        <v>982.19999999999982</v>
      </c>
      <c r="F276" s="40">
        <v>978.24999999999989</v>
      </c>
      <c r="G276" s="40">
        <v>972.49999999999977</v>
      </c>
      <c r="H276" s="40">
        <v>991.89999999999986</v>
      </c>
      <c r="I276" s="40">
        <v>997.65000000000009</v>
      </c>
      <c r="J276" s="40">
        <v>1001.5999999999999</v>
      </c>
      <c r="K276" s="31">
        <v>993.7</v>
      </c>
      <c r="L276" s="31">
        <v>984</v>
      </c>
      <c r="M276" s="31">
        <v>2.3688099999999999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177.45</v>
      </c>
      <c r="D277" s="40">
        <v>177.83333333333334</v>
      </c>
      <c r="E277" s="40">
        <v>176.16666666666669</v>
      </c>
      <c r="F277" s="40">
        <v>174.88333333333335</v>
      </c>
      <c r="G277" s="40">
        <v>173.2166666666667</v>
      </c>
      <c r="H277" s="40">
        <v>179.11666666666667</v>
      </c>
      <c r="I277" s="40">
        <v>180.78333333333336</v>
      </c>
      <c r="J277" s="40">
        <v>182.06666666666666</v>
      </c>
      <c r="K277" s="31">
        <v>179.5</v>
      </c>
      <c r="L277" s="31">
        <v>176.55</v>
      </c>
      <c r="M277" s="31">
        <v>7.2479699999999996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2236.9</v>
      </c>
      <c r="D278" s="40">
        <v>2237.6333333333332</v>
      </c>
      <c r="E278" s="40">
        <v>2189.2666666666664</v>
      </c>
      <c r="F278" s="40">
        <v>2141.6333333333332</v>
      </c>
      <c r="G278" s="40">
        <v>2093.2666666666664</v>
      </c>
      <c r="H278" s="40">
        <v>2285.2666666666664</v>
      </c>
      <c r="I278" s="40">
        <v>2333.6333333333332</v>
      </c>
      <c r="J278" s="40">
        <v>2381.2666666666664</v>
      </c>
      <c r="K278" s="31">
        <v>2286</v>
      </c>
      <c r="L278" s="31">
        <v>2190</v>
      </c>
      <c r="M278" s="31">
        <v>1.4152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809.85</v>
      </c>
      <c r="D279" s="40">
        <v>812.65</v>
      </c>
      <c r="E279" s="40">
        <v>800.44999999999993</v>
      </c>
      <c r="F279" s="40">
        <v>791.05</v>
      </c>
      <c r="G279" s="40">
        <v>778.84999999999991</v>
      </c>
      <c r="H279" s="40">
        <v>822.05</v>
      </c>
      <c r="I279" s="40">
        <v>834.25</v>
      </c>
      <c r="J279" s="40">
        <v>843.65</v>
      </c>
      <c r="K279" s="31">
        <v>824.85</v>
      </c>
      <c r="L279" s="31">
        <v>803.25</v>
      </c>
      <c r="M279" s="31">
        <v>4.24343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312.35000000000002</v>
      </c>
      <c r="D280" s="40">
        <v>314.45</v>
      </c>
      <c r="E280" s="40">
        <v>304.89999999999998</v>
      </c>
      <c r="F280" s="40">
        <v>297.45</v>
      </c>
      <c r="G280" s="40">
        <v>287.89999999999998</v>
      </c>
      <c r="H280" s="40">
        <v>321.89999999999998</v>
      </c>
      <c r="I280" s="40">
        <v>331.45000000000005</v>
      </c>
      <c r="J280" s="40">
        <v>338.9</v>
      </c>
      <c r="K280" s="31">
        <v>324</v>
      </c>
      <c r="L280" s="31">
        <v>307</v>
      </c>
      <c r="M280" s="31">
        <v>20.564730000000001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329.8</v>
      </c>
      <c r="D281" s="40">
        <v>328.96666666666664</v>
      </c>
      <c r="E281" s="40">
        <v>325.98333333333329</v>
      </c>
      <c r="F281" s="40">
        <v>322.16666666666663</v>
      </c>
      <c r="G281" s="40">
        <v>319.18333333333328</v>
      </c>
      <c r="H281" s="40">
        <v>332.7833333333333</v>
      </c>
      <c r="I281" s="40">
        <v>335.76666666666665</v>
      </c>
      <c r="J281" s="40">
        <v>339.58333333333331</v>
      </c>
      <c r="K281" s="31">
        <v>331.95</v>
      </c>
      <c r="L281" s="31">
        <v>325.14999999999998</v>
      </c>
      <c r="M281" s="31">
        <v>8.0616500000000002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263.5</v>
      </c>
      <c r="D282" s="40">
        <v>264.3</v>
      </c>
      <c r="E282" s="40">
        <v>260.10000000000002</v>
      </c>
      <c r="F282" s="40">
        <v>256.7</v>
      </c>
      <c r="G282" s="40">
        <v>252.5</v>
      </c>
      <c r="H282" s="40">
        <v>267.70000000000005</v>
      </c>
      <c r="I282" s="40">
        <v>271.89999999999998</v>
      </c>
      <c r="J282" s="40">
        <v>275.30000000000007</v>
      </c>
      <c r="K282" s="31">
        <v>268.5</v>
      </c>
      <c r="L282" s="31">
        <v>260.89999999999998</v>
      </c>
      <c r="M282" s="31">
        <v>11.01512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1207.0999999999999</v>
      </c>
      <c r="D283" s="40">
        <v>1218.7</v>
      </c>
      <c r="E283" s="40">
        <v>1192.4000000000001</v>
      </c>
      <c r="F283" s="40">
        <v>1177.7</v>
      </c>
      <c r="G283" s="40">
        <v>1151.4000000000001</v>
      </c>
      <c r="H283" s="40">
        <v>1233.4000000000001</v>
      </c>
      <c r="I283" s="40">
        <v>1259.6999999999998</v>
      </c>
      <c r="J283" s="40">
        <v>1274.4000000000001</v>
      </c>
      <c r="K283" s="31">
        <v>1245</v>
      </c>
      <c r="L283" s="31">
        <v>1204</v>
      </c>
      <c r="M283" s="31">
        <v>0.40394000000000002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1163.7</v>
      </c>
      <c r="D284" s="40">
        <v>1166.4166666666667</v>
      </c>
      <c r="E284" s="40">
        <v>1152.8333333333335</v>
      </c>
      <c r="F284" s="40">
        <v>1141.9666666666667</v>
      </c>
      <c r="G284" s="40">
        <v>1128.3833333333334</v>
      </c>
      <c r="H284" s="40">
        <v>1177.2833333333335</v>
      </c>
      <c r="I284" s="40">
        <v>1190.866666666667</v>
      </c>
      <c r="J284" s="40">
        <v>1201.7333333333336</v>
      </c>
      <c r="K284" s="31">
        <v>1180</v>
      </c>
      <c r="L284" s="31">
        <v>1155.55</v>
      </c>
      <c r="M284" s="31">
        <v>1.37985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422.9</v>
      </c>
      <c r="D285" s="40">
        <v>420.98333333333329</v>
      </c>
      <c r="E285" s="40">
        <v>416.51666666666659</v>
      </c>
      <c r="F285" s="40">
        <v>410.13333333333333</v>
      </c>
      <c r="G285" s="40">
        <v>405.66666666666663</v>
      </c>
      <c r="H285" s="40">
        <v>427.36666666666656</v>
      </c>
      <c r="I285" s="40">
        <v>431.83333333333326</v>
      </c>
      <c r="J285" s="40">
        <v>438.21666666666653</v>
      </c>
      <c r="K285" s="31">
        <v>425.45</v>
      </c>
      <c r="L285" s="31">
        <v>414.6</v>
      </c>
      <c r="M285" s="31">
        <v>1.82992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613.1</v>
      </c>
      <c r="D286" s="40">
        <v>610.4</v>
      </c>
      <c r="E286" s="40">
        <v>605.75</v>
      </c>
      <c r="F286" s="40">
        <v>598.4</v>
      </c>
      <c r="G286" s="40">
        <v>593.75</v>
      </c>
      <c r="H286" s="40">
        <v>617.75</v>
      </c>
      <c r="I286" s="40">
        <v>622.39999999999986</v>
      </c>
      <c r="J286" s="40">
        <v>629.75</v>
      </c>
      <c r="K286" s="31">
        <v>615.04999999999995</v>
      </c>
      <c r="L286" s="31">
        <v>603.04999999999995</v>
      </c>
      <c r="M286" s="31">
        <v>1.6980900000000001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43.55</v>
      </c>
      <c r="D287" s="40">
        <v>43.483333333333327</v>
      </c>
      <c r="E287" s="40">
        <v>42.466666666666654</v>
      </c>
      <c r="F287" s="40">
        <v>41.383333333333326</v>
      </c>
      <c r="G287" s="40">
        <v>40.366666666666653</v>
      </c>
      <c r="H287" s="40">
        <v>44.566666666666656</v>
      </c>
      <c r="I287" s="40">
        <v>45.583333333333321</v>
      </c>
      <c r="J287" s="40">
        <v>46.666666666666657</v>
      </c>
      <c r="K287" s="31">
        <v>44.5</v>
      </c>
      <c r="L287" s="31">
        <v>42.4</v>
      </c>
      <c r="M287" s="31">
        <v>20.37895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609.9</v>
      </c>
      <c r="D288" s="40">
        <v>608.48333333333335</v>
      </c>
      <c r="E288" s="40">
        <v>605.4666666666667</v>
      </c>
      <c r="F288" s="40">
        <v>601.0333333333333</v>
      </c>
      <c r="G288" s="40">
        <v>598.01666666666665</v>
      </c>
      <c r="H288" s="40">
        <v>612.91666666666674</v>
      </c>
      <c r="I288" s="40">
        <v>615.93333333333339</v>
      </c>
      <c r="J288" s="40">
        <v>620.36666666666679</v>
      </c>
      <c r="K288" s="31">
        <v>611.5</v>
      </c>
      <c r="L288" s="31">
        <v>604.04999999999995</v>
      </c>
      <c r="M288" s="31">
        <v>2.4481899999999999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435.95</v>
      </c>
      <c r="D289" s="40">
        <v>438.18333333333334</v>
      </c>
      <c r="E289" s="40">
        <v>431.56666666666666</v>
      </c>
      <c r="F289" s="40">
        <v>427.18333333333334</v>
      </c>
      <c r="G289" s="40">
        <v>420.56666666666666</v>
      </c>
      <c r="H289" s="40">
        <v>442.56666666666666</v>
      </c>
      <c r="I289" s="40">
        <v>449.18333333333334</v>
      </c>
      <c r="J289" s="40">
        <v>453.56666666666666</v>
      </c>
      <c r="K289" s="31">
        <v>444.8</v>
      </c>
      <c r="L289" s="31">
        <v>433.8</v>
      </c>
      <c r="M289" s="31">
        <v>1.4358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1867.75</v>
      </c>
      <c r="D290" s="40">
        <v>1863.9666666666665</v>
      </c>
      <c r="E290" s="40">
        <v>1848.9333333333329</v>
      </c>
      <c r="F290" s="40">
        <v>1830.1166666666666</v>
      </c>
      <c r="G290" s="40">
        <v>1815.083333333333</v>
      </c>
      <c r="H290" s="40">
        <v>1882.7833333333328</v>
      </c>
      <c r="I290" s="40">
        <v>1897.8166666666662</v>
      </c>
      <c r="J290" s="40">
        <v>1916.6333333333328</v>
      </c>
      <c r="K290" s="31">
        <v>1879</v>
      </c>
      <c r="L290" s="31">
        <v>1845.15</v>
      </c>
      <c r="M290" s="31">
        <v>41.680799999999998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86.15</v>
      </c>
      <c r="D291" s="40">
        <v>85.899999999999991</v>
      </c>
      <c r="E291" s="40">
        <v>85.499999999999986</v>
      </c>
      <c r="F291" s="40">
        <v>84.85</v>
      </c>
      <c r="G291" s="40">
        <v>84.449999999999989</v>
      </c>
      <c r="H291" s="40">
        <v>86.549999999999983</v>
      </c>
      <c r="I291" s="40">
        <v>86.949999999999989</v>
      </c>
      <c r="J291" s="40">
        <v>87.59999999999998</v>
      </c>
      <c r="K291" s="31">
        <v>86.3</v>
      </c>
      <c r="L291" s="31">
        <v>85.25</v>
      </c>
      <c r="M291" s="31">
        <v>44.261659999999999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4544</v>
      </c>
      <c r="D292" s="40">
        <v>4489.583333333333</v>
      </c>
      <c r="E292" s="40">
        <v>4422.9166666666661</v>
      </c>
      <c r="F292" s="40">
        <v>4301.833333333333</v>
      </c>
      <c r="G292" s="40">
        <v>4235.1666666666661</v>
      </c>
      <c r="H292" s="40">
        <v>4610.6666666666661</v>
      </c>
      <c r="I292" s="40">
        <v>4677.3333333333321</v>
      </c>
      <c r="J292" s="40">
        <v>4798.4166666666661</v>
      </c>
      <c r="K292" s="31">
        <v>4556.25</v>
      </c>
      <c r="L292" s="31">
        <v>4368.5</v>
      </c>
      <c r="M292" s="31">
        <v>6.4802400000000002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419.6</v>
      </c>
      <c r="D293" s="40">
        <v>419.56666666666661</v>
      </c>
      <c r="E293" s="40">
        <v>417.18333333333322</v>
      </c>
      <c r="F293" s="40">
        <v>414.76666666666659</v>
      </c>
      <c r="G293" s="40">
        <v>412.38333333333321</v>
      </c>
      <c r="H293" s="40">
        <v>421.98333333333323</v>
      </c>
      <c r="I293" s="40">
        <v>424.36666666666667</v>
      </c>
      <c r="J293" s="40">
        <v>426.78333333333325</v>
      </c>
      <c r="K293" s="31">
        <v>421.95</v>
      </c>
      <c r="L293" s="31">
        <v>417.15</v>
      </c>
      <c r="M293" s="31">
        <v>19.717639999999999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292.5</v>
      </c>
      <c r="D294" s="40">
        <v>293.7</v>
      </c>
      <c r="E294" s="40">
        <v>289.39999999999998</v>
      </c>
      <c r="F294" s="40">
        <v>286.3</v>
      </c>
      <c r="G294" s="40">
        <v>282</v>
      </c>
      <c r="H294" s="40">
        <v>296.79999999999995</v>
      </c>
      <c r="I294" s="40">
        <v>301.10000000000002</v>
      </c>
      <c r="J294" s="40">
        <v>304.19999999999993</v>
      </c>
      <c r="K294" s="31">
        <v>298</v>
      </c>
      <c r="L294" s="31">
        <v>290.60000000000002</v>
      </c>
      <c r="M294" s="31">
        <v>2.3459699999999999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7862</v>
      </c>
      <c r="D295" s="40">
        <v>7886</v>
      </c>
      <c r="E295" s="40">
        <v>7811</v>
      </c>
      <c r="F295" s="40">
        <v>7760</v>
      </c>
      <c r="G295" s="40">
        <v>7685</v>
      </c>
      <c r="H295" s="40">
        <v>7937</v>
      </c>
      <c r="I295" s="40">
        <v>8012</v>
      </c>
      <c r="J295" s="40">
        <v>8063</v>
      </c>
      <c r="K295" s="31">
        <v>7961</v>
      </c>
      <c r="L295" s="31">
        <v>7835</v>
      </c>
      <c r="M295" s="31">
        <v>4.7019999999999999E-2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5580.4</v>
      </c>
      <c r="D296" s="40">
        <v>5581.8</v>
      </c>
      <c r="E296" s="40">
        <v>5493.6</v>
      </c>
      <c r="F296" s="40">
        <v>5406.8</v>
      </c>
      <c r="G296" s="40">
        <v>5318.6</v>
      </c>
      <c r="H296" s="40">
        <v>5668.6</v>
      </c>
      <c r="I296" s="40">
        <v>5756.7999999999993</v>
      </c>
      <c r="J296" s="40">
        <v>5843.6</v>
      </c>
      <c r="K296" s="31">
        <v>5670</v>
      </c>
      <c r="L296" s="31">
        <v>5495</v>
      </c>
      <c r="M296" s="31">
        <v>4.8283800000000001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1696.45</v>
      </c>
      <c r="D297" s="40">
        <v>1690.2166666666665</v>
      </c>
      <c r="E297" s="40">
        <v>1681.633333333333</v>
      </c>
      <c r="F297" s="40">
        <v>1666.8166666666666</v>
      </c>
      <c r="G297" s="40">
        <v>1658.2333333333331</v>
      </c>
      <c r="H297" s="40">
        <v>1705.0333333333328</v>
      </c>
      <c r="I297" s="40">
        <v>1713.6166666666663</v>
      </c>
      <c r="J297" s="40">
        <v>1728.4333333333327</v>
      </c>
      <c r="K297" s="31">
        <v>1698.8</v>
      </c>
      <c r="L297" s="31">
        <v>1675.4</v>
      </c>
      <c r="M297" s="31">
        <v>14.07269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651.15</v>
      </c>
      <c r="D298" s="40">
        <v>653.78333333333342</v>
      </c>
      <c r="E298" s="40">
        <v>641.56666666666683</v>
      </c>
      <c r="F298" s="40">
        <v>631.98333333333346</v>
      </c>
      <c r="G298" s="40">
        <v>619.76666666666688</v>
      </c>
      <c r="H298" s="40">
        <v>663.36666666666679</v>
      </c>
      <c r="I298" s="40">
        <v>675.58333333333326</v>
      </c>
      <c r="J298" s="40">
        <v>685.16666666666674</v>
      </c>
      <c r="K298" s="31">
        <v>666</v>
      </c>
      <c r="L298" s="31">
        <v>644.20000000000005</v>
      </c>
      <c r="M298" s="31">
        <v>31.240159999999999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39.950000000000003</v>
      </c>
      <c r="D299" s="40">
        <v>40.083333333333336</v>
      </c>
      <c r="E299" s="40">
        <v>39.616666666666674</v>
      </c>
      <c r="F299" s="40">
        <v>39.283333333333339</v>
      </c>
      <c r="G299" s="40">
        <v>38.816666666666677</v>
      </c>
      <c r="H299" s="40">
        <v>40.416666666666671</v>
      </c>
      <c r="I299" s="40">
        <v>40.883333333333326</v>
      </c>
      <c r="J299" s="40">
        <v>41.216666666666669</v>
      </c>
      <c r="K299" s="31">
        <v>40.549999999999997</v>
      </c>
      <c r="L299" s="31">
        <v>39.75</v>
      </c>
      <c r="M299" s="31">
        <v>14.702070000000001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2667.2</v>
      </c>
      <c r="D300" s="40">
        <v>2676.65</v>
      </c>
      <c r="E300" s="40">
        <v>2613.5</v>
      </c>
      <c r="F300" s="40">
        <v>2559.7999999999997</v>
      </c>
      <c r="G300" s="40">
        <v>2496.6499999999996</v>
      </c>
      <c r="H300" s="40">
        <v>2730.3500000000004</v>
      </c>
      <c r="I300" s="40">
        <v>2793.5000000000009</v>
      </c>
      <c r="J300" s="40">
        <v>2847.2000000000007</v>
      </c>
      <c r="K300" s="31">
        <v>2739.8</v>
      </c>
      <c r="L300" s="31">
        <v>2622.95</v>
      </c>
      <c r="M300" s="31">
        <v>3.7608299999999999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982.65</v>
      </c>
      <c r="D301" s="40">
        <v>983.93333333333339</v>
      </c>
      <c r="E301" s="40">
        <v>977.76666666666677</v>
      </c>
      <c r="F301" s="40">
        <v>972.88333333333333</v>
      </c>
      <c r="G301" s="40">
        <v>966.7166666666667</v>
      </c>
      <c r="H301" s="40">
        <v>988.81666666666683</v>
      </c>
      <c r="I301" s="40">
        <v>994.98333333333335</v>
      </c>
      <c r="J301" s="40">
        <v>999.8666666666669</v>
      </c>
      <c r="K301" s="31">
        <v>990.1</v>
      </c>
      <c r="L301" s="31">
        <v>979.05</v>
      </c>
      <c r="M301" s="31">
        <v>6.6012899999999997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4038.35</v>
      </c>
      <c r="D302" s="40">
        <v>4081.1166666666668</v>
      </c>
      <c r="E302" s="40">
        <v>3962.2333333333336</v>
      </c>
      <c r="F302" s="40">
        <v>3886.1166666666668</v>
      </c>
      <c r="G302" s="40">
        <v>3767.2333333333336</v>
      </c>
      <c r="H302" s="40">
        <v>4157.2333333333336</v>
      </c>
      <c r="I302" s="40">
        <v>4276.1166666666668</v>
      </c>
      <c r="J302" s="40">
        <v>4352.2333333333336</v>
      </c>
      <c r="K302" s="31">
        <v>4200</v>
      </c>
      <c r="L302" s="31">
        <v>4005</v>
      </c>
      <c r="M302" s="31">
        <v>0.44584000000000001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785.5</v>
      </c>
      <c r="D303" s="40">
        <v>785.66666666666663</v>
      </c>
      <c r="E303" s="40">
        <v>772.33333333333326</v>
      </c>
      <c r="F303" s="40">
        <v>759.16666666666663</v>
      </c>
      <c r="G303" s="40">
        <v>745.83333333333326</v>
      </c>
      <c r="H303" s="40">
        <v>798.83333333333326</v>
      </c>
      <c r="I303" s="40">
        <v>812.16666666666652</v>
      </c>
      <c r="J303" s="40">
        <v>825.33333333333326</v>
      </c>
      <c r="K303" s="31">
        <v>799</v>
      </c>
      <c r="L303" s="31">
        <v>772.5</v>
      </c>
      <c r="M303" s="31">
        <v>0.79500999999999999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46</v>
      </c>
      <c r="D304" s="40">
        <v>46.216666666666669</v>
      </c>
      <c r="E304" s="40">
        <v>45.63333333333334</v>
      </c>
      <c r="F304" s="40">
        <v>45.266666666666673</v>
      </c>
      <c r="G304" s="40">
        <v>44.683333333333344</v>
      </c>
      <c r="H304" s="40">
        <v>46.583333333333336</v>
      </c>
      <c r="I304" s="40">
        <v>47.166666666666664</v>
      </c>
      <c r="J304" s="40">
        <v>47.533333333333331</v>
      </c>
      <c r="K304" s="31">
        <v>46.8</v>
      </c>
      <c r="L304" s="31">
        <v>45.85</v>
      </c>
      <c r="M304" s="31">
        <v>12.77882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168.4</v>
      </c>
      <c r="D305" s="40">
        <v>167.13333333333333</v>
      </c>
      <c r="E305" s="40">
        <v>164.26666666666665</v>
      </c>
      <c r="F305" s="40">
        <v>160.13333333333333</v>
      </c>
      <c r="G305" s="40">
        <v>157.26666666666665</v>
      </c>
      <c r="H305" s="40">
        <v>171.26666666666665</v>
      </c>
      <c r="I305" s="40">
        <v>174.13333333333333</v>
      </c>
      <c r="J305" s="40">
        <v>178.26666666666665</v>
      </c>
      <c r="K305" s="31">
        <v>170</v>
      </c>
      <c r="L305" s="31">
        <v>163</v>
      </c>
      <c r="M305" s="31">
        <v>6.1697300000000004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80423.850000000006</v>
      </c>
      <c r="D306" s="40">
        <v>80440.983333333337</v>
      </c>
      <c r="E306" s="40">
        <v>80034.916666666672</v>
      </c>
      <c r="F306" s="40">
        <v>79645.983333333337</v>
      </c>
      <c r="G306" s="40">
        <v>79239.916666666672</v>
      </c>
      <c r="H306" s="40">
        <v>80829.916666666672</v>
      </c>
      <c r="I306" s="40">
        <v>81235.983333333323</v>
      </c>
      <c r="J306" s="40">
        <v>81624.916666666672</v>
      </c>
      <c r="K306" s="31">
        <v>80847.05</v>
      </c>
      <c r="L306" s="31">
        <v>80052.05</v>
      </c>
      <c r="M306" s="31">
        <v>9.9580000000000002E-2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1189.05</v>
      </c>
      <c r="D307" s="40">
        <v>1189.05</v>
      </c>
      <c r="E307" s="40">
        <v>1183.0999999999999</v>
      </c>
      <c r="F307" s="40">
        <v>1177.1499999999999</v>
      </c>
      <c r="G307" s="40">
        <v>1171.1999999999998</v>
      </c>
      <c r="H307" s="40">
        <v>1195</v>
      </c>
      <c r="I307" s="40">
        <v>1200.9500000000003</v>
      </c>
      <c r="J307" s="40">
        <v>1206.9000000000001</v>
      </c>
      <c r="K307" s="31">
        <v>1195</v>
      </c>
      <c r="L307" s="31">
        <v>1183.0999999999999</v>
      </c>
      <c r="M307" s="31">
        <v>2.0722100000000001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4449.8</v>
      </c>
      <c r="D308" s="40">
        <v>4468.2666666666664</v>
      </c>
      <c r="E308" s="40">
        <v>4406.5333333333328</v>
      </c>
      <c r="F308" s="40">
        <v>4363.2666666666664</v>
      </c>
      <c r="G308" s="40">
        <v>4301.5333333333328</v>
      </c>
      <c r="H308" s="40">
        <v>4511.5333333333328</v>
      </c>
      <c r="I308" s="40">
        <v>4573.2666666666664</v>
      </c>
      <c r="J308" s="40">
        <v>4616.5333333333328</v>
      </c>
      <c r="K308" s="31">
        <v>4530</v>
      </c>
      <c r="L308" s="31">
        <v>4425</v>
      </c>
      <c r="M308" s="31">
        <v>0.10197000000000001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315.14999999999998</v>
      </c>
      <c r="D309" s="40">
        <v>316.2</v>
      </c>
      <c r="E309" s="40">
        <v>313.75</v>
      </c>
      <c r="F309" s="40">
        <v>312.35000000000002</v>
      </c>
      <c r="G309" s="40">
        <v>309.90000000000003</v>
      </c>
      <c r="H309" s="40">
        <v>317.59999999999997</v>
      </c>
      <c r="I309" s="40">
        <v>320.0499999999999</v>
      </c>
      <c r="J309" s="40">
        <v>321.44999999999993</v>
      </c>
      <c r="K309" s="31">
        <v>318.64999999999998</v>
      </c>
      <c r="L309" s="31">
        <v>314.8</v>
      </c>
      <c r="M309" s="31">
        <v>0.43472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168.95</v>
      </c>
      <c r="D310" s="40">
        <v>169.48333333333332</v>
      </c>
      <c r="E310" s="40">
        <v>168.01666666666665</v>
      </c>
      <c r="F310" s="40">
        <v>167.08333333333334</v>
      </c>
      <c r="G310" s="40">
        <v>165.61666666666667</v>
      </c>
      <c r="H310" s="40">
        <v>170.41666666666663</v>
      </c>
      <c r="I310" s="40">
        <v>171.88333333333327</v>
      </c>
      <c r="J310" s="40">
        <v>172.81666666666661</v>
      </c>
      <c r="K310" s="31">
        <v>170.95</v>
      </c>
      <c r="L310" s="31">
        <v>168.55</v>
      </c>
      <c r="M310" s="31">
        <v>34.964820000000003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750.2</v>
      </c>
      <c r="D311" s="40">
        <v>749.13333333333333</v>
      </c>
      <c r="E311" s="40">
        <v>745.7166666666667</v>
      </c>
      <c r="F311" s="40">
        <v>741.23333333333335</v>
      </c>
      <c r="G311" s="40">
        <v>737.81666666666672</v>
      </c>
      <c r="H311" s="40">
        <v>753.61666666666667</v>
      </c>
      <c r="I311" s="40">
        <v>757.03333333333342</v>
      </c>
      <c r="J311" s="40">
        <v>761.51666666666665</v>
      </c>
      <c r="K311" s="31">
        <v>752.55</v>
      </c>
      <c r="L311" s="31">
        <v>744.65</v>
      </c>
      <c r="M311" s="31">
        <v>30.893809999999998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230.95</v>
      </c>
      <c r="D312" s="40">
        <v>231.36666666666667</v>
      </c>
      <c r="E312" s="40">
        <v>227.93333333333334</v>
      </c>
      <c r="F312" s="40">
        <v>224.91666666666666</v>
      </c>
      <c r="G312" s="40">
        <v>221.48333333333332</v>
      </c>
      <c r="H312" s="40">
        <v>234.38333333333335</v>
      </c>
      <c r="I312" s="40">
        <v>237.81666666666669</v>
      </c>
      <c r="J312" s="40">
        <v>240.83333333333337</v>
      </c>
      <c r="K312" s="31">
        <v>234.8</v>
      </c>
      <c r="L312" s="31">
        <v>228.35</v>
      </c>
      <c r="M312" s="31">
        <v>1.1837599999999999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232.5</v>
      </c>
      <c r="D313" s="40">
        <v>233.86666666666667</v>
      </c>
      <c r="E313" s="40">
        <v>230.13333333333335</v>
      </c>
      <c r="F313" s="40">
        <v>227.76666666666668</v>
      </c>
      <c r="G313" s="40">
        <v>224.03333333333336</v>
      </c>
      <c r="H313" s="40">
        <v>236.23333333333335</v>
      </c>
      <c r="I313" s="40">
        <v>239.9666666666667</v>
      </c>
      <c r="J313" s="40">
        <v>242.33333333333334</v>
      </c>
      <c r="K313" s="31">
        <v>237.6</v>
      </c>
      <c r="L313" s="31">
        <v>231.5</v>
      </c>
      <c r="M313" s="31">
        <v>3.52129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699.95</v>
      </c>
      <c r="D314" s="40">
        <v>704.51666666666677</v>
      </c>
      <c r="E314" s="40">
        <v>691.23333333333358</v>
      </c>
      <c r="F314" s="40">
        <v>682.51666666666677</v>
      </c>
      <c r="G314" s="40">
        <v>669.23333333333358</v>
      </c>
      <c r="H314" s="40">
        <v>713.23333333333358</v>
      </c>
      <c r="I314" s="40">
        <v>726.51666666666665</v>
      </c>
      <c r="J314" s="40">
        <v>735.23333333333358</v>
      </c>
      <c r="K314" s="31">
        <v>717.8</v>
      </c>
      <c r="L314" s="31">
        <v>695.8</v>
      </c>
      <c r="M314" s="31">
        <v>2.1371099999999998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166.2</v>
      </c>
      <c r="D315" s="40">
        <v>166.1</v>
      </c>
      <c r="E315" s="40">
        <v>165.29999999999998</v>
      </c>
      <c r="F315" s="40">
        <v>164.39999999999998</v>
      </c>
      <c r="G315" s="40">
        <v>163.59999999999997</v>
      </c>
      <c r="H315" s="40">
        <v>167</v>
      </c>
      <c r="I315" s="40">
        <v>167.8</v>
      </c>
      <c r="J315" s="40">
        <v>168.70000000000002</v>
      </c>
      <c r="K315" s="31">
        <v>166.9</v>
      </c>
      <c r="L315" s="31">
        <v>165.2</v>
      </c>
      <c r="M315" s="31">
        <v>21.181090000000001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43.3</v>
      </c>
      <c r="D316" s="40">
        <v>43.383333333333326</v>
      </c>
      <c r="E316" s="40">
        <v>43.116666666666653</v>
      </c>
      <c r="F316" s="40">
        <v>42.93333333333333</v>
      </c>
      <c r="G316" s="40">
        <v>42.666666666666657</v>
      </c>
      <c r="H316" s="40">
        <v>43.566666666666649</v>
      </c>
      <c r="I316" s="40">
        <v>43.833333333333329</v>
      </c>
      <c r="J316" s="40">
        <v>44.016666666666644</v>
      </c>
      <c r="K316" s="31">
        <v>43.65</v>
      </c>
      <c r="L316" s="31">
        <v>43.2</v>
      </c>
      <c r="M316" s="31">
        <v>7.4720399999999998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558.29999999999995</v>
      </c>
      <c r="D317" s="40">
        <v>565.43333333333339</v>
      </c>
      <c r="E317" s="40">
        <v>548.76666666666677</v>
      </c>
      <c r="F317" s="40">
        <v>539.23333333333335</v>
      </c>
      <c r="G317" s="40">
        <v>522.56666666666672</v>
      </c>
      <c r="H317" s="40">
        <v>574.96666666666681</v>
      </c>
      <c r="I317" s="40">
        <v>591.63333333333333</v>
      </c>
      <c r="J317" s="40">
        <v>601.16666666666686</v>
      </c>
      <c r="K317" s="31">
        <v>582.1</v>
      </c>
      <c r="L317" s="31">
        <v>555.9</v>
      </c>
      <c r="M317" s="31">
        <v>59.933929999999997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6894.45</v>
      </c>
      <c r="D318" s="40">
        <v>6900.1833333333343</v>
      </c>
      <c r="E318" s="40">
        <v>6845.3666666666686</v>
      </c>
      <c r="F318" s="40">
        <v>6796.2833333333347</v>
      </c>
      <c r="G318" s="40">
        <v>6741.466666666669</v>
      </c>
      <c r="H318" s="40">
        <v>6949.2666666666682</v>
      </c>
      <c r="I318" s="40">
        <v>7004.0833333333339</v>
      </c>
      <c r="J318" s="40">
        <v>7053.1666666666679</v>
      </c>
      <c r="K318" s="31">
        <v>6955</v>
      </c>
      <c r="L318" s="31">
        <v>6851.1</v>
      </c>
      <c r="M318" s="31">
        <v>8.1728000000000005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1093.7</v>
      </c>
      <c r="D319" s="40">
        <v>1099.0666666666668</v>
      </c>
      <c r="E319" s="40">
        <v>1082.7333333333336</v>
      </c>
      <c r="F319" s="40">
        <v>1071.7666666666667</v>
      </c>
      <c r="G319" s="40">
        <v>1055.4333333333334</v>
      </c>
      <c r="H319" s="40">
        <v>1110.0333333333338</v>
      </c>
      <c r="I319" s="40">
        <v>1126.3666666666672</v>
      </c>
      <c r="J319" s="40">
        <v>1137.3333333333339</v>
      </c>
      <c r="K319" s="31">
        <v>1115.4000000000001</v>
      </c>
      <c r="L319" s="31">
        <v>1088.0999999999999</v>
      </c>
      <c r="M319" s="31">
        <v>6.28172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397.1</v>
      </c>
      <c r="D320" s="40">
        <v>394.41666666666669</v>
      </c>
      <c r="E320" s="40">
        <v>386.33333333333337</v>
      </c>
      <c r="F320" s="40">
        <v>375.56666666666666</v>
      </c>
      <c r="G320" s="40">
        <v>367.48333333333335</v>
      </c>
      <c r="H320" s="40">
        <v>405.18333333333339</v>
      </c>
      <c r="I320" s="40">
        <v>413.26666666666677</v>
      </c>
      <c r="J320" s="40">
        <v>424.03333333333342</v>
      </c>
      <c r="K320" s="31">
        <v>402.5</v>
      </c>
      <c r="L320" s="31">
        <v>383.65</v>
      </c>
      <c r="M320" s="31">
        <v>20.324729999999999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250</v>
      </c>
      <c r="D321" s="40">
        <v>250.33333333333334</v>
      </c>
      <c r="E321" s="40">
        <v>246.66666666666669</v>
      </c>
      <c r="F321" s="40">
        <v>243.33333333333334</v>
      </c>
      <c r="G321" s="40">
        <v>239.66666666666669</v>
      </c>
      <c r="H321" s="40">
        <v>253.66666666666669</v>
      </c>
      <c r="I321" s="40">
        <v>257.33333333333337</v>
      </c>
      <c r="J321" s="40">
        <v>260.66666666666669</v>
      </c>
      <c r="K321" s="31">
        <v>254</v>
      </c>
      <c r="L321" s="31">
        <v>247</v>
      </c>
      <c r="M321" s="31">
        <v>7.3579400000000001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3077.45</v>
      </c>
      <c r="D322" s="40">
        <v>3066.8166666666671</v>
      </c>
      <c r="E322" s="40">
        <v>3039.6333333333341</v>
      </c>
      <c r="F322" s="40">
        <v>3001.8166666666671</v>
      </c>
      <c r="G322" s="40">
        <v>2974.6333333333341</v>
      </c>
      <c r="H322" s="40">
        <v>3104.6333333333341</v>
      </c>
      <c r="I322" s="40">
        <v>3131.8166666666675</v>
      </c>
      <c r="J322" s="40">
        <v>3169.6333333333341</v>
      </c>
      <c r="K322" s="31">
        <v>3094</v>
      </c>
      <c r="L322" s="31">
        <v>3029</v>
      </c>
      <c r="M322" s="31">
        <v>1.19563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3936</v>
      </c>
      <c r="D323" s="40">
        <v>3930.0666666666671</v>
      </c>
      <c r="E323" s="40">
        <v>3896.1333333333341</v>
      </c>
      <c r="F323" s="40">
        <v>3856.2666666666669</v>
      </c>
      <c r="G323" s="40">
        <v>3822.3333333333339</v>
      </c>
      <c r="H323" s="40">
        <v>3969.9333333333343</v>
      </c>
      <c r="I323" s="40">
        <v>4003.8666666666677</v>
      </c>
      <c r="J323" s="40">
        <v>4043.7333333333345</v>
      </c>
      <c r="K323" s="31">
        <v>3964</v>
      </c>
      <c r="L323" s="31">
        <v>3890.2</v>
      </c>
      <c r="M323" s="31">
        <v>8.5885599999999993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126.9</v>
      </c>
      <c r="D324" s="40">
        <v>127.41666666666667</v>
      </c>
      <c r="E324" s="40">
        <v>125.88333333333335</v>
      </c>
      <c r="F324" s="40">
        <v>124.86666666666669</v>
      </c>
      <c r="G324" s="40">
        <v>123.33333333333337</v>
      </c>
      <c r="H324" s="40">
        <v>128.43333333333334</v>
      </c>
      <c r="I324" s="40">
        <v>129.96666666666667</v>
      </c>
      <c r="J324" s="40">
        <v>130.98333333333332</v>
      </c>
      <c r="K324" s="31">
        <v>128.94999999999999</v>
      </c>
      <c r="L324" s="31">
        <v>126.4</v>
      </c>
      <c r="M324" s="31">
        <v>3.7467899999999998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704.8</v>
      </c>
      <c r="D325" s="40">
        <v>705.36666666666667</v>
      </c>
      <c r="E325" s="40">
        <v>696.98333333333335</v>
      </c>
      <c r="F325" s="40">
        <v>689.16666666666663</v>
      </c>
      <c r="G325" s="40">
        <v>680.7833333333333</v>
      </c>
      <c r="H325" s="40">
        <v>713.18333333333339</v>
      </c>
      <c r="I325" s="40">
        <v>721.56666666666683</v>
      </c>
      <c r="J325" s="40">
        <v>729.38333333333344</v>
      </c>
      <c r="K325" s="31">
        <v>713.75</v>
      </c>
      <c r="L325" s="31">
        <v>697.55</v>
      </c>
      <c r="M325" s="31">
        <v>2.8585799999999999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188.5</v>
      </c>
      <c r="D326" s="40">
        <v>188.16666666666666</v>
      </c>
      <c r="E326" s="40">
        <v>186.5333333333333</v>
      </c>
      <c r="F326" s="40">
        <v>184.56666666666663</v>
      </c>
      <c r="G326" s="40">
        <v>182.93333333333328</v>
      </c>
      <c r="H326" s="40">
        <v>190.13333333333333</v>
      </c>
      <c r="I326" s="40">
        <v>191.76666666666671</v>
      </c>
      <c r="J326" s="40">
        <v>193.73333333333335</v>
      </c>
      <c r="K326" s="31">
        <v>189.8</v>
      </c>
      <c r="L326" s="31">
        <v>186.2</v>
      </c>
      <c r="M326" s="31">
        <v>3.0692400000000002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786.5</v>
      </c>
      <c r="D327" s="40">
        <v>781.91666666666663</v>
      </c>
      <c r="E327" s="40">
        <v>774.83333333333326</v>
      </c>
      <c r="F327" s="40">
        <v>763.16666666666663</v>
      </c>
      <c r="G327" s="40">
        <v>756.08333333333326</v>
      </c>
      <c r="H327" s="40">
        <v>793.58333333333326</v>
      </c>
      <c r="I327" s="40">
        <v>800.66666666666652</v>
      </c>
      <c r="J327" s="40">
        <v>812.33333333333326</v>
      </c>
      <c r="K327" s="31">
        <v>789</v>
      </c>
      <c r="L327" s="31">
        <v>770.25</v>
      </c>
      <c r="M327" s="31">
        <v>3.4791099999999999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3055.45</v>
      </c>
      <c r="D328" s="40">
        <v>3035.4833333333336</v>
      </c>
      <c r="E328" s="40">
        <v>3003.9666666666672</v>
      </c>
      <c r="F328" s="40">
        <v>2952.4833333333336</v>
      </c>
      <c r="G328" s="40">
        <v>2920.9666666666672</v>
      </c>
      <c r="H328" s="40">
        <v>3086.9666666666672</v>
      </c>
      <c r="I328" s="40">
        <v>3118.4833333333336</v>
      </c>
      <c r="J328" s="40">
        <v>3169.9666666666672</v>
      </c>
      <c r="K328" s="31">
        <v>3067</v>
      </c>
      <c r="L328" s="31">
        <v>2984</v>
      </c>
      <c r="M328" s="31">
        <v>5.5967200000000004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1613.5</v>
      </c>
      <c r="D329" s="40">
        <v>1622.1666666666667</v>
      </c>
      <c r="E329" s="40">
        <v>1602.3333333333335</v>
      </c>
      <c r="F329" s="40">
        <v>1591.1666666666667</v>
      </c>
      <c r="G329" s="40">
        <v>1571.3333333333335</v>
      </c>
      <c r="H329" s="40">
        <v>1633.3333333333335</v>
      </c>
      <c r="I329" s="40">
        <v>1653.166666666667</v>
      </c>
      <c r="J329" s="40">
        <v>1664.3333333333335</v>
      </c>
      <c r="K329" s="31">
        <v>1642</v>
      </c>
      <c r="L329" s="31">
        <v>1611</v>
      </c>
      <c r="M329" s="31">
        <v>5.0044199999999996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1542.4</v>
      </c>
      <c r="D330" s="40">
        <v>1546.6666666666667</v>
      </c>
      <c r="E330" s="40">
        <v>1533.3333333333335</v>
      </c>
      <c r="F330" s="40">
        <v>1524.2666666666667</v>
      </c>
      <c r="G330" s="40">
        <v>1510.9333333333334</v>
      </c>
      <c r="H330" s="40">
        <v>1555.7333333333336</v>
      </c>
      <c r="I330" s="40">
        <v>1569.0666666666671</v>
      </c>
      <c r="J330" s="40">
        <v>1578.1333333333337</v>
      </c>
      <c r="K330" s="31">
        <v>1560</v>
      </c>
      <c r="L330" s="31">
        <v>1537.6</v>
      </c>
      <c r="M330" s="31">
        <v>2.8930400000000001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975.65</v>
      </c>
      <c r="D331" s="40">
        <v>972.88333333333333</v>
      </c>
      <c r="E331" s="40">
        <v>966.76666666666665</v>
      </c>
      <c r="F331" s="40">
        <v>957.88333333333333</v>
      </c>
      <c r="G331" s="40">
        <v>951.76666666666665</v>
      </c>
      <c r="H331" s="40">
        <v>981.76666666666665</v>
      </c>
      <c r="I331" s="40">
        <v>987.88333333333321</v>
      </c>
      <c r="J331" s="40">
        <v>996.76666666666665</v>
      </c>
      <c r="K331" s="31">
        <v>979</v>
      </c>
      <c r="L331" s="31">
        <v>964</v>
      </c>
      <c r="M331" s="31">
        <v>0.81755999999999995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45.25</v>
      </c>
      <c r="D332" s="40">
        <v>44.683333333333337</v>
      </c>
      <c r="E332" s="40">
        <v>43.866666666666674</v>
      </c>
      <c r="F332" s="40">
        <v>42.483333333333334</v>
      </c>
      <c r="G332" s="40">
        <v>41.666666666666671</v>
      </c>
      <c r="H332" s="40">
        <v>46.066666666666677</v>
      </c>
      <c r="I332" s="40">
        <v>46.88333333333334</v>
      </c>
      <c r="J332" s="40">
        <v>48.26666666666668</v>
      </c>
      <c r="K332" s="31">
        <v>45.5</v>
      </c>
      <c r="L332" s="31">
        <v>43.3</v>
      </c>
      <c r="M332" s="31">
        <v>99.449190000000002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79.849999999999994</v>
      </c>
      <c r="D333" s="40">
        <v>79.8</v>
      </c>
      <c r="E333" s="40">
        <v>78.599999999999994</v>
      </c>
      <c r="F333" s="40">
        <v>77.349999999999994</v>
      </c>
      <c r="G333" s="40">
        <v>76.149999999999991</v>
      </c>
      <c r="H333" s="40">
        <v>81.05</v>
      </c>
      <c r="I333" s="40">
        <v>82.250000000000014</v>
      </c>
      <c r="J333" s="40">
        <v>83.5</v>
      </c>
      <c r="K333" s="31">
        <v>81</v>
      </c>
      <c r="L333" s="31">
        <v>78.55</v>
      </c>
      <c r="M333" s="31">
        <v>31.75656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594.9</v>
      </c>
      <c r="D334" s="40">
        <v>596.7166666666667</v>
      </c>
      <c r="E334" s="40">
        <v>588.78333333333342</v>
      </c>
      <c r="F334" s="40">
        <v>582.66666666666674</v>
      </c>
      <c r="G334" s="40">
        <v>574.73333333333346</v>
      </c>
      <c r="H334" s="40">
        <v>602.83333333333337</v>
      </c>
      <c r="I334" s="40">
        <v>610.76666666666677</v>
      </c>
      <c r="J334" s="40">
        <v>616.88333333333333</v>
      </c>
      <c r="K334" s="31">
        <v>604.65</v>
      </c>
      <c r="L334" s="31">
        <v>590.6</v>
      </c>
      <c r="M334" s="31">
        <v>0.46444999999999997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27.6</v>
      </c>
      <c r="D335" s="40">
        <v>27.533333333333331</v>
      </c>
      <c r="E335" s="40">
        <v>27.366666666666664</v>
      </c>
      <c r="F335" s="40">
        <v>27.133333333333333</v>
      </c>
      <c r="G335" s="40">
        <v>26.966666666666665</v>
      </c>
      <c r="H335" s="40">
        <v>27.766666666666662</v>
      </c>
      <c r="I335" s="40">
        <v>27.933333333333334</v>
      </c>
      <c r="J335" s="40">
        <v>28.166666666666661</v>
      </c>
      <c r="K335" s="31">
        <v>27.7</v>
      </c>
      <c r="L335" s="31">
        <v>27.3</v>
      </c>
      <c r="M335" s="31">
        <v>31.18139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53.7</v>
      </c>
      <c r="D336" s="40">
        <v>53.716666666666669</v>
      </c>
      <c r="E336" s="40">
        <v>52.983333333333334</v>
      </c>
      <c r="F336" s="40">
        <v>52.266666666666666</v>
      </c>
      <c r="G336" s="40">
        <v>51.533333333333331</v>
      </c>
      <c r="H336" s="40">
        <v>54.433333333333337</v>
      </c>
      <c r="I336" s="40">
        <v>55.166666666666671</v>
      </c>
      <c r="J336" s="40">
        <v>55.88333333333334</v>
      </c>
      <c r="K336" s="31">
        <v>54.45</v>
      </c>
      <c r="L336" s="31">
        <v>53</v>
      </c>
      <c r="M336" s="31">
        <v>22.554020000000001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151.9</v>
      </c>
      <c r="D337" s="40">
        <v>152.23333333333335</v>
      </c>
      <c r="E337" s="40">
        <v>150.76666666666671</v>
      </c>
      <c r="F337" s="40">
        <v>149.63333333333335</v>
      </c>
      <c r="G337" s="40">
        <v>148.16666666666671</v>
      </c>
      <c r="H337" s="40">
        <v>153.3666666666667</v>
      </c>
      <c r="I337" s="40">
        <v>154.83333333333334</v>
      </c>
      <c r="J337" s="40">
        <v>155.9666666666667</v>
      </c>
      <c r="K337" s="31">
        <v>153.69999999999999</v>
      </c>
      <c r="L337" s="31">
        <v>151.1</v>
      </c>
      <c r="M337" s="31">
        <v>78.578559999999996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293</v>
      </c>
      <c r="D338" s="40">
        <v>292.08333333333331</v>
      </c>
      <c r="E338" s="40">
        <v>288.41666666666663</v>
      </c>
      <c r="F338" s="40">
        <v>283.83333333333331</v>
      </c>
      <c r="G338" s="40">
        <v>280.16666666666663</v>
      </c>
      <c r="H338" s="40">
        <v>296.66666666666663</v>
      </c>
      <c r="I338" s="40">
        <v>300.33333333333326</v>
      </c>
      <c r="J338" s="40">
        <v>304.91666666666663</v>
      </c>
      <c r="K338" s="31">
        <v>295.75</v>
      </c>
      <c r="L338" s="31">
        <v>287.5</v>
      </c>
      <c r="M338" s="31">
        <v>15.50747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115.9</v>
      </c>
      <c r="D339" s="40">
        <v>115.61666666666667</v>
      </c>
      <c r="E339" s="40">
        <v>115.08333333333334</v>
      </c>
      <c r="F339" s="40">
        <v>114.26666666666667</v>
      </c>
      <c r="G339" s="40">
        <v>113.73333333333333</v>
      </c>
      <c r="H339" s="40">
        <v>116.43333333333335</v>
      </c>
      <c r="I339" s="40">
        <v>116.96666666666668</v>
      </c>
      <c r="J339" s="40">
        <v>117.78333333333336</v>
      </c>
      <c r="K339" s="31">
        <v>116.15</v>
      </c>
      <c r="L339" s="31">
        <v>114.8</v>
      </c>
      <c r="M339" s="31">
        <v>73.692920000000001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545.04999999999995</v>
      </c>
      <c r="D340" s="40">
        <v>546.35</v>
      </c>
      <c r="E340" s="40">
        <v>530.70000000000005</v>
      </c>
      <c r="F340" s="40">
        <v>516.35</v>
      </c>
      <c r="G340" s="40">
        <v>500.70000000000005</v>
      </c>
      <c r="H340" s="40">
        <v>560.70000000000005</v>
      </c>
      <c r="I340" s="40">
        <v>576.34999999999991</v>
      </c>
      <c r="J340" s="40">
        <v>590.70000000000005</v>
      </c>
      <c r="K340" s="31">
        <v>562</v>
      </c>
      <c r="L340" s="31">
        <v>532</v>
      </c>
      <c r="M340" s="31">
        <v>14.758609999999999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98.15</v>
      </c>
      <c r="D341" s="40">
        <v>99.083333333333329</v>
      </c>
      <c r="E341" s="40">
        <v>96.966666666666654</v>
      </c>
      <c r="F341" s="40">
        <v>95.783333333333331</v>
      </c>
      <c r="G341" s="40">
        <v>93.666666666666657</v>
      </c>
      <c r="H341" s="40">
        <v>100.26666666666665</v>
      </c>
      <c r="I341" s="40">
        <v>102.38333333333333</v>
      </c>
      <c r="J341" s="40">
        <v>103.56666666666665</v>
      </c>
      <c r="K341" s="31">
        <v>101.2</v>
      </c>
      <c r="L341" s="31">
        <v>97.9</v>
      </c>
      <c r="M341" s="31">
        <v>191.19757000000001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55.15</v>
      </c>
      <c r="D342" s="40">
        <v>55.199999999999996</v>
      </c>
      <c r="E342" s="40">
        <v>54.199999999999989</v>
      </c>
      <c r="F342" s="40">
        <v>53.249999999999993</v>
      </c>
      <c r="G342" s="40">
        <v>52.249999999999986</v>
      </c>
      <c r="H342" s="40">
        <v>56.149999999999991</v>
      </c>
      <c r="I342" s="40">
        <v>57.150000000000006</v>
      </c>
      <c r="J342" s="40">
        <v>58.099999999999994</v>
      </c>
      <c r="K342" s="31">
        <v>56.2</v>
      </c>
      <c r="L342" s="31">
        <v>54.25</v>
      </c>
      <c r="M342" s="31">
        <v>8.4582300000000004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4008.1</v>
      </c>
      <c r="D343" s="40">
        <v>4017.0500000000006</v>
      </c>
      <c r="E343" s="40">
        <v>3976.1000000000013</v>
      </c>
      <c r="F343" s="40">
        <v>3944.1000000000008</v>
      </c>
      <c r="G343" s="40">
        <v>3903.1500000000015</v>
      </c>
      <c r="H343" s="40">
        <v>4049.0500000000011</v>
      </c>
      <c r="I343" s="40">
        <v>4090.0000000000009</v>
      </c>
      <c r="J343" s="40">
        <v>4122.0000000000009</v>
      </c>
      <c r="K343" s="31">
        <v>4058</v>
      </c>
      <c r="L343" s="31">
        <v>3985.05</v>
      </c>
      <c r="M343" s="31">
        <v>0.99834999999999996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20230.45</v>
      </c>
      <c r="D344" s="40">
        <v>20339.866666666669</v>
      </c>
      <c r="E344" s="40">
        <v>20070.583333333336</v>
      </c>
      <c r="F344" s="40">
        <v>19910.716666666667</v>
      </c>
      <c r="G344" s="40">
        <v>19641.433333333334</v>
      </c>
      <c r="H344" s="40">
        <v>20499.733333333337</v>
      </c>
      <c r="I344" s="40">
        <v>20769.01666666667</v>
      </c>
      <c r="J344" s="40">
        <v>20928.883333333339</v>
      </c>
      <c r="K344" s="31">
        <v>20609.150000000001</v>
      </c>
      <c r="L344" s="31">
        <v>20180</v>
      </c>
      <c r="M344" s="31">
        <v>0.59184999999999999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54.2</v>
      </c>
      <c r="D345" s="40">
        <v>53.300000000000004</v>
      </c>
      <c r="E345" s="40">
        <v>52.100000000000009</v>
      </c>
      <c r="F345" s="40">
        <v>50.000000000000007</v>
      </c>
      <c r="G345" s="40">
        <v>48.800000000000011</v>
      </c>
      <c r="H345" s="40">
        <v>55.400000000000006</v>
      </c>
      <c r="I345" s="40">
        <v>56.600000000000009</v>
      </c>
      <c r="J345" s="40">
        <v>58.7</v>
      </c>
      <c r="K345" s="31">
        <v>54.5</v>
      </c>
      <c r="L345" s="31">
        <v>51.2</v>
      </c>
      <c r="M345" s="31">
        <v>71.689819999999997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2757.85</v>
      </c>
      <c r="D346" s="40">
        <v>2764.9666666666667</v>
      </c>
      <c r="E346" s="40">
        <v>2724.2833333333333</v>
      </c>
      <c r="F346" s="40">
        <v>2690.7166666666667</v>
      </c>
      <c r="G346" s="40">
        <v>2650.0333333333333</v>
      </c>
      <c r="H346" s="40">
        <v>2798.5333333333333</v>
      </c>
      <c r="I346" s="40">
        <v>2839.2166666666667</v>
      </c>
      <c r="J346" s="40">
        <v>2872.7833333333333</v>
      </c>
      <c r="K346" s="31">
        <v>2805.65</v>
      </c>
      <c r="L346" s="31">
        <v>2731.4</v>
      </c>
      <c r="M346" s="31">
        <v>8.4370000000000001E-2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437.85</v>
      </c>
      <c r="D347" s="40">
        <v>438.16666666666669</v>
      </c>
      <c r="E347" s="40">
        <v>433.98333333333335</v>
      </c>
      <c r="F347" s="40">
        <v>430.11666666666667</v>
      </c>
      <c r="G347" s="40">
        <v>425.93333333333334</v>
      </c>
      <c r="H347" s="40">
        <v>442.03333333333336</v>
      </c>
      <c r="I347" s="40">
        <v>446.21666666666664</v>
      </c>
      <c r="J347" s="40">
        <v>450.08333333333337</v>
      </c>
      <c r="K347" s="31">
        <v>442.35</v>
      </c>
      <c r="L347" s="31">
        <v>434.3</v>
      </c>
      <c r="M347" s="31">
        <v>9.1659699999999997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770.6</v>
      </c>
      <c r="D348" s="40">
        <v>771.41666666666663</v>
      </c>
      <c r="E348" s="40">
        <v>758.33333333333326</v>
      </c>
      <c r="F348" s="40">
        <v>746.06666666666661</v>
      </c>
      <c r="G348" s="40">
        <v>732.98333333333323</v>
      </c>
      <c r="H348" s="40">
        <v>783.68333333333328</v>
      </c>
      <c r="I348" s="40">
        <v>796.76666666666654</v>
      </c>
      <c r="J348" s="40">
        <v>809.0333333333333</v>
      </c>
      <c r="K348" s="31">
        <v>784.5</v>
      </c>
      <c r="L348" s="31">
        <v>759.15</v>
      </c>
      <c r="M348" s="31">
        <v>6.5952200000000003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123.95</v>
      </c>
      <c r="D349" s="40">
        <v>124.05000000000001</v>
      </c>
      <c r="E349" s="40">
        <v>122.70000000000002</v>
      </c>
      <c r="F349" s="40">
        <v>121.45</v>
      </c>
      <c r="G349" s="40">
        <v>120.10000000000001</v>
      </c>
      <c r="H349" s="40">
        <v>125.30000000000003</v>
      </c>
      <c r="I349" s="40">
        <v>126.65000000000002</v>
      </c>
      <c r="J349" s="40">
        <v>127.90000000000003</v>
      </c>
      <c r="K349" s="31">
        <v>125.4</v>
      </c>
      <c r="L349" s="31">
        <v>122.8</v>
      </c>
      <c r="M349" s="31">
        <v>165.93683999999999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198.4</v>
      </c>
      <c r="D350" s="40">
        <v>197.81666666666669</v>
      </c>
      <c r="E350" s="40">
        <v>194.93333333333339</v>
      </c>
      <c r="F350" s="40">
        <v>191.4666666666667</v>
      </c>
      <c r="G350" s="40">
        <v>188.5833333333334</v>
      </c>
      <c r="H350" s="40">
        <v>201.28333333333339</v>
      </c>
      <c r="I350" s="40">
        <v>204.16666666666666</v>
      </c>
      <c r="J350" s="40">
        <v>207.63333333333338</v>
      </c>
      <c r="K350" s="31">
        <v>200.7</v>
      </c>
      <c r="L350" s="31">
        <v>194.35</v>
      </c>
      <c r="M350" s="31">
        <v>13.17149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4832.8999999999996</v>
      </c>
      <c r="D351" s="40">
        <v>4852.6166666666659</v>
      </c>
      <c r="E351" s="40">
        <v>4805.2833333333319</v>
      </c>
      <c r="F351" s="40">
        <v>4777.6666666666661</v>
      </c>
      <c r="G351" s="40">
        <v>4730.3333333333321</v>
      </c>
      <c r="H351" s="40">
        <v>4880.2333333333318</v>
      </c>
      <c r="I351" s="40">
        <v>4927.5666666666657</v>
      </c>
      <c r="J351" s="40">
        <v>4955.1833333333316</v>
      </c>
      <c r="K351" s="31">
        <v>4899.95</v>
      </c>
      <c r="L351" s="31">
        <v>4825</v>
      </c>
      <c r="M351" s="31">
        <v>1.1438999999999999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357.95</v>
      </c>
      <c r="D352" s="40">
        <v>353.31666666666666</v>
      </c>
      <c r="E352" s="40">
        <v>346.63333333333333</v>
      </c>
      <c r="F352" s="40">
        <v>335.31666666666666</v>
      </c>
      <c r="G352" s="40">
        <v>328.63333333333333</v>
      </c>
      <c r="H352" s="40">
        <v>364.63333333333333</v>
      </c>
      <c r="I352" s="40">
        <v>371.31666666666661</v>
      </c>
      <c r="J352" s="40">
        <v>382.63333333333333</v>
      </c>
      <c r="K352" s="31">
        <v>360</v>
      </c>
      <c r="L352" s="31">
        <v>342</v>
      </c>
      <c r="M352" s="31">
        <v>10.597519999999999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3497.6</v>
      </c>
      <c r="D354" s="40">
        <v>3492.5</v>
      </c>
      <c r="E354" s="40">
        <v>3450.1</v>
      </c>
      <c r="F354" s="40">
        <v>3402.6</v>
      </c>
      <c r="G354" s="40">
        <v>3360.2</v>
      </c>
      <c r="H354" s="40">
        <v>3540</v>
      </c>
      <c r="I354" s="40">
        <v>3582.3999999999996</v>
      </c>
      <c r="J354" s="40">
        <v>3629.9</v>
      </c>
      <c r="K354" s="31">
        <v>3534.9</v>
      </c>
      <c r="L354" s="31">
        <v>3445</v>
      </c>
      <c r="M354" s="31">
        <v>4.8238799999999999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634.1</v>
      </c>
      <c r="D355" s="40">
        <v>634.81666666666661</v>
      </c>
      <c r="E355" s="40">
        <v>614.63333333333321</v>
      </c>
      <c r="F355" s="40">
        <v>595.16666666666663</v>
      </c>
      <c r="G355" s="40">
        <v>574.98333333333323</v>
      </c>
      <c r="H355" s="40">
        <v>654.28333333333319</v>
      </c>
      <c r="I355" s="40">
        <v>674.46666666666658</v>
      </c>
      <c r="J355" s="40">
        <v>693.93333333333317</v>
      </c>
      <c r="K355" s="31">
        <v>655</v>
      </c>
      <c r="L355" s="31">
        <v>615.35</v>
      </c>
      <c r="M355" s="31">
        <v>1.1453599999999999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361.95</v>
      </c>
      <c r="D356" s="40">
        <v>362.23333333333335</v>
      </c>
      <c r="E356" s="40">
        <v>358.9666666666667</v>
      </c>
      <c r="F356" s="40">
        <v>355.98333333333335</v>
      </c>
      <c r="G356" s="40">
        <v>352.7166666666667</v>
      </c>
      <c r="H356" s="40">
        <v>365.2166666666667</v>
      </c>
      <c r="I356" s="40">
        <v>368.48333333333335</v>
      </c>
      <c r="J356" s="40">
        <v>371.4666666666667</v>
      </c>
      <c r="K356" s="31">
        <v>365.5</v>
      </c>
      <c r="L356" s="31">
        <v>359.25</v>
      </c>
      <c r="M356" s="31">
        <v>3.6724800000000002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1407.35</v>
      </c>
      <c r="D357" s="40">
        <v>1406.2833333333335</v>
      </c>
      <c r="E357" s="40">
        <v>1394.5666666666671</v>
      </c>
      <c r="F357" s="40">
        <v>1381.7833333333335</v>
      </c>
      <c r="G357" s="40">
        <v>1370.0666666666671</v>
      </c>
      <c r="H357" s="40">
        <v>1419.0666666666671</v>
      </c>
      <c r="I357" s="40">
        <v>1430.7833333333338</v>
      </c>
      <c r="J357" s="40">
        <v>1443.5666666666671</v>
      </c>
      <c r="K357" s="31">
        <v>1418</v>
      </c>
      <c r="L357" s="31">
        <v>1393.5</v>
      </c>
      <c r="M357" s="31">
        <v>7.7462999999999997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32590.45</v>
      </c>
      <c r="D358" s="40">
        <v>32482.733333333334</v>
      </c>
      <c r="E358" s="40">
        <v>32115.466666666667</v>
      </c>
      <c r="F358" s="40">
        <v>31640.483333333334</v>
      </c>
      <c r="G358" s="40">
        <v>31273.216666666667</v>
      </c>
      <c r="H358" s="40">
        <v>32957.716666666667</v>
      </c>
      <c r="I358" s="40">
        <v>33324.983333333337</v>
      </c>
      <c r="J358" s="40">
        <v>33799.966666666667</v>
      </c>
      <c r="K358" s="31">
        <v>32850</v>
      </c>
      <c r="L358" s="31">
        <v>32007.75</v>
      </c>
      <c r="M358" s="31">
        <v>0.15679999999999999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3587.6</v>
      </c>
      <c r="D359" s="40">
        <v>3596.0499999999997</v>
      </c>
      <c r="E359" s="40">
        <v>3561.5499999999993</v>
      </c>
      <c r="F359" s="40">
        <v>3535.4999999999995</v>
      </c>
      <c r="G359" s="40">
        <v>3500.9999999999991</v>
      </c>
      <c r="H359" s="40">
        <v>3622.0999999999995</v>
      </c>
      <c r="I359" s="40">
        <v>3656.6000000000004</v>
      </c>
      <c r="J359" s="40">
        <v>3682.6499999999996</v>
      </c>
      <c r="K359" s="31">
        <v>3630.55</v>
      </c>
      <c r="L359" s="31">
        <v>3570</v>
      </c>
      <c r="M359" s="31">
        <v>1.72292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231.05</v>
      </c>
      <c r="D360" s="40">
        <v>231.13333333333333</v>
      </c>
      <c r="E360" s="40">
        <v>230.16666666666666</v>
      </c>
      <c r="F360" s="40">
        <v>229.28333333333333</v>
      </c>
      <c r="G360" s="40">
        <v>228.31666666666666</v>
      </c>
      <c r="H360" s="40">
        <v>232.01666666666665</v>
      </c>
      <c r="I360" s="40">
        <v>232.98333333333335</v>
      </c>
      <c r="J360" s="40">
        <v>233.86666666666665</v>
      </c>
      <c r="K360" s="31">
        <v>232.1</v>
      </c>
      <c r="L360" s="31">
        <v>230.25</v>
      </c>
      <c r="M360" s="31">
        <v>16.945910000000001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6052.55</v>
      </c>
      <c r="D361" s="40">
        <v>6064.6833333333343</v>
      </c>
      <c r="E361" s="40">
        <v>6010.216666666669</v>
      </c>
      <c r="F361" s="40">
        <v>5967.883333333335</v>
      </c>
      <c r="G361" s="40">
        <v>5913.4166666666697</v>
      </c>
      <c r="H361" s="40">
        <v>6107.0166666666682</v>
      </c>
      <c r="I361" s="40">
        <v>6161.4833333333336</v>
      </c>
      <c r="J361" s="40">
        <v>6203.8166666666675</v>
      </c>
      <c r="K361" s="31">
        <v>6119.15</v>
      </c>
      <c r="L361" s="31">
        <v>6022.35</v>
      </c>
      <c r="M361" s="31">
        <v>0.25346000000000002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251.2</v>
      </c>
      <c r="D362" s="40">
        <v>250.61666666666667</v>
      </c>
      <c r="E362" s="40">
        <v>246.93333333333334</v>
      </c>
      <c r="F362" s="40">
        <v>242.66666666666666</v>
      </c>
      <c r="G362" s="40">
        <v>238.98333333333332</v>
      </c>
      <c r="H362" s="40">
        <v>254.88333333333335</v>
      </c>
      <c r="I362" s="40">
        <v>258.56666666666672</v>
      </c>
      <c r="J362" s="40">
        <v>262.83333333333337</v>
      </c>
      <c r="K362" s="31">
        <v>254.3</v>
      </c>
      <c r="L362" s="31">
        <v>246.35</v>
      </c>
      <c r="M362" s="31">
        <v>9.4173799999999996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843.95</v>
      </c>
      <c r="D363" s="40">
        <v>848.41666666666663</v>
      </c>
      <c r="E363" s="40">
        <v>832.5333333333333</v>
      </c>
      <c r="F363" s="40">
        <v>821.11666666666667</v>
      </c>
      <c r="G363" s="40">
        <v>805.23333333333335</v>
      </c>
      <c r="H363" s="40">
        <v>859.83333333333326</v>
      </c>
      <c r="I363" s="40">
        <v>875.7166666666667</v>
      </c>
      <c r="J363" s="40">
        <v>887.13333333333321</v>
      </c>
      <c r="K363" s="31">
        <v>864.3</v>
      </c>
      <c r="L363" s="31">
        <v>837</v>
      </c>
      <c r="M363" s="31">
        <v>1.7543299999999999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2408.85</v>
      </c>
      <c r="D364" s="40">
        <v>2407.6166666666668</v>
      </c>
      <c r="E364" s="40">
        <v>2391.2333333333336</v>
      </c>
      <c r="F364" s="40">
        <v>2373.6166666666668</v>
      </c>
      <c r="G364" s="40">
        <v>2357.2333333333336</v>
      </c>
      <c r="H364" s="40">
        <v>2425.2333333333336</v>
      </c>
      <c r="I364" s="40">
        <v>2441.6166666666668</v>
      </c>
      <c r="J364" s="40">
        <v>2459.2333333333336</v>
      </c>
      <c r="K364" s="31">
        <v>2424</v>
      </c>
      <c r="L364" s="31">
        <v>2390</v>
      </c>
      <c r="M364" s="31">
        <v>3.7194699999999998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2648.7</v>
      </c>
      <c r="D365" s="40">
        <v>2626</v>
      </c>
      <c r="E365" s="40">
        <v>2593.35</v>
      </c>
      <c r="F365" s="40">
        <v>2538</v>
      </c>
      <c r="G365" s="40">
        <v>2505.35</v>
      </c>
      <c r="H365" s="40">
        <v>2681.35</v>
      </c>
      <c r="I365" s="40">
        <v>2713.9999999999995</v>
      </c>
      <c r="J365" s="40">
        <v>2769.35</v>
      </c>
      <c r="K365" s="31">
        <v>2658.65</v>
      </c>
      <c r="L365" s="31">
        <v>2570.65</v>
      </c>
      <c r="M365" s="31">
        <v>11.970230000000001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999.85</v>
      </c>
      <c r="D366" s="40">
        <v>1004.9666666666666</v>
      </c>
      <c r="E366" s="40">
        <v>990.93333333333317</v>
      </c>
      <c r="F366" s="40">
        <v>982.01666666666654</v>
      </c>
      <c r="G366" s="40">
        <v>967.98333333333312</v>
      </c>
      <c r="H366" s="40">
        <v>1013.8833333333332</v>
      </c>
      <c r="I366" s="40">
        <v>1027.9166666666667</v>
      </c>
      <c r="J366" s="40">
        <v>1036.8333333333333</v>
      </c>
      <c r="K366" s="31">
        <v>1019</v>
      </c>
      <c r="L366" s="31">
        <v>996.05</v>
      </c>
      <c r="M366" s="31">
        <v>1.70272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2462.9499999999998</v>
      </c>
      <c r="D367" s="40">
        <v>2463.6166666666668</v>
      </c>
      <c r="E367" s="40">
        <v>2437.4333333333334</v>
      </c>
      <c r="F367" s="40">
        <v>2411.9166666666665</v>
      </c>
      <c r="G367" s="40">
        <v>2385.7333333333331</v>
      </c>
      <c r="H367" s="40">
        <v>2489.1333333333337</v>
      </c>
      <c r="I367" s="40">
        <v>2515.3166666666671</v>
      </c>
      <c r="J367" s="40">
        <v>2540.8333333333339</v>
      </c>
      <c r="K367" s="31">
        <v>2489.8000000000002</v>
      </c>
      <c r="L367" s="31">
        <v>2438.1</v>
      </c>
      <c r="M367" s="31">
        <v>4.9531299999999998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1798.2</v>
      </c>
      <c r="D368" s="40">
        <v>1825.75</v>
      </c>
      <c r="E368" s="40">
        <v>1757.5</v>
      </c>
      <c r="F368" s="40">
        <v>1716.8</v>
      </c>
      <c r="G368" s="40">
        <v>1648.55</v>
      </c>
      <c r="H368" s="40">
        <v>1866.45</v>
      </c>
      <c r="I368" s="40">
        <v>1934.7</v>
      </c>
      <c r="J368" s="40">
        <v>1975.4</v>
      </c>
      <c r="K368" s="31">
        <v>1894</v>
      </c>
      <c r="L368" s="31">
        <v>1785.05</v>
      </c>
      <c r="M368" s="31">
        <v>13.475350000000001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138.25</v>
      </c>
      <c r="D369" s="40">
        <v>138.85</v>
      </c>
      <c r="E369" s="40">
        <v>137.1</v>
      </c>
      <c r="F369" s="40">
        <v>135.94999999999999</v>
      </c>
      <c r="G369" s="40">
        <v>134.19999999999999</v>
      </c>
      <c r="H369" s="40">
        <v>140</v>
      </c>
      <c r="I369" s="40">
        <v>141.75</v>
      </c>
      <c r="J369" s="40">
        <v>142.9</v>
      </c>
      <c r="K369" s="31">
        <v>140.6</v>
      </c>
      <c r="L369" s="31">
        <v>137.69999999999999</v>
      </c>
      <c r="M369" s="31">
        <v>82.804450000000003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174.1</v>
      </c>
      <c r="D370" s="40">
        <v>174.23333333333335</v>
      </c>
      <c r="E370" s="40">
        <v>173.3666666666667</v>
      </c>
      <c r="F370" s="40">
        <v>172.63333333333335</v>
      </c>
      <c r="G370" s="40">
        <v>171.76666666666671</v>
      </c>
      <c r="H370" s="40">
        <v>174.9666666666667</v>
      </c>
      <c r="I370" s="40">
        <v>175.83333333333337</v>
      </c>
      <c r="J370" s="40">
        <v>176.56666666666669</v>
      </c>
      <c r="K370" s="31">
        <v>175.1</v>
      </c>
      <c r="L370" s="31">
        <v>173.5</v>
      </c>
      <c r="M370" s="31">
        <v>63.258209999999998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433.9</v>
      </c>
      <c r="D371" s="40">
        <v>434.16666666666669</v>
      </c>
      <c r="E371" s="40">
        <v>423.93333333333339</v>
      </c>
      <c r="F371" s="40">
        <v>413.9666666666667</v>
      </c>
      <c r="G371" s="40">
        <v>403.73333333333341</v>
      </c>
      <c r="H371" s="40">
        <v>444.13333333333338</v>
      </c>
      <c r="I371" s="40">
        <v>454.36666666666662</v>
      </c>
      <c r="J371" s="40">
        <v>464.33333333333337</v>
      </c>
      <c r="K371" s="31">
        <v>444.4</v>
      </c>
      <c r="L371" s="31">
        <v>424.2</v>
      </c>
      <c r="M371" s="31">
        <v>9.6968599999999991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715.05</v>
      </c>
      <c r="D372" s="40">
        <v>720.05000000000007</v>
      </c>
      <c r="E372" s="40">
        <v>706.10000000000014</v>
      </c>
      <c r="F372" s="40">
        <v>697.15000000000009</v>
      </c>
      <c r="G372" s="40">
        <v>683.20000000000016</v>
      </c>
      <c r="H372" s="40">
        <v>729.00000000000011</v>
      </c>
      <c r="I372" s="40">
        <v>742.95000000000016</v>
      </c>
      <c r="J372" s="40">
        <v>751.90000000000009</v>
      </c>
      <c r="K372" s="31">
        <v>734</v>
      </c>
      <c r="L372" s="31">
        <v>711.1</v>
      </c>
      <c r="M372" s="31">
        <v>4.4493900000000002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124.15</v>
      </c>
      <c r="D373" s="40">
        <v>125.18333333333334</v>
      </c>
      <c r="E373" s="40">
        <v>122.76666666666668</v>
      </c>
      <c r="F373" s="40">
        <v>121.38333333333334</v>
      </c>
      <c r="G373" s="40">
        <v>118.96666666666668</v>
      </c>
      <c r="H373" s="40">
        <v>126.56666666666668</v>
      </c>
      <c r="I373" s="40">
        <v>128.98333333333335</v>
      </c>
      <c r="J373" s="40">
        <v>130.36666666666667</v>
      </c>
      <c r="K373" s="31">
        <v>127.6</v>
      </c>
      <c r="L373" s="31">
        <v>123.8</v>
      </c>
      <c r="M373" s="31">
        <v>9.6949799999999993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5501.05</v>
      </c>
      <c r="D374" s="40">
        <v>5501.3666666666659</v>
      </c>
      <c r="E374" s="40">
        <v>5452.7333333333318</v>
      </c>
      <c r="F374" s="40">
        <v>5404.4166666666661</v>
      </c>
      <c r="G374" s="40">
        <v>5355.7833333333319</v>
      </c>
      <c r="H374" s="40">
        <v>5549.6833333333316</v>
      </c>
      <c r="I374" s="40">
        <v>5598.3166666666648</v>
      </c>
      <c r="J374" s="40">
        <v>5646.6333333333314</v>
      </c>
      <c r="K374" s="31">
        <v>5550</v>
      </c>
      <c r="L374" s="31">
        <v>5453.05</v>
      </c>
      <c r="M374" s="31">
        <v>7.1599999999999997E-2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13884.35</v>
      </c>
      <c r="D375" s="40">
        <v>14060.516666666668</v>
      </c>
      <c r="E375" s="40">
        <v>13623.033333333336</v>
      </c>
      <c r="F375" s="40">
        <v>13361.716666666669</v>
      </c>
      <c r="G375" s="40">
        <v>12924.233333333337</v>
      </c>
      <c r="H375" s="40">
        <v>14321.833333333336</v>
      </c>
      <c r="I375" s="40">
        <v>14759.316666666669</v>
      </c>
      <c r="J375" s="40">
        <v>15020.633333333335</v>
      </c>
      <c r="K375" s="31">
        <v>14498</v>
      </c>
      <c r="L375" s="31">
        <v>13799.2</v>
      </c>
      <c r="M375" s="31">
        <v>0.22542999999999999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37.799999999999997</v>
      </c>
      <c r="D376" s="40">
        <v>37.933333333333337</v>
      </c>
      <c r="E376" s="40">
        <v>37.516666666666673</v>
      </c>
      <c r="F376" s="40">
        <v>37.233333333333334</v>
      </c>
      <c r="G376" s="40">
        <v>36.81666666666667</v>
      </c>
      <c r="H376" s="40">
        <v>38.216666666666676</v>
      </c>
      <c r="I376" s="40">
        <v>38.633333333333333</v>
      </c>
      <c r="J376" s="40">
        <v>38.916666666666679</v>
      </c>
      <c r="K376" s="31">
        <v>38.35</v>
      </c>
      <c r="L376" s="31">
        <v>37.65</v>
      </c>
      <c r="M376" s="31">
        <v>316.74865999999997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865.65</v>
      </c>
      <c r="D377" s="40">
        <v>867.88333333333333</v>
      </c>
      <c r="E377" s="40">
        <v>845.76666666666665</v>
      </c>
      <c r="F377" s="40">
        <v>825.88333333333333</v>
      </c>
      <c r="G377" s="40">
        <v>803.76666666666665</v>
      </c>
      <c r="H377" s="40">
        <v>887.76666666666665</v>
      </c>
      <c r="I377" s="40">
        <v>909.88333333333321</v>
      </c>
      <c r="J377" s="40">
        <v>929.76666666666665</v>
      </c>
      <c r="K377" s="31">
        <v>890</v>
      </c>
      <c r="L377" s="31">
        <v>848</v>
      </c>
      <c r="M377" s="31">
        <v>4.8588199999999997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175.35</v>
      </c>
      <c r="D378" s="40">
        <v>174.81666666666669</v>
      </c>
      <c r="E378" s="40">
        <v>173.83333333333337</v>
      </c>
      <c r="F378" s="40">
        <v>172.31666666666669</v>
      </c>
      <c r="G378" s="40">
        <v>171.33333333333337</v>
      </c>
      <c r="H378" s="40">
        <v>176.33333333333337</v>
      </c>
      <c r="I378" s="40">
        <v>177.31666666666666</v>
      </c>
      <c r="J378" s="40">
        <v>178.83333333333337</v>
      </c>
      <c r="K378" s="31">
        <v>175.8</v>
      </c>
      <c r="L378" s="31">
        <v>173.3</v>
      </c>
      <c r="M378" s="31">
        <v>48.000660000000003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157.44999999999999</v>
      </c>
      <c r="D379" s="40">
        <v>157.9</v>
      </c>
      <c r="E379" s="40">
        <v>156.30000000000001</v>
      </c>
      <c r="F379" s="40">
        <v>155.15</v>
      </c>
      <c r="G379" s="40">
        <v>153.55000000000001</v>
      </c>
      <c r="H379" s="40">
        <v>159.05000000000001</v>
      </c>
      <c r="I379" s="40">
        <v>160.64999999999998</v>
      </c>
      <c r="J379" s="40">
        <v>161.80000000000001</v>
      </c>
      <c r="K379" s="31">
        <v>159.5</v>
      </c>
      <c r="L379" s="31">
        <v>156.75</v>
      </c>
      <c r="M379" s="31">
        <v>29.910550000000001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275.3</v>
      </c>
      <c r="D380" s="40">
        <v>275</v>
      </c>
      <c r="E380" s="40">
        <v>271.25</v>
      </c>
      <c r="F380" s="40">
        <v>267.2</v>
      </c>
      <c r="G380" s="40">
        <v>263.45</v>
      </c>
      <c r="H380" s="40">
        <v>279.05</v>
      </c>
      <c r="I380" s="40">
        <v>282.8</v>
      </c>
      <c r="J380" s="40">
        <v>286.85000000000002</v>
      </c>
      <c r="K380" s="31">
        <v>278.75</v>
      </c>
      <c r="L380" s="31">
        <v>270.95</v>
      </c>
      <c r="M380" s="31">
        <v>2.2001300000000001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895.05</v>
      </c>
      <c r="D381" s="40">
        <v>903.38333333333333</v>
      </c>
      <c r="E381" s="40">
        <v>881.76666666666665</v>
      </c>
      <c r="F381" s="40">
        <v>868.48333333333335</v>
      </c>
      <c r="G381" s="40">
        <v>846.86666666666667</v>
      </c>
      <c r="H381" s="40">
        <v>916.66666666666663</v>
      </c>
      <c r="I381" s="40">
        <v>938.28333333333319</v>
      </c>
      <c r="J381" s="40">
        <v>951.56666666666661</v>
      </c>
      <c r="K381" s="31">
        <v>925</v>
      </c>
      <c r="L381" s="31">
        <v>890.1</v>
      </c>
      <c r="M381" s="31">
        <v>5.75101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30.3</v>
      </c>
      <c r="D382" s="40">
        <v>30.366666666666664</v>
      </c>
      <c r="E382" s="40">
        <v>30.033333333333328</v>
      </c>
      <c r="F382" s="40">
        <v>29.766666666666666</v>
      </c>
      <c r="G382" s="40">
        <v>29.43333333333333</v>
      </c>
      <c r="H382" s="40">
        <v>30.633333333333326</v>
      </c>
      <c r="I382" s="40">
        <v>30.966666666666661</v>
      </c>
      <c r="J382" s="40">
        <v>31.233333333333324</v>
      </c>
      <c r="K382" s="31">
        <v>30.7</v>
      </c>
      <c r="L382" s="31">
        <v>30.1</v>
      </c>
      <c r="M382" s="31">
        <v>28.607320000000001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242.65</v>
      </c>
      <c r="D383" s="40">
        <v>243.5</v>
      </c>
      <c r="E383" s="40">
        <v>239.45</v>
      </c>
      <c r="F383" s="40">
        <v>236.25</v>
      </c>
      <c r="G383" s="40">
        <v>232.2</v>
      </c>
      <c r="H383" s="40">
        <v>246.7</v>
      </c>
      <c r="I383" s="40">
        <v>250.75</v>
      </c>
      <c r="J383" s="40">
        <v>253.95</v>
      </c>
      <c r="K383" s="31">
        <v>247.55</v>
      </c>
      <c r="L383" s="31">
        <v>240.3</v>
      </c>
      <c r="M383" s="31">
        <v>18.436140000000002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606.9</v>
      </c>
      <c r="D384" s="40">
        <v>606.81666666666661</v>
      </c>
      <c r="E384" s="40">
        <v>603.68333333333317</v>
      </c>
      <c r="F384" s="40">
        <v>600.46666666666658</v>
      </c>
      <c r="G384" s="40">
        <v>597.33333333333314</v>
      </c>
      <c r="H384" s="40">
        <v>610.03333333333319</v>
      </c>
      <c r="I384" s="40">
        <v>613.16666666666663</v>
      </c>
      <c r="J384" s="40">
        <v>616.38333333333321</v>
      </c>
      <c r="K384" s="31">
        <v>609.95000000000005</v>
      </c>
      <c r="L384" s="31">
        <v>603.6</v>
      </c>
      <c r="M384" s="31">
        <v>0.65659999999999996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293.05</v>
      </c>
      <c r="D385" s="40">
        <v>294.58333333333331</v>
      </c>
      <c r="E385" s="40">
        <v>289.61666666666662</v>
      </c>
      <c r="F385" s="40">
        <v>286.18333333333328</v>
      </c>
      <c r="G385" s="40">
        <v>281.21666666666658</v>
      </c>
      <c r="H385" s="40">
        <v>298.01666666666665</v>
      </c>
      <c r="I385" s="40">
        <v>302.98333333333335</v>
      </c>
      <c r="J385" s="40">
        <v>306.41666666666669</v>
      </c>
      <c r="K385" s="31">
        <v>299.55</v>
      </c>
      <c r="L385" s="31">
        <v>291.14999999999998</v>
      </c>
      <c r="M385" s="31">
        <v>6.3605200000000002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74.599999999999994</v>
      </c>
      <c r="D386" s="40">
        <v>74.416666666666671</v>
      </c>
      <c r="E386" s="40">
        <v>73.733333333333348</v>
      </c>
      <c r="F386" s="40">
        <v>72.866666666666674</v>
      </c>
      <c r="G386" s="40">
        <v>72.183333333333351</v>
      </c>
      <c r="H386" s="40">
        <v>75.283333333333346</v>
      </c>
      <c r="I386" s="40">
        <v>75.966666666666654</v>
      </c>
      <c r="J386" s="40">
        <v>76.833333333333343</v>
      </c>
      <c r="K386" s="31">
        <v>75.099999999999994</v>
      </c>
      <c r="L386" s="31">
        <v>73.55</v>
      </c>
      <c r="M386" s="31">
        <v>12.92915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2159.6</v>
      </c>
      <c r="D387" s="40">
        <v>2159.85</v>
      </c>
      <c r="E387" s="40">
        <v>2144.75</v>
      </c>
      <c r="F387" s="40">
        <v>2129.9</v>
      </c>
      <c r="G387" s="40">
        <v>2114.8000000000002</v>
      </c>
      <c r="H387" s="40">
        <v>2174.6999999999998</v>
      </c>
      <c r="I387" s="40">
        <v>2189.7999999999993</v>
      </c>
      <c r="J387" s="40">
        <v>2204.6499999999996</v>
      </c>
      <c r="K387" s="31">
        <v>2174.9499999999998</v>
      </c>
      <c r="L387" s="31">
        <v>2145</v>
      </c>
      <c r="M387" s="31">
        <v>0.17781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433.65</v>
      </c>
      <c r="D388" s="40">
        <v>433.76666666666665</v>
      </c>
      <c r="E388" s="40">
        <v>430.83333333333331</v>
      </c>
      <c r="F388" s="40">
        <v>428.01666666666665</v>
      </c>
      <c r="G388" s="40">
        <v>425.08333333333331</v>
      </c>
      <c r="H388" s="40">
        <v>436.58333333333331</v>
      </c>
      <c r="I388" s="40">
        <v>439.51666666666671</v>
      </c>
      <c r="J388" s="40">
        <v>442.33333333333331</v>
      </c>
      <c r="K388" s="31">
        <v>436.7</v>
      </c>
      <c r="L388" s="31">
        <v>430.95</v>
      </c>
      <c r="M388" s="31">
        <v>3.1370100000000001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144.15</v>
      </c>
      <c r="D389" s="40">
        <v>146.70000000000002</v>
      </c>
      <c r="E389" s="40">
        <v>140.45000000000005</v>
      </c>
      <c r="F389" s="40">
        <v>136.75000000000003</v>
      </c>
      <c r="G389" s="40">
        <v>130.50000000000006</v>
      </c>
      <c r="H389" s="40">
        <v>150.40000000000003</v>
      </c>
      <c r="I389" s="40">
        <v>156.64999999999998</v>
      </c>
      <c r="J389" s="40">
        <v>160.35000000000002</v>
      </c>
      <c r="K389" s="31">
        <v>152.94999999999999</v>
      </c>
      <c r="L389" s="31">
        <v>143</v>
      </c>
      <c r="M389" s="31">
        <v>39.450110000000002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1205.8499999999999</v>
      </c>
      <c r="D390" s="40">
        <v>1205.55</v>
      </c>
      <c r="E390" s="40">
        <v>1186.0999999999999</v>
      </c>
      <c r="F390" s="40">
        <v>1166.3499999999999</v>
      </c>
      <c r="G390" s="40">
        <v>1146.8999999999999</v>
      </c>
      <c r="H390" s="40">
        <v>1225.3</v>
      </c>
      <c r="I390" s="40">
        <v>1244.7500000000002</v>
      </c>
      <c r="J390" s="40">
        <v>1264.5</v>
      </c>
      <c r="K390" s="31">
        <v>1225</v>
      </c>
      <c r="L390" s="31">
        <v>1185.8</v>
      </c>
      <c r="M390" s="31">
        <v>2.36958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2368.4499999999998</v>
      </c>
      <c r="D391" s="40">
        <v>2376.15</v>
      </c>
      <c r="E391" s="40">
        <v>2358.3000000000002</v>
      </c>
      <c r="F391" s="40">
        <v>2348.15</v>
      </c>
      <c r="G391" s="40">
        <v>2330.3000000000002</v>
      </c>
      <c r="H391" s="40">
        <v>2386.3000000000002</v>
      </c>
      <c r="I391" s="40">
        <v>2404.1499999999996</v>
      </c>
      <c r="J391" s="40">
        <v>2414.3000000000002</v>
      </c>
      <c r="K391" s="31">
        <v>2394</v>
      </c>
      <c r="L391" s="31">
        <v>2366</v>
      </c>
      <c r="M391" s="31">
        <v>41.112050000000004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132.15</v>
      </c>
      <c r="D392" s="40">
        <v>131.05000000000001</v>
      </c>
      <c r="E392" s="40">
        <v>129.15000000000003</v>
      </c>
      <c r="F392" s="40">
        <v>126.15000000000003</v>
      </c>
      <c r="G392" s="40">
        <v>124.25000000000006</v>
      </c>
      <c r="H392" s="40">
        <v>134.05000000000001</v>
      </c>
      <c r="I392" s="40">
        <v>135.94999999999999</v>
      </c>
      <c r="J392" s="40">
        <v>138.94999999999999</v>
      </c>
      <c r="K392" s="31">
        <v>132.94999999999999</v>
      </c>
      <c r="L392" s="31">
        <v>128.05000000000001</v>
      </c>
      <c r="M392" s="31">
        <v>0.59936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1422.4</v>
      </c>
      <c r="D393" s="40">
        <v>1417.45</v>
      </c>
      <c r="E393" s="40">
        <v>1402.2</v>
      </c>
      <c r="F393" s="40">
        <v>1382</v>
      </c>
      <c r="G393" s="40">
        <v>1366.75</v>
      </c>
      <c r="H393" s="40">
        <v>1437.65</v>
      </c>
      <c r="I393" s="40">
        <v>1452.9</v>
      </c>
      <c r="J393" s="40">
        <v>1473.1000000000001</v>
      </c>
      <c r="K393" s="31">
        <v>1432.7</v>
      </c>
      <c r="L393" s="31">
        <v>1397.25</v>
      </c>
      <c r="M393" s="31">
        <v>1.08003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2013.15</v>
      </c>
      <c r="D394" s="40">
        <v>2025.05</v>
      </c>
      <c r="E394" s="40">
        <v>1996.1</v>
      </c>
      <c r="F394" s="40">
        <v>1979.05</v>
      </c>
      <c r="G394" s="40">
        <v>1950.1</v>
      </c>
      <c r="H394" s="40">
        <v>2042.1</v>
      </c>
      <c r="I394" s="40">
        <v>2071.0500000000002</v>
      </c>
      <c r="J394" s="40">
        <v>2088.1</v>
      </c>
      <c r="K394" s="31">
        <v>2054</v>
      </c>
      <c r="L394" s="31">
        <v>2008</v>
      </c>
      <c r="M394" s="31">
        <v>2.3239899999999998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1061.3</v>
      </c>
      <c r="D395" s="40">
        <v>1069.6833333333334</v>
      </c>
      <c r="E395" s="40">
        <v>1049.3666666666668</v>
      </c>
      <c r="F395" s="40">
        <v>1037.4333333333334</v>
      </c>
      <c r="G395" s="40">
        <v>1017.1166666666668</v>
      </c>
      <c r="H395" s="40">
        <v>1081.6166666666668</v>
      </c>
      <c r="I395" s="40">
        <v>1101.9333333333334</v>
      </c>
      <c r="J395" s="40">
        <v>1113.8666666666668</v>
      </c>
      <c r="K395" s="31">
        <v>1090</v>
      </c>
      <c r="L395" s="31">
        <v>1057.75</v>
      </c>
      <c r="M395" s="31">
        <v>11.286809999999999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1170.9000000000001</v>
      </c>
      <c r="D396" s="40">
        <v>1167.6499999999999</v>
      </c>
      <c r="E396" s="40">
        <v>1161.2999999999997</v>
      </c>
      <c r="F396" s="40">
        <v>1151.6999999999998</v>
      </c>
      <c r="G396" s="40">
        <v>1145.3499999999997</v>
      </c>
      <c r="H396" s="40">
        <v>1177.2499999999998</v>
      </c>
      <c r="I396" s="40">
        <v>1183.5999999999997</v>
      </c>
      <c r="J396" s="40">
        <v>1193.1999999999998</v>
      </c>
      <c r="K396" s="31">
        <v>1174</v>
      </c>
      <c r="L396" s="31">
        <v>1158.05</v>
      </c>
      <c r="M396" s="31">
        <v>13.388210000000001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478.6</v>
      </c>
      <c r="D397" s="40">
        <v>480</v>
      </c>
      <c r="E397" s="40">
        <v>470.8</v>
      </c>
      <c r="F397" s="40">
        <v>463</v>
      </c>
      <c r="G397" s="40">
        <v>453.8</v>
      </c>
      <c r="H397" s="40">
        <v>487.8</v>
      </c>
      <c r="I397" s="40">
        <v>497.00000000000006</v>
      </c>
      <c r="J397" s="40">
        <v>504.8</v>
      </c>
      <c r="K397" s="31">
        <v>489.2</v>
      </c>
      <c r="L397" s="31">
        <v>472.2</v>
      </c>
      <c r="M397" s="31">
        <v>1.31134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27.25</v>
      </c>
      <c r="D398" s="40">
        <v>27.283333333333331</v>
      </c>
      <c r="E398" s="40">
        <v>26.866666666666664</v>
      </c>
      <c r="F398" s="40">
        <v>26.483333333333331</v>
      </c>
      <c r="G398" s="40">
        <v>26.066666666666663</v>
      </c>
      <c r="H398" s="40">
        <v>27.666666666666664</v>
      </c>
      <c r="I398" s="40">
        <v>28.083333333333336</v>
      </c>
      <c r="J398" s="40">
        <v>28.466666666666665</v>
      </c>
      <c r="K398" s="31">
        <v>27.7</v>
      </c>
      <c r="L398" s="31">
        <v>26.9</v>
      </c>
      <c r="M398" s="31">
        <v>45.93544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3213.8</v>
      </c>
      <c r="D399" s="40">
        <v>3211.4833333333336</v>
      </c>
      <c r="E399" s="40">
        <v>3169.9666666666672</v>
      </c>
      <c r="F399" s="40">
        <v>3126.1333333333337</v>
      </c>
      <c r="G399" s="40">
        <v>3084.6166666666672</v>
      </c>
      <c r="H399" s="40">
        <v>3255.3166666666671</v>
      </c>
      <c r="I399" s="40">
        <v>3296.8333333333335</v>
      </c>
      <c r="J399" s="40">
        <v>3340.666666666667</v>
      </c>
      <c r="K399" s="31">
        <v>3253</v>
      </c>
      <c r="L399" s="31">
        <v>3167.65</v>
      </c>
      <c r="M399" s="31">
        <v>1.90279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10676.4</v>
      </c>
      <c r="D400" s="40">
        <v>10702.916666666666</v>
      </c>
      <c r="E400" s="40">
        <v>10584.833333333332</v>
      </c>
      <c r="F400" s="40">
        <v>10493.266666666666</v>
      </c>
      <c r="G400" s="40">
        <v>10375.183333333332</v>
      </c>
      <c r="H400" s="40">
        <v>10794.483333333332</v>
      </c>
      <c r="I400" s="40">
        <v>10912.566666666664</v>
      </c>
      <c r="J400" s="40">
        <v>11004.133333333331</v>
      </c>
      <c r="K400" s="31">
        <v>10821</v>
      </c>
      <c r="L400" s="31">
        <v>10611.35</v>
      </c>
      <c r="M400" s="31">
        <v>2.58514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8190.35</v>
      </c>
      <c r="D401" s="40">
        <v>8197.7833333333328</v>
      </c>
      <c r="E401" s="40">
        <v>8155.5666666666657</v>
      </c>
      <c r="F401" s="40">
        <v>8120.7833333333328</v>
      </c>
      <c r="G401" s="40">
        <v>8078.5666666666657</v>
      </c>
      <c r="H401" s="40">
        <v>8232.5666666666657</v>
      </c>
      <c r="I401" s="40">
        <v>8274.7833333333328</v>
      </c>
      <c r="J401" s="40">
        <v>8309.5666666666657</v>
      </c>
      <c r="K401" s="31">
        <v>8240</v>
      </c>
      <c r="L401" s="31">
        <v>8163</v>
      </c>
      <c r="M401" s="31">
        <v>8.6430000000000007E-2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7257.65</v>
      </c>
      <c r="D402" s="40">
        <v>7268.916666666667</v>
      </c>
      <c r="E402" s="40">
        <v>7183.1833333333343</v>
      </c>
      <c r="F402" s="40">
        <v>7108.7166666666672</v>
      </c>
      <c r="G402" s="40">
        <v>7022.9833333333345</v>
      </c>
      <c r="H402" s="40">
        <v>7343.3833333333341</v>
      </c>
      <c r="I402" s="40">
        <v>7429.1166666666659</v>
      </c>
      <c r="J402" s="40">
        <v>7503.5833333333339</v>
      </c>
      <c r="K402" s="31">
        <v>7354.65</v>
      </c>
      <c r="L402" s="31">
        <v>7194.45</v>
      </c>
      <c r="M402" s="31">
        <v>0.10072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117.6</v>
      </c>
      <c r="D403" s="40">
        <v>117.93333333333334</v>
      </c>
      <c r="E403" s="40">
        <v>116.11666666666667</v>
      </c>
      <c r="F403" s="40">
        <v>114.63333333333334</v>
      </c>
      <c r="G403" s="40">
        <v>112.81666666666668</v>
      </c>
      <c r="H403" s="40">
        <v>119.41666666666667</v>
      </c>
      <c r="I403" s="40">
        <v>121.23333333333333</v>
      </c>
      <c r="J403" s="40">
        <v>122.71666666666667</v>
      </c>
      <c r="K403" s="31">
        <v>119.75</v>
      </c>
      <c r="L403" s="31">
        <v>116.45</v>
      </c>
      <c r="M403" s="31">
        <v>7.6050899999999997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235.65</v>
      </c>
      <c r="D404" s="40">
        <v>235.88333333333333</v>
      </c>
      <c r="E404" s="40">
        <v>233.26666666666665</v>
      </c>
      <c r="F404" s="40">
        <v>230.88333333333333</v>
      </c>
      <c r="G404" s="40">
        <v>228.26666666666665</v>
      </c>
      <c r="H404" s="40">
        <v>238.26666666666665</v>
      </c>
      <c r="I404" s="40">
        <v>240.88333333333333</v>
      </c>
      <c r="J404" s="40">
        <v>243.26666666666665</v>
      </c>
      <c r="K404" s="31">
        <v>238.5</v>
      </c>
      <c r="L404" s="31">
        <v>233.5</v>
      </c>
      <c r="M404" s="31">
        <v>6.7138799999999996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325.55</v>
      </c>
      <c r="D405" s="40">
        <v>326.36666666666662</v>
      </c>
      <c r="E405" s="40">
        <v>323.73333333333323</v>
      </c>
      <c r="F405" s="40">
        <v>321.91666666666663</v>
      </c>
      <c r="G405" s="40">
        <v>319.28333333333325</v>
      </c>
      <c r="H405" s="40">
        <v>328.18333333333322</v>
      </c>
      <c r="I405" s="40">
        <v>330.81666666666655</v>
      </c>
      <c r="J405" s="40">
        <v>332.63333333333321</v>
      </c>
      <c r="K405" s="31">
        <v>329</v>
      </c>
      <c r="L405" s="31">
        <v>324.55</v>
      </c>
      <c r="M405" s="31">
        <v>0.53449999999999998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2281.35</v>
      </c>
      <c r="D406" s="40">
        <v>2285.65</v>
      </c>
      <c r="E406" s="40">
        <v>2261.3000000000002</v>
      </c>
      <c r="F406" s="40">
        <v>2241.25</v>
      </c>
      <c r="G406" s="40">
        <v>2216.9</v>
      </c>
      <c r="H406" s="40">
        <v>2305.7000000000003</v>
      </c>
      <c r="I406" s="40">
        <v>2330.0499999999997</v>
      </c>
      <c r="J406" s="40">
        <v>2350.1000000000004</v>
      </c>
      <c r="K406" s="31">
        <v>2310</v>
      </c>
      <c r="L406" s="31">
        <v>2265.6</v>
      </c>
      <c r="M406" s="31">
        <v>0.18418999999999999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583.65</v>
      </c>
      <c r="D407" s="40">
        <v>590</v>
      </c>
      <c r="E407" s="40">
        <v>574.79999999999995</v>
      </c>
      <c r="F407" s="40">
        <v>565.94999999999993</v>
      </c>
      <c r="G407" s="40">
        <v>550.74999999999989</v>
      </c>
      <c r="H407" s="40">
        <v>598.85</v>
      </c>
      <c r="I407" s="40">
        <v>614.05000000000007</v>
      </c>
      <c r="J407" s="40">
        <v>622.90000000000009</v>
      </c>
      <c r="K407" s="31">
        <v>605.20000000000005</v>
      </c>
      <c r="L407" s="31">
        <v>581.15</v>
      </c>
      <c r="M407" s="31">
        <v>3.9152100000000001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114.45</v>
      </c>
      <c r="D408" s="40">
        <v>115.11666666666667</v>
      </c>
      <c r="E408" s="40">
        <v>113.33333333333334</v>
      </c>
      <c r="F408" s="40">
        <v>112.21666666666667</v>
      </c>
      <c r="G408" s="40">
        <v>110.43333333333334</v>
      </c>
      <c r="H408" s="40">
        <v>116.23333333333335</v>
      </c>
      <c r="I408" s="40">
        <v>118.01666666666668</v>
      </c>
      <c r="J408" s="40">
        <v>119.13333333333335</v>
      </c>
      <c r="K408" s="31">
        <v>116.9</v>
      </c>
      <c r="L408" s="31">
        <v>114</v>
      </c>
      <c r="M408" s="31">
        <v>20.88786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251.2</v>
      </c>
      <c r="D409" s="40">
        <v>253.01666666666665</v>
      </c>
      <c r="E409" s="40">
        <v>247.5333333333333</v>
      </c>
      <c r="F409" s="40">
        <v>243.86666666666665</v>
      </c>
      <c r="G409" s="40">
        <v>238.3833333333333</v>
      </c>
      <c r="H409" s="40">
        <v>256.68333333333328</v>
      </c>
      <c r="I409" s="40">
        <v>262.16666666666663</v>
      </c>
      <c r="J409" s="40">
        <v>265.83333333333331</v>
      </c>
      <c r="K409" s="31">
        <v>258.5</v>
      </c>
      <c r="L409" s="31">
        <v>249.35</v>
      </c>
      <c r="M409" s="31">
        <v>2.8023099999999999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30658.5</v>
      </c>
      <c r="D410" s="40">
        <v>30615.5</v>
      </c>
      <c r="E410" s="40">
        <v>30446</v>
      </c>
      <c r="F410" s="40">
        <v>30233.5</v>
      </c>
      <c r="G410" s="40">
        <v>30064</v>
      </c>
      <c r="H410" s="40">
        <v>30828</v>
      </c>
      <c r="I410" s="40">
        <v>30997.5</v>
      </c>
      <c r="J410" s="40">
        <v>31210</v>
      </c>
      <c r="K410" s="31">
        <v>30785</v>
      </c>
      <c r="L410" s="31">
        <v>30403</v>
      </c>
      <c r="M410" s="31">
        <v>0.33013999999999999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2554.15</v>
      </c>
      <c r="D411" s="40">
        <v>2543.6333333333332</v>
      </c>
      <c r="E411" s="40">
        <v>2485.2666666666664</v>
      </c>
      <c r="F411" s="40">
        <v>2416.3833333333332</v>
      </c>
      <c r="G411" s="40">
        <v>2358.0166666666664</v>
      </c>
      <c r="H411" s="40">
        <v>2612.5166666666664</v>
      </c>
      <c r="I411" s="40">
        <v>2670.8833333333332</v>
      </c>
      <c r="J411" s="40">
        <v>2739.7666666666664</v>
      </c>
      <c r="K411" s="31">
        <v>2602</v>
      </c>
      <c r="L411" s="31">
        <v>2474.75</v>
      </c>
      <c r="M411" s="31">
        <v>2.2110099999999999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1352.8</v>
      </c>
      <c r="D412" s="40">
        <v>1356</v>
      </c>
      <c r="E412" s="40">
        <v>1341</v>
      </c>
      <c r="F412" s="40">
        <v>1329.2</v>
      </c>
      <c r="G412" s="40">
        <v>1314.2</v>
      </c>
      <c r="H412" s="40">
        <v>1367.8</v>
      </c>
      <c r="I412" s="40">
        <v>1382.8</v>
      </c>
      <c r="J412" s="40">
        <v>1394.6</v>
      </c>
      <c r="K412" s="31">
        <v>1371</v>
      </c>
      <c r="L412" s="31">
        <v>1344.2</v>
      </c>
      <c r="M412" s="31">
        <v>6.7070999999999996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2207.3000000000002</v>
      </c>
      <c r="D413" s="40">
        <v>2210.2000000000003</v>
      </c>
      <c r="E413" s="40">
        <v>2198.9500000000007</v>
      </c>
      <c r="F413" s="40">
        <v>2190.6000000000004</v>
      </c>
      <c r="G413" s="40">
        <v>2179.3500000000008</v>
      </c>
      <c r="H413" s="40">
        <v>2218.5500000000006</v>
      </c>
      <c r="I413" s="40">
        <v>2229.7999999999997</v>
      </c>
      <c r="J413" s="40">
        <v>2238.1500000000005</v>
      </c>
      <c r="K413" s="31">
        <v>2221.4499999999998</v>
      </c>
      <c r="L413" s="31">
        <v>2201.85</v>
      </c>
      <c r="M413" s="31">
        <v>1.2552300000000001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779.55</v>
      </c>
      <c r="D414" s="40">
        <v>786.51666666666677</v>
      </c>
      <c r="E414" s="40">
        <v>768.23333333333358</v>
      </c>
      <c r="F414" s="40">
        <v>756.91666666666686</v>
      </c>
      <c r="G414" s="40">
        <v>738.63333333333367</v>
      </c>
      <c r="H414" s="40">
        <v>797.83333333333348</v>
      </c>
      <c r="I414" s="40">
        <v>816.11666666666656</v>
      </c>
      <c r="J414" s="40">
        <v>827.43333333333339</v>
      </c>
      <c r="K414" s="31">
        <v>804.8</v>
      </c>
      <c r="L414" s="31">
        <v>775.2</v>
      </c>
      <c r="M414" s="31">
        <v>2.4048500000000002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1987.55</v>
      </c>
      <c r="D415" s="40">
        <v>1936.1500000000003</v>
      </c>
      <c r="E415" s="40">
        <v>1873.3000000000006</v>
      </c>
      <c r="F415" s="40">
        <v>1759.0500000000004</v>
      </c>
      <c r="G415" s="40">
        <v>1696.2000000000007</v>
      </c>
      <c r="H415" s="40">
        <v>2050.4000000000005</v>
      </c>
      <c r="I415" s="40">
        <v>2113.2500000000005</v>
      </c>
      <c r="J415" s="40">
        <v>2227.5000000000005</v>
      </c>
      <c r="K415" s="31">
        <v>1999</v>
      </c>
      <c r="L415" s="31">
        <v>1821.9</v>
      </c>
      <c r="M415" s="31">
        <v>4.9387999999999996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1694.2</v>
      </c>
      <c r="D416" s="40">
        <v>1694.7333333333333</v>
      </c>
      <c r="E416" s="40">
        <v>1679.4666666666667</v>
      </c>
      <c r="F416" s="40">
        <v>1664.7333333333333</v>
      </c>
      <c r="G416" s="40">
        <v>1649.4666666666667</v>
      </c>
      <c r="H416" s="40">
        <v>1709.4666666666667</v>
      </c>
      <c r="I416" s="40">
        <v>1724.7333333333336</v>
      </c>
      <c r="J416" s="40">
        <v>1739.4666666666667</v>
      </c>
      <c r="K416" s="31">
        <v>1710</v>
      </c>
      <c r="L416" s="31">
        <v>1680</v>
      </c>
      <c r="M416" s="31">
        <v>0.52315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849.35</v>
      </c>
      <c r="D417" s="40">
        <v>849.11666666666667</v>
      </c>
      <c r="E417" s="40">
        <v>842.23333333333335</v>
      </c>
      <c r="F417" s="40">
        <v>835.11666666666667</v>
      </c>
      <c r="G417" s="40">
        <v>828.23333333333335</v>
      </c>
      <c r="H417" s="40">
        <v>856.23333333333335</v>
      </c>
      <c r="I417" s="40">
        <v>863.11666666666679</v>
      </c>
      <c r="J417" s="40">
        <v>870.23333333333335</v>
      </c>
      <c r="K417" s="31">
        <v>856</v>
      </c>
      <c r="L417" s="31">
        <v>842</v>
      </c>
      <c r="M417" s="31">
        <v>1.79051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626.15</v>
      </c>
      <c r="D418" s="40">
        <v>629.5</v>
      </c>
      <c r="E418" s="40">
        <v>618.04999999999995</v>
      </c>
      <c r="F418" s="40">
        <v>609.94999999999993</v>
      </c>
      <c r="G418" s="40">
        <v>598.49999999999989</v>
      </c>
      <c r="H418" s="40">
        <v>637.6</v>
      </c>
      <c r="I418" s="40">
        <v>649.05000000000007</v>
      </c>
      <c r="J418" s="40">
        <v>657.15000000000009</v>
      </c>
      <c r="K418" s="31">
        <v>640.95000000000005</v>
      </c>
      <c r="L418" s="31">
        <v>621.4</v>
      </c>
      <c r="M418" s="31">
        <v>0.32412999999999997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72.05</v>
      </c>
      <c r="D419" s="40">
        <v>71.61666666666666</v>
      </c>
      <c r="E419" s="40">
        <v>70.633333333333326</v>
      </c>
      <c r="F419" s="40">
        <v>69.216666666666669</v>
      </c>
      <c r="G419" s="40">
        <v>68.233333333333334</v>
      </c>
      <c r="H419" s="40">
        <v>73.033333333333317</v>
      </c>
      <c r="I419" s="40">
        <v>74.016666666666637</v>
      </c>
      <c r="J419" s="40">
        <v>75.433333333333309</v>
      </c>
      <c r="K419" s="31">
        <v>72.599999999999994</v>
      </c>
      <c r="L419" s="31">
        <v>70.2</v>
      </c>
      <c r="M419" s="31">
        <v>59.273539999999997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107</v>
      </c>
      <c r="D420" s="40">
        <v>106.66666666666667</v>
      </c>
      <c r="E420" s="40">
        <v>105.93333333333334</v>
      </c>
      <c r="F420" s="40">
        <v>104.86666666666666</v>
      </c>
      <c r="G420" s="40">
        <v>104.13333333333333</v>
      </c>
      <c r="H420" s="40">
        <v>107.73333333333335</v>
      </c>
      <c r="I420" s="40">
        <v>108.46666666666667</v>
      </c>
      <c r="J420" s="40">
        <v>109.53333333333336</v>
      </c>
      <c r="K420" s="31">
        <v>107.4</v>
      </c>
      <c r="L420" s="31">
        <v>105.6</v>
      </c>
      <c r="M420" s="31">
        <v>1.6036999999999999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433</v>
      </c>
      <c r="D421" s="40">
        <v>434</v>
      </c>
      <c r="E421" s="40">
        <v>431.25</v>
      </c>
      <c r="F421" s="40">
        <v>429.5</v>
      </c>
      <c r="G421" s="40">
        <v>426.75</v>
      </c>
      <c r="H421" s="40">
        <v>435.75</v>
      </c>
      <c r="I421" s="40">
        <v>438.5</v>
      </c>
      <c r="J421" s="40">
        <v>440.25</v>
      </c>
      <c r="K421" s="31">
        <v>436.75</v>
      </c>
      <c r="L421" s="31">
        <v>432.25</v>
      </c>
      <c r="M421" s="31">
        <v>99.815619999999996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120.65</v>
      </c>
      <c r="D422" s="40">
        <v>120.68333333333334</v>
      </c>
      <c r="E422" s="40">
        <v>119.66666666666667</v>
      </c>
      <c r="F422" s="40">
        <v>118.68333333333334</v>
      </c>
      <c r="G422" s="40">
        <v>117.66666666666667</v>
      </c>
      <c r="H422" s="40">
        <v>121.66666666666667</v>
      </c>
      <c r="I422" s="40">
        <v>122.68333333333332</v>
      </c>
      <c r="J422" s="40">
        <v>123.66666666666667</v>
      </c>
      <c r="K422" s="31">
        <v>121.7</v>
      </c>
      <c r="L422" s="31">
        <v>119.7</v>
      </c>
      <c r="M422" s="31">
        <v>228.58806999999999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361.3</v>
      </c>
      <c r="D423" s="40">
        <v>361.2833333333333</v>
      </c>
      <c r="E423" s="40">
        <v>353.56666666666661</v>
      </c>
      <c r="F423" s="40">
        <v>345.83333333333331</v>
      </c>
      <c r="G423" s="40">
        <v>338.11666666666662</v>
      </c>
      <c r="H423" s="40">
        <v>369.01666666666659</v>
      </c>
      <c r="I423" s="40">
        <v>376.73333333333329</v>
      </c>
      <c r="J423" s="40">
        <v>384.46666666666658</v>
      </c>
      <c r="K423" s="31">
        <v>369</v>
      </c>
      <c r="L423" s="31">
        <v>353.55</v>
      </c>
      <c r="M423" s="31">
        <v>18.769400000000001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282.3</v>
      </c>
      <c r="D424" s="40">
        <v>280.11666666666667</v>
      </c>
      <c r="E424" s="40">
        <v>276.33333333333337</v>
      </c>
      <c r="F424" s="40">
        <v>270.36666666666667</v>
      </c>
      <c r="G424" s="40">
        <v>266.58333333333337</v>
      </c>
      <c r="H424" s="40">
        <v>286.08333333333337</v>
      </c>
      <c r="I424" s="40">
        <v>289.86666666666667</v>
      </c>
      <c r="J424" s="40">
        <v>295.83333333333337</v>
      </c>
      <c r="K424" s="31">
        <v>283.89999999999998</v>
      </c>
      <c r="L424" s="31">
        <v>274.14999999999998</v>
      </c>
      <c r="M424" s="31">
        <v>6.4518399999999998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600.79999999999995</v>
      </c>
      <c r="D425" s="40">
        <v>600.48333333333323</v>
      </c>
      <c r="E425" s="40">
        <v>596.21666666666647</v>
      </c>
      <c r="F425" s="40">
        <v>591.63333333333321</v>
      </c>
      <c r="G425" s="40">
        <v>587.36666666666645</v>
      </c>
      <c r="H425" s="40">
        <v>605.06666666666649</v>
      </c>
      <c r="I425" s="40">
        <v>609.33333333333314</v>
      </c>
      <c r="J425" s="40">
        <v>613.91666666666652</v>
      </c>
      <c r="K425" s="31">
        <v>604.75</v>
      </c>
      <c r="L425" s="31">
        <v>595.9</v>
      </c>
      <c r="M425" s="31">
        <v>3.4909699999999999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690</v>
      </c>
      <c r="D426" s="40">
        <v>689.01666666666677</v>
      </c>
      <c r="E426" s="40">
        <v>680.03333333333353</v>
      </c>
      <c r="F426" s="40">
        <v>670.06666666666672</v>
      </c>
      <c r="G426" s="40">
        <v>661.08333333333348</v>
      </c>
      <c r="H426" s="40">
        <v>698.98333333333358</v>
      </c>
      <c r="I426" s="40">
        <v>707.96666666666692</v>
      </c>
      <c r="J426" s="40">
        <v>717.93333333333362</v>
      </c>
      <c r="K426" s="31">
        <v>698</v>
      </c>
      <c r="L426" s="31">
        <v>679.05</v>
      </c>
      <c r="M426" s="31">
        <v>4.7773700000000003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414.65</v>
      </c>
      <c r="D427" s="40">
        <v>416.23333333333329</v>
      </c>
      <c r="E427" s="40">
        <v>412.01666666666659</v>
      </c>
      <c r="F427" s="40">
        <v>409.38333333333333</v>
      </c>
      <c r="G427" s="40">
        <v>405.16666666666663</v>
      </c>
      <c r="H427" s="40">
        <v>418.86666666666656</v>
      </c>
      <c r="I427" s="40">
        <v>423.08333333333326</v>
      </c>
      <c r="J427" s="40">
        <v>425.71666666666653</v>
      </c>
      <c r="K427" s="31">
        <v>420.45</v>
      </c>
      <c r="L427" s="31">
        <v>413.6</v>
      </c>
      <c r="M427" s="31">
        <v>5.0625999999999998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293.55</v>
      </c>
      <c r="D428" s="40">
        <v>294.18333333333334</v>
      </c>
      <c r="E428" s="40">
        <v>291.36666666666667</v>
      </c>
      <c r="F428" s="40">
        <v>289.18333333333334</v>
      </c>
      <c r="G428" s="40">
        <v>286.36666666666667</v>
      </c>
      <c r="H428" s="40">
        <v>296.36666666666667</v>
      </c>
      <c r="I428" s="40">
        <v>299.18333333333339</v>
      </c>
      <c r="J428" s="40">
        <v>301.36666666666667</v>
      </c>
      <c r="K428" s="31">
        <v>297</v>
      </c>
      <c r="L428" s="31">
        <v>292</v>
      </c>
      <c r="M428" s="31">
        <v>5.3988399999999999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781.4</v>
      </c>
      <c r="D429" s="40">
        <v>782.23333333333323</v>
      </c>
      <c r="E429" s="40">
        <v>776.46666666666647</v>
      </c>
      <c r="F429" s="40">
        <v>771.53333333333319</v>
      </c>
      <c r="G429" s="40">
        <v>765.76666666666642</v>
      </c>
      <c r="H429" s="40">
        <v>787.16666666666652</v>
      </c>
      <c r="I429" s="40">
        <v>792.93333333333317</v>
      </c>
      <c r="J429" s="40">
        <v>797.86666666666656</v>
      </c>
      <c r="K429" s="31">
        <v>788</v>
      </c>
      <c r="L429" s="31">
        <v>777.3</v>
      </c>
      <c r="M429" s="31">
        <v>19.968440000000001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512.15</v>
      </c>
      <c r="D430" s="40">
        <v>507</v>
      </c>
      <c r="E430" s="40">
        <v>499.15</v>
      </c>
      <c r="F430" s="40">
        <v>486.15</v>
      </c>
      <c r="G430" s="40">
        <v>478.29999999999995</v>
      </c>
      <c r="H430" s="40">
        <v>520</v>
      </c>
      <c r="I430" s="40">
        <v>527.85</v>
      </c>
      <c r="J430" s="40">
        <v>540.85</v>
      </c>
      <c r="K430" s="31">
        <v>514.85</v>
      </c>
      <c r="L430" s="31">
        <v>494</v>
      </c>
      <c r="M430" s="31">
        <v>54.41534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3510.1</v>
      </c>
      <c r="D431" s="40">
        <v>3517.6166666666668</v>
      </c>
      <c r="E431" s="40">
        <v>3490.4833333333336</v>
      </c>
      <c r="F431" s="40">
        <v>3470.8666666666668</v>
      </c>
      <c r="G431" s="40">
        <v>3443.7333333333336</v>
      </c>
      <c r="H431" s="40">
        <v>3537.2333333333336</v>
      </c>
      <c r="I431" s="40">
        <v>3564.3666666666668</v>
      </c>
      <c r="J431" s="40">
        <v>3583.9833333333336</v>
      </c>
      <c r="K431" s="31">
        <v>3544.75</v>
      </c>
      <c r="L431" s="31">
        <v>3498</v>
      </c>
      <c r="M431" s="31">
        <v>2.164E-2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2572.1999999999998</v>
      </c>
      <c r="D432" s="40">
        <v>2560.5500000000002</v>
      </c>
      <c r="E432" s="40">
        <v>2531.7000000000003</v>
      </c>
      <c r="F432" s="40">
        <v>2491.2000000000003</v>
      </c>
      <c r="G432" s="40">
        <v>2462.3500000000004</v>
      </c>
      <c r="H432" s="40">
        <v>2601.0500000000002</v>
      </c>
      <c r="I432" s="40">
        <v>2629.9000000000005</v>
      </c>
      <c r="J432" s="40">
        <v>2670.4</v>
      </c>
      <c r="K432" s="31">
        <v>2589.4</v>
      </c>
      <c r="L432" s="31">
        <v>2520.0500000000002</v>
      </c>
      <c r="M432" s="31">
        <v>0.44420999999999999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896.4</v>
      </c>
      <c r="D433" s="40">
        <v>904.7833333333333</v>
      </c>
      <c r="E433" s="40">
        <v>875.76666666666665</v>
      </c>
      <c r="F433" s="40">
        <v>855.13333333333333</v>
      </c>
      <c r="G433" s="40">
        <v>826.11666666666667</v>
      </c>
      <c r="H433" s="40">
        <v>925.41666666666663</v>
      </c>
      <c r="I433" s="40">
        <v>954.43333333333328</v>
      </c>
      <c r="J433" s="40">
        <v>975.06666666666661</v>
      </c>
      <c r="K433" s="31">
        <v>933.8</v>
      </c>
      <c r="L433" s="31">
        <v>884.15</v>
      </c>
      <c r="M433" s="31">
        <v>6.0130499999999998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413.4</v>
      </c>
      <c r="D434" s="40">
        <v>408.2833333333333</v>
      </c>
      <c r="E434" s="40">
        <v>400.06666666666661</v>
      </c>
      <c r="F434" s="40">
        <v>386.73333333333329</v>
      </c>
      <c r="G434" s="40">
        <v>378.51666666666659</v>
      </c>
      <c r="H434" s="40">
        <v>421.61666666666662</v>
      </c>
      <c r="I434" s="40">
        <v>429.83333333333331</v>
      </c>
      <c r="J434" s="40">
        <v>443.16666666666663</v>
      </c>
      <c r="K434" s="31">
        <v>416.5</v>
      </c>
      <c r="L434" s="31">
        <v>394.95</v>
      </c>
      <c r="M434" s="31">
        <v>69.933009999999996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317.85000000000002</v>
      </c>
      <c r="D435" s="40">
        <v>316.38333333333333</v>
      </c>
      <c r="E435" s="40">
        <v>312.06666666666666</v>
      </c>
      <c r="F435" s="40">
        <v>306.28333333333336</v>
      </c>
      <c r="G435" s="40">
        <v>301.9666666666667</v>
      </c>
      <c r="H435" s="40">
        <v>322.16666666666663</v>
      </c>
      <c r="I435" s="40">
        <v>326.48333333333323</v>
      </c>
      <c r="J435" s="40">
        <v>332.26666666666659</v>
      </c>
      <c r="K435" s="31">
        <v>320.7</v>
      </c>
      <c r="L435" s="31">
        <v>310.60000000000002</v>
      </c>
      <c r="M435" s="31">
        <v>2.6003799999999999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2147.0500000000002</v>
      </c>
      <c r="D436" s="40">
        <v>2149.65</v>
      </c>
      <c r="E436" s="40">
        <v>2129.4</v>
      </c>
      <c r="F436" s="40">
        <v>2111.75</v>
      </c>
      <c r="G436" s="40">
        <v>2091.5</v>
      </c>
      <c r="H436" s="40">
        <v>2167.3000000000002</v>
      </c>
      <c r="I436" s="40">
        <v>2187.5500000000002</v>
      </c>
      <c r="J436" s="40">
        <v>2205.2000000000003</v>
      </c>
      <c r="K436" s="31">
        <v>2169.9</v>
      </c>
      <c r="L436" s="31">
        <v>2132</v>
      </c>
      <c r="M436" s="31">
        <v>0.53225999999999996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709.95</v>
      </c>
      <c r="D437" s="40">
        <v>706.5333333333333</v>
      </c>
      <c r="E437" s="40">
        <v>700.06666666666661</v>
      </c>
      <c r="F437" s="40">
        <v>690.18333333333328</v>
      </c>
      <c r="G437" s="40">
        <v>683.71666666666658</v>
      </c>
      <c r="H437" s="40">
        <v>716.41666666666663</v>
      </c>
      <c r="I437" s="40">
        <v>722.88333333333333</v>
      </c>
      <c r="J437" s="40">
        <v>732.76666666666665</v>
      </c>
      <c r="K437" s="31">
        <v>713</v>
      </c>
      <c r="L437" s="31">
        <v>696.65</v>
      </c>
      <c r="M437" s="31">
        <v>1.9173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538.35</v>
      </c>
      <c r="D438" s="40">
        <v>534.41666666666663</v>
      </c>
      <c r="E438" s="40">
        <v>528.83333333333326</v>
      </c>
      <c r="F438" s="40">
        <v>519.31666666666661</v>
      </c>
      <c r="G438" s="40">
        <v>513.73333333333323</v>
      </c>
      <c r="H438" s="40">
        <v>543.93333333333328</v>
      </c>
      <c r="I438" s="40">
        <v>549.51666666666654</v>
      </c>
      <c r="J438" s="40">
        <v>559.0333333333333</v>
      </c>
      <c r="K438" s="31">
        <v>540</v>
      </c>
      <c r="L438" s="31">
        <v>524.9</v>
      </c>
      <c r="M438" s="31">
        <v>2.0907499999999999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6.5</v>
      </c>
      <c r="D439" s="40">
        <v>6.4333333333333336</v>
      </c>
      <c r="E439" s="40">
        <v>6.3166666666666673</v>
      </c>
      <c r="F439" s="40">
        <v>6.1333333333333337</v>
      </c>
      <c r="G439" s="40">
        <v>6.0166666666666675</v>
      </c>
      <c r="H439" s="40">
        <v>6.6166666666666671</v>
      </c>
      <c r="I439" s="40">
        <v>6.7333333333333343</v>
      </c>
      <c r="J439" s="40">
        <v>6.916666666666667</v>
      </c>
      <c r="K439" s="31">
        <v>6.55</v>
      </c>
      <c r="L439" s="31">
        <v>6.25</v>
      </c>
      <c r="M439" s="31">
        <v>419.38486999999998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137.15</v>
      </c>
      <c r="D440" s="40">
        <v>137.31666666666669</v>
      </c>
      <c r="E440" s="40">
        <v>135.73333333333338</v>
      </c>
      <c r="F440" s="40">
        <v>134.31666666666669</v>
      </c>
      <c r="G440" s="40">
        <v>132.73333333333338</v>
      </c>
      <c r="H440" s="40">
        <v>138.73333333333338</v>
      </c>
      <c r="I440" s="40">
        <v>140.31666666666669</v>
      </c>
      <c r="J440" s="40">
        <v>141.73333333333338</v>
      </c>
      <c r="K440" s="31">
        <v>138.9</v>
      </c>
      <c r="L440" s="31">
        <v>135.9</v>
      </c>
      <c r="M440" s="31">
        <v>0.84708000000000006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1002.15</v>
      </c>
      <c r="D441" s="40">
        <v>1004.1666666666666</v>
      </c>
      <c r="E441" s="40">
        <v>991.33333333333326</v>
      </c>
      <c r="F441" s="40">
        <v>980.51666666666665</v>
      </c>
      <c r="G441" s="40">
        <v>967.68333333333328</v>
      </c>
      <c r="H441" s="40">
        <v>1014.9833333333332</v>
      </c>
      <c r="I441" s="40">
        <v>1027.8166666666666</v>
      </c>
      <c r="J441" s="40">
        <v>1038.6333333333332</v>
      </c>
      <c r="K441" s="31">
        <v>1017</v>
      </c>
      <c r="L441" s="31">
        <v>993.35</v>
      </c>
      <c r="M441" s="31">
        <v>0.62822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667.1</v>
      </c>
      <c r="D442" s="40">
        <v>668.01666666666677</v>
      </c>
      <c r="E442" s="40">
        <v>661.08333333333348</v>
      </c>
      <c r="F442" s="40">
        <v>655.06666666666672</v>
      </c>
      <c r="G442" s="40">
        <v>648.13333333333344</v>
      </c>
      <c r="H442" s="40">
        <v>674.03333333333353</v>
      </c>
      <c r="I442" s="40">
        <v>680.9666666666667</v>
      </c>
      <c r="J442" s="40">
        <v>686.98333333333358</v>
      </c>
      <c r="K442" s="31">
        <v>674.95</v>
      </c>
      <c r="L442" s="31">
        <v>662</v>
      </c>
      <c r="M442" s="31">
        <v>16.057120000000001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1521</v>
      </c>
      <c r="D443" s="40">
        <v>1523.2666666666667</v>
      </c>
      <c r="E443" s="40">
        <v>1502.5333333333333</v>
      </c>
      <c r="F443" s="40">
        <v>1484.0666666666666</v>
      </c>
      <c r="G443" s="40">
        <v>1463.3333333333333</v>
      </c>
      <c r="H443" s="40">
        <v>1541.7333333333333</v>
      </c>
      <c r="I443" s="40">
        <v>1562.4666666666665</v>
      </c>
      <c r="J443" s="40">
        <v>1580.9333333333334</v>
      </c>
      <c r="K443" s="31">
        <v>1544</v>
      </c>
      <c r="L443" s="31">
        <v>1504.8</v>
      </c>
      <c r="M443" s="31">
        <v>0.44800000000000001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668.1</v>
      </c>
      <c r="D444" s="40">
        <v>676.0333333333333</v>
      </c>
      <c r="E444" s="40">
        <v>657.06666666666661</v>
      </c>
      <c r="F444" s="40">
        <v>646.0333333333333</v>
      </c>
      <c r="G444" s="40">
        <v>627.06666666666661</v>
      </c>
      <c r="H444" s="40">
        <v>687.06666666666661</v>
      </c>
      <c r="I444" s="40">
        <v>706.0333333333333</v>
      </c>
      <c r="J444" s="40">
        <v>717.06666666666661</v>
      </c>
      <c r="K444" s="31">
        <v>695</v>
      </c>
      <c r="L444" s="31">
        <v>665</v>
      </c>
      <c r="M444" s="31">
        <v>1.2514099999999999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9150.0499999999993</v>
      </c>
      <c r="D445" s="40">
        <v>9194.0166666666664</v>
      </c>
      <c r="E445" s="40">
        <v>9063.0333333333328</v>
      </c>
      <c r="F445" s="40">
        <v>8976.0166666666664</v>
      </c>
      <c r="G445" s="40">
        <v>8845.0333333333328</v>
      </c>
      <c r="H445" s="40">
        <v>9281.0333333333328</v>
      </c>
      <c r="I445" s="40">
        <v>9412.0166666666664</v>
      </c>
      <c r="J445" s="40">
        <v>9499.0333333333328</v>
      </c>
      <c r="K445" s="31">
        <v>9325</v>
      </c>
      <c r="L445" s="31">
        <v>9107</v>
      </c>
      <c r="M445" s="31">
        <v>3.6700000000000003E-2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39.799999999999997</v>
      </c>
      <c r="D446" s="40">
        <v>38.833333333333329</v>
      </c>
      <c r="E446" s="40">
        <v>37.266666666666659</v>
      </c>
      <c r="F446" s="40">
        <v>34.733333333333327</v>
      </c>
      <c r="G446" s="40">
        <v>33.166666666666657</v>
      </c>
      <c r="H446" s="40">
        <v>41.36666666666666</v>
      </c>
      <c r="I446" s="40">
        <v>42.933333333333323</v>
      </c>
      <c r="J446" s="40">
        <v>45.466666666666661</v>
      </c>
      <c r="K446" s="31">
        <v>40.4</v>
      </c>
      <c r="L446" s="31">
        <v>36.299999999999997</v>
      </c>
      <c r="M446" s="31">
        <v>262.31459999999998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549.95000000000005</v>
      </c>
      <c r="D447" s="40">
        <v>548.38333333333333</v>
      </c>
      <c r="E447" s="40">
        <v>545.86666666666667</v>
      </c>
      <c r="F447" s="40">
        <v>541.7833333333333</v>
      </c>
      <c r="G447" s="40">
        <v>539.26666666666665</v>
      </c>
      <c r="H447" s="40">
        <v>552.4666666666667</v>
      </c>
      <c r="I447" s="40">
        <v>554.98333333333335</v>
      </c>
      <c r="J447" s="40">
        <v>559.06666666666672</v>
      </c>
      <c r="K447" s="31">
        <v>550.9</v>
      </c>
      <c r="L447" s="31">
        <v>544.29999999999995</v>
      </c>
      <c r="M447" s="31">
        <v>12.741630000000001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869.8</v>
      </c>
      <c r="D448" s="40">
        <v>873.6</v>
      </c>
      <c r="E448" s="40">
        <v>861.2</v>
      </c>
      <c r="F448" s="40">
        <v>852.6</v>
      </c>
      <c r="G448" s="40">
        <v>840.2</v>
      </c>
      <c r="H448" s="40">
        <v>882.2</v>
      </c>
      <c r="I448" s="40">
        <v>894.59999999999991</v>
      </c>
      <c r="J448" s="40">
        <v>903.2</v>
      </c>
      <c r="K448" s="31">
        <v>886</v>
      </c>
      <c r="L448" s="31">
        <v>865</v>
      </c>
      <c r="M448" s="31">
        <v>0.77012000000000003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18792.349999999999</v>
      </c>
      <c r="D449" s="40">
        <v>18819.533333333333</v>
      </c>
      <c r="E449" s="40">
        <v>18579.066666666666</v>
      </c>
      <c r="F449" s="40">
        <v>18365.783333333333</v>
      </c>
      <c r="G449" s="40">
        <v>18125.316666666666</v>
      </c>
      <c r="H449" s="40">
        <v>19032.816666666666</v>
      </c>
      <c r="I449" s="40">
        <v>19273.283333333333</v>
      </c>
      <c r="J449" s="40">
        <v>19486.566666666666</v>
      </c>
      <c r="K449" s="31">
        <v>19060</v>
      </c>
      <c r="L449" s="31">
        <v>18606.25</v>
      </c>
      <c r="M449" s="31">
        <v>2.213E-2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835.75</v>
      </c>
      <c r="D450" s="40">
        <v>836.48333333333323</v>
      </c>
      <c r="E450" s="40">
        <v>830.16666666666652</v>
      </c>
      <c r="F450" s="40">
        <v>824.58333333333326</v>
      </c>
      <c r="G450" s="40">
        <v>818.26666666666654</v>
      </c>
      <c r="H450" s="40">
        <v>842.06666666666649</v>
      </c>
      <c r="I450" s="40">
        <v>848.38333333333333</v>
      </c>
      <c r="J450" s="40">
        <v>853.96666666666647</v>
      </c>
      <c r="K450" s="31">
        <v>842.8</v>
      </c>
      <c r="L450" s="31">
        <v>830.9</v>
      </c>
      <c r="M450" s="31">
        <v>8.1965900000000005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208.2</v>
      </c>
      <c r="D451" s="40">
        <v>208.68333333333331</v>
      </c>
      <c r="E451" s="40">
        <v>207.01666666666662</v>
      </c>
      <c r="F451" s="40">
        <v>205.83333333333331</v>
      </c>
      <c r="G451" s="40">
        <v>204.16666666666663</v>
      </c>
      <c r="H451" s="40">
        <v>209.86666666666662</v>
      </c>
      <c r="I451" s="40">
        <v>211.5333333333333</v>
      </c>
      <c r="J451" s="40">
        <v>212.71666666666661</v>
      </c>
      <c r="K451" s="31">
        <v>210.35</v>
      </c>
      <c r="L451" s="31">
        <v>207.5</v>
      </c>
      <c r="M451" s="31">
        <v>9.4261700000000008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1359.9</v>
      </c>
      <c r="D452" s="40">
        <v>1363.0166666666667</v>
      </c>
      <c r="E452" s="40">
        <v>1346.8833333333332</v>
      </c>
      <c r="F452" s="40">
        <v>1333.8666666666666</v>
      </c>
      <c r="G452" s="40">
        <v>1317.7333333333331</v>
      </c>
      <c r="H452" s="40">
        <v>1376.0333333333333</v>
      </c>
      <c r="I452" s="40">
        <v>1392.166666666667</v>
      </c>
      <c r="J452" s="40">
        <v>1405.1833333333334</v>
      </c>
      <c r="K452" s="31">
        <v>1379.15</v>
      </c>
      <c r="L452" s="31">
        <v>1350</v>
      </c>
      <c r="M452" s="31">
        <v>2.4596900000000002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3885.9</v>
      </c>
      <c r="D453" s="40">
        <v>3869.1333333333332</v>
      </c>
      <c r="E453" s="40">
        <v>3841.7666666666664</v>
      </c>
      <c r="F453" s="40">
        <v>3797.6333333333332</v>
      </c>
      <c r="G453" s="40">
        <v>3770.2666666666664</v>
      </c>
      <c r="H453" s="40">
        <v>3913.2666666666664</v>
      </c>
      <c r="I453" s="40">
        <v>3940.6333333333332</v>
      </c>
      <c r="J453" s="40">
        <v>3984.7666666666664</v>
      </c>
      <c r="K453" s="31">
        <v>3896.5</v>
      </c>
      <c r="L453" s="31">
        <v>3825</v>
      </c>
      <c r="M453" s="31">
        <v>19.91188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881.3</v>
      </c>
      <c r="D454" s="40">
        <v>881.59999999999991</v>
      </c>
      <c r="E454" s="40">
        <v>877.29999999999984</v>
      </c>
      <c r="F454" s="40">
        <v>873.3</v>
      </c>
      <c r="G454" s="40">
        <v>868.99999999999989</v>
      </c>
      <c r="H454" s="40">
        <v>885.5999999999998</v>
      </c>
      <c r="I454" s="40">
        <v>889.9</v>
      </c>
      <c r="J454" s="40">
        <v>893.89999999999975</v>
      </c>
      <c r="K454" s="31">
        <v>885.9</v>
      </c>
      <c r="L454" s="31">
        <v>877.6</v>
      </c>
      <c r="M454" s="31">
        <v>6.22424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4987</v>
      </c>
      <c r="D455" s="40">
        <v>5004.9666666666662</v>
      </c>
      <c r="E455" s="40">
        <v>4952.0333333333328</v>
      </c>
      <c r="F455" s="40">
        <v>4917.0666666666666</v>
      </c>
      <c r="G455" s="40">
        <v>4864.1333333333332</v>
      </c>
      <c r="H455" s="40">
        <v>5039.9333333333325</v>
      </c>
      <c r="I455" s="40">
        <v>5092.866666666665</v>
      </c>
      <c r="J455" s="40">
        <v>5127.8333333333321</v>
      </c>
      <c r="K455" s="31">
        <v>5057.8999999999996</v>
      </c>
      <c r="L455" s="31">
        <v>4970</v>
      </c>
      <c r="M455" s="31">
        <v>1.47811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1276.1500000000001</v>
      </c>
      <c r="D456" s="40">
        <v>1275.9833333333333</v>
      </c>
      <c r="E456" s="40">
        <v>1261.9666666666667</v>
      </c>
      <c r="F456" s="40">
        <v>1247.7833333333333</v>
      </c>
      <c r="G456" s="40">
        <v>1233.7666666666667</v>
      </c>
      <c r="H456" s="40">
        <v>1290.1666666666667</v>
      </c>
      <c r="I456" s="40">
        <v>1304.1833333333336</v>
      </c>
      <c r="J456" s="40">
        <v>1318.3666666666668</v>
      </c>
      <c r="K456" s="31">
        <v>1290</v>
      </c>
      <c r="L456" s="31">
        <v>1261.8</v>
      </c>
      <c r="M456" s="31">
        <v>0.36153000000000002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143.15</v>
      </c>
      <c r="D457" s="40">
        <v>142.95000000000002</v>
      </c>
      <c r="E457" s="40">
        <v>141.70000000000005</v>
      </c>
      <c r="F457" s="40">
        <v>140.25000000000003</v>
      </c>
      <c r="G457" s="40">
        <v>139.00000000000006</v>
      </c>
      <c r="H457" s="40">
        <v>144.40000000000003</v>
      </c>
      <c r="I457" s="40">
        <v>145.64999999999998</v>
      </c>
      <c r="J457" s="40">
        <v>147.10000000000002</v>
      </c>
      <c r="K457" s="31">
        <v>144.19999999999999</v>
      </c>
      <c r="L457" s="31">
        <v>141.5</v>
      </c>
      <c r="M457" s="31">
        <v>32.082140000000003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306.10000000000002</v>
      </c>
      <c r="D458" s="40">
        <v>305.16666666666669</v>
      </c>
      <c r="E458" s="40">
        <v>303.13333333333338</v>
      </c>
      <c r="F458" s="40">
        <v>300.16666666666669</v>
      </c>
      <c r="G458" s="40">
        <v>298.13333333333338</v>
      </c>
      <c r="H458" s="40">
        <v>308.13333333333338</v>
      </c>
      <c r="I458" s="40">
        <v>310.16666666666669</v>
      </c>
      <c r="J458" s="40">
        <v>313.13333333333338</v>
      </c>
      <c r="K458" s="31">
        <v>307.2</v>
      </c>
      <c r="L458" s="31">
        <v>302.2</v>
      </c>
      <c r="M458" s="31">
        <v>232.34648999999999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133</v>
      </c>
      <c r="D459" s="40">
        <v>132.53333333333333</v>
      </c>
      <c r="E459" s="40">
        <v>131.76666666666665</v>
      </c>
      <c r="F459" s="40">
        <v>130.53333333333333</v>
      </c>
      <c r="G459" s="40">
        <v>129.76666666666665</v>
      </c>
      <c r="H459" s="40">
        <v>133.76666666666665</v>
      </c>
      <c r="I459" s="40">
        <v>134.53333333333336</v>
      </c>
      <c r="J459" s="40">
        <v>135.76666666666665</v>
      </c>
      <c r="K459" s="31">
        <v>133.30000000000001</v>
      </c>
      <c r="L459" s="31">
        <v>131.30000000000001</v>
      </c>
      <c r="M459" s="31">
        <v>133.05823000000001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1452.3</v>
      </c>
      <c r="D460" s="40">
        <v>1459.1000000000001</v>
      </c>
      <c r="E460" s="40">
        <v>1442.2000000000003</v>
      </c>
      <c r="F460" s="40">
        <v>1432.1000000000001</v>
      </c>
      <c r="G460" s="40">
        <v>1415.2000000000003</v>
      </c>
      <c r="H460" s="40">
        <v>1469.2000000000003</v>
      </c>
      <c r="I460" s="40">
        <v>1486.1000000000004</v>
      </c>
      <c r="J460" s="40">
        <v>1496.2000000000003</v>
      </c>
      <c r="K460" s="31">
        <v>1476</v>
      </c>
      <c r="L460" s="31">
        <v>1449</v>
      </c>
      <c r="M460" s="31">
        <v>55.037669999999999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4545.6499999999996</v>
      </c>
      <c r="D461" s="40">
        <v>4536.1166666666668</v>
      </c>
      <c r="E461" s="40">
        <v>4498.6833333333334</v>
      </c>
      <c r="F461" s="40">
        <v>4451.7166666666662</v>
      </c>
      <c r="G461" s="40">
        <v>4414.2833333333328</v>
      </c>
      <c r="H461" s="40">
        <v>4583.0833333333339</v>
      </c>
      <c r="I461" s="40">
        <v>4620.5166666666682</v>
      </c>
      <c r="J461" s="40">
        <v>4667.4833333333345</v>
      </c>
      <c r="K461" s="31">
        <v>4573.55</v>
      </c>
      <c r="L461" s="31">
        <v>4489.1499999999996</v>
      </c>
      <c r="M461" s="31">
        <v>9.239E-2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1452.05</v>
      </c>
      <c r="D462" s="40">
        <v>1446.1833333333334</v>
      </c>
      <c r="E462" s="40">
        <v>1435.3666666666668</v>
      </c>
      <c r="F462" s="40">
        <v>1418.6833333333334</v>
      </c>
      <c r="G462" s="40">
        <v>1407.8666666666668</v>
      </c>
      <c r="H462" s="40">
        <v>1462.8666666666668</v>
      </c>
      <c r="I462" s="40">
        <v>1473.6833333333334</v>
      </c>
      <c r="J462" s="40">
        <v>1490.3666666666668</v>
      </c>
      <c r="K462" s="31">
        <v>1457</v>
      </c>
      <c r="L462" s="31">
        <v>1429.5</v>
      </c>
      <c r="M462" s="31">
        <v>15.549989999999999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172.05</v>
      </c>
      <c r="D463" s="40">
        <v>170.28333333333333</v>
      </c>
      <c r="E463" s="40">
        <v>166.96666666666667</v>
      </c>
      <c r="F463" s="40">
        <v>161.88333333333333</v>
      </c>
      <c r="G463" s="40">
        <v>158.56666666666666</v>
      </c>
      <c r="H463" s="40">
        <v>175.36666666666667</v>
      </c>
      <c r="I463" s="40">
        <v>178.68333333333334</v>
      </c>
      <c r="J463" s="40">
        <v>183.76666666666668</v>
      </c>
      <c r="K463" s="31">
        <v>173.6</v>
      </c>
      <c r="L463" s="31">
        <v>165.2</v>
      </c>
      <c r="M463" s="31">
        <v>22.409870000000002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1047.8</v>
      </c>
      <c r="D464" s="40">
        <v>1051.1666666666667</v>
      </c>
      <c r="E464" s="40">
        <v>1041.3833333333334</v>
      </c>
      <c r="F464" s="40">
        <v>1034.9666666666667</v>
      </c>
      <c r="G464" s="40">
        <v>1025.1833333333334</v>
      </c>
      <c r="H464" s="40">
        <v>1057.5833333333335</v>
      </c>
      <c r="I464" s="40">
        <v>1067.3666666666668</v>
      </c>
      <c r="J464" s="40">
        <v>1073.7833333333335</v>
      </c>
      <c r="K464" s="31">
        <v>1060.95</v>
      </c>
      <c r="L464" s="31">
        <v>1044.75</v>
      </c>
      <c r="M464" s="31">
        <v>2.2594500000000002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1464.75</v>
      </c>
      <c r="D465" s="40">
        <v>1461.6166666666668</v>
      </c>
      <c r="E465" s="40">
        <v>1448.3333333333335</v>
      </c>
      <c r="F465" s="40">
        <v>1431.9166666666667</v>
      </c>
      <c r="G465" s="40">
        <v>1418.6333333333334</v>
      </c>
      <c r="H465" s="40">
        <v>1478.0333333333335</v>
      </c>
      <c r="I465" s="40">
        <v>1491.3166666666668</v>
      </c>
      <c r="J465" s="40">
        <v>1507.7333333333336</v>
      </c>
      <c r="K465" s="31">
        <v>1474.9</v>
      </c>
      <c r="L465" s="31">
        <v>1445.2</v>
      </c>
      <c r="M465" s="31">
        <v>0.70694000000000001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1279.05</v>
      </c>
      <c r="D466" s="40">
        <v>1279.8666666666666</v>
      </c>
      <c r="E466" s="40">
        <v>1265.0333333333331</v>
      </c>
      <c r="F466" s="40">
        <v>1251.0166666666664</v>
      </c>
      <c r="G466" s="40">
        <v>1236.1833333333329</v>
      </c>
      <c r="H466" s="40">
        <v>1293.8833333333332</v>
      </c>
      <c r="I466" s="40">
        <v>1308.7166666666667</v>
      </c>
      <c r="J466" s="40">
        <v>1322.7333333333333</v>
      </c>
      <c r="K466" s="31">
        <v>1294.7</v>
      </c>
      <c r="L466" s="31">
        <v>1265.8499999999999</v>
      </c>
      <c r="M466" s="31">
        <v>1.2923199999999999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1714.5</v>
      </c>
      <c r="D467" s="40">
        <v>1726.4833333333333</v>
      </c>
      <c r="E467" s="40">
        <v>1688.0166666666667</v>
      </c>
      <c r="F467" s="40">
        <v>1661.5333333333333</v>
      </c>
      <c r="G467" s="40">
        <v>1623.0666666666666</v>
      </c>
      <c r="H467" s="40">
        <v>1752.9666666666667</v>
      </c>
      <c r="I467" s="40">
        <v>1791.4333333333334</v>
      </c>
      <c r="J467" s="40">
        <v>1817.9166666666667</v>
      </c>
      <c r="K467" s="31">
        <v>1764.95</v>
      </c>
      <c r="L467" s="31">
        <v>1700</v>
      </c>
      <c r="M467" s="31">
        <v>0.32157999999999998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2055.6999999999998</v>
      </c>
      <c r="D468" s="40">
        <v>2049.75</v>
      </c>
      <c r="E468" s="40">
        <v>2038</v>
      </c>
      <c r="F468" s="40">
        <v>2020.3</v>
      </c>
      <c r="G468" s="40">
        <v>2008.55</v>
      </c>
      <c r="H468" s="40">
        <v>2067.4499999999998</v>
      </c>
      <c r="I468" s="40">
        <v>2079.1999999999998</v>
      </c>
      <c r="J468" s="40">
        <v>2096.9</v>
      </c>
      <c r="K468" s="31">
        <v>2061.5</v>
      </c>
      <c r="L468" s="31">
        <v>2032.05</v>
      </c>
      <c r="M468" s="31">
        <v>8.8876500000000007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3133.1</v>
      </c>
      <c r="D469" s="40">
        <v>3127.35</v>
      </c>
      <c r="E469" s="40">
        <v>3110.75</v>
      </c>
      <c r="F469" s="40">
        <v>3088.4</v>
      </c>
      <c r="G469" s="40">
        <v>3071.8</v>
      </c>
      <c r="H469" s="40">
        <v>3149.7</v>
      </c>
      <c r="I469" s="40">
        <v>3166.2999999999993</v>
      </c>
      <c r="J469" s="40">
        <v>3188.6499999999996</v>
      </c>
      <c r="K469" s="31">
        <v>3143.95</v>
      </c>
      <c r="L469" s="31">
        <v>3105</v>
      </c>
      <c r="M469" s="31">
        <v>0.88648000000000005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482.25</v>
      </c>
      <c r="D470" s="40">
        <v>481.05</v>
      </c>
      <c r="E470" s="40">
        <v>477.85</v>
      </c>
      <c r="F470" s="40">
        <v>473.45</v>
      </c>
      <c r="G470" s="40">
        <v>470.25</v>
      </c>
      <c r="H470" s="40">
        <v>485.45000000000005</v>
      </c>
      <c r="I470" s="40">
        <v>488.65</v>
      </c>
      <c r="J470" s="40">
        <v>493.05000000000007</v>
      </c>
      <c r="K470" s="31">
        <v>484.25</v>
      </c>
      <c r="L470" s="31">
        <v>476.65</v>
      </c>
      <c r="M470" s="31">
        <v>3.0405099999999998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1004</v>
      </c>
      <c r="D471" s="40">
        <v>1009.2666666666668</v>
      </c>
      <c r="E471" s="40">
        <v>994.78333333333353</v>
      </c>
      <c r="F471" s="40">
        <v>985.56666666666672</v>
      </c>
      <c r="G471" s="40">
        <v>971.08333333333348</v>
      </c>
      <c r="H471" s="40">
        <v>1018.4833333333336</v>
      </c>
      <c r="I471" s="40">
        <v>1032.9666666666669</v>
      </c>
      <c r="J471" s="40">
        <v>1042.1833333333336</v>
      </c>
      <c r="K471" s="31">
        <v>1023.75</v>
      </c>
      <c r="L471" s="31">
        <v>1000.05</v>
      </c>
      <c r="M471" s="31">
        <v>5.29047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25.05</v>
      </c>
      <c r="D472" s="40">
        <v>25.233333333333331</v>
      </c>
      <c r="E472" s="40">
        <v>24.716666666666661</v>
      </c>
      <c r="F472" s="40">
        <v>24.383333333333329</v>
      </c>
      <c r="G472" s="40">
        <v>23.86666666666666</v>
      </c>
      <c r="H472" s="40">
        <v>25.566666666666663</v>
      </c>
      <c r="I472" s="40">
        <v>26.083333333333336</v>
      </c>
      <c r="J472" s="40">
        <v>26.416666666666664</v>
      </c>
      <c r="K472" s="31">
        <v>25.75</v>
      </c>
      <c r="L472" s="31">
        <v>24.9</v>
      </c>
      <c r="M472" s="31">
        <v>183.38855000000001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139.5</v>
      </c>
      <c r="D473" s="40">
        <v>139.03333333333333</v>
      </c>
      <c r="E473" s="40">
        <v>136.46666666666667</v>
      </c>
      <c r="F473" s="40">
        <v>133.43333333333334</v>
      </c>
      <c r="G473" s="40">
        <v>130.86666666666667</v>
      </c>
      <c r="H473" s="40">
        <v>142.06666666666666</v>
      </c>
      <c r="I473" s="40">
        <v>144.63333333333333</v>
      </c>
      <c r="J473" s="40">
        <v>147.66666666666666</v>
      </c>
      <c r="K473" s="31">
        <v>141.6</v>
      </c>
      <c r="L473" s="31">
        <v>136</v>
      </c>
      <c r="M473" s="31">
        <v>2.0831400000000002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1342.45</v>
      </c>
      <c r="D474" s="40">
        <v>1349.3333333333333</v>
      </c>
      <c r="E474" s="40">
        <v>1323.1166666666666</v>
      </c>
      <c r="F474" s="40">
        <v>1303.7833333333333</v>
      </c>
      <c r="G474" s="40">
        <v>1277.5666666666666</v>
      </c>
      <c r="H474" s="40">
        <v>1368.6666666666665</v>
      </c>
      <c r="I474" s="40">
        <v>1394.8833333333332</v>
      </c>
      <c r="J474" s="40">
        <v>1414.2166666666665</v>
      </c>
      <c r="K474" s="31">
        <v>1375.55</v>
      </c>
      <c r="L474" s="31">
        <v>1330</v>
      </c>
      <c r="M474" s="31">
        <v>0.82162999999999997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13.55</v>
      </c>
      <c r="D475" s="40">
        <v>13.65</v>
      </c>
      <c r="E475" s="40">
        <v>13.4</v>
      </c>
      <c r="F475" s="40">
        <v>13.25</v>
      </c>
      <c r="G475" s="40">
        <v>13</v>
      </c>
      <c r="H475" s="40">
        <v>13.8</v>
      </c>
      <c r="I475" s="40">
        <v>14.05</v>
      </c>
      <c r="J475" s="40">
        <v>14.200000000000001</v>
      </c>
      <c r="K475" s="31">
        <v>13.9</v>
      </c>
      <c r="L475" s="31">
        <v>13.5</v>
      </c>
      <c r="M475" s="31">
        <v>58.626260000000002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540.45000000000005</v>
      </c>
      <c r="D476" s="40">
        <v>532.95000000000005</v>
      </c>
      <c r="E476" s="40">
        <v>519.80000000000007</v>
      </c>
      <c r="F476" s="40">
        <v>499.15</v>
      </c>
      <c r="G476" s="40">
        <v>486</v>
      </c>
      <c r="H476" s="40">
        <v>553.60000000000014</v>
      </c>
      <c r="I476" s="40">
        <v>566.75000000000023</v>
      </c>
      <c r="J476" s="40">
        <v>587.4000000000002</v>
      </c>
      <c r="K476" s="31">
        <v>546.1</v>
      </c>
      <c r="L476" s="31">
        <v>512.29999999999995</v>
      </c>
      <c r="M476" s="31">
        <v>14.95748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752.5</v>
      </c>
      <c r="D477" s="40">
        <v>756.11666666666667</v>
      </c>
      <c r="E477" s="40">
        <v>747.38333333333333</v>
      </c>
      <c r="F477" s="40">
        <v>742.26666666666665</v>
      </c>
      <c r="G477" s="40">
        <v>733.5333333333333</v>
      </c>
      <c r="H477" s="40">
        <v>761.23333333333335</v>
      </c>
      <c r="I477" s="40">
        <v>769.9666666666667</v>
      </c>
      <c r="J477" s="40">
        <v>775.08333333333337</v>
      </c>
      <c r="K477" s="31">
        <v>764.85</v>
      </c>
      <c r="L477" s="31">
        <v>751</v>
      </c>
      <c r="M477" s="31">
        <v>19.329730000000001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1176.45</v>
      </c>
      <c r="D478" s="40">
        <v>1181.1499999999999</v>
      </c>
      <c r="E478" s="40">
        <v>1167.2999999999997</v>
      </c>
      <c r="F478" s="40">
        <v>1158.1499999999999</v>
      </c>
      <c r="G478" s="40">
        <v>1144.2999999999997</v>
      </c>
      <c r="H478" s="40">
        <v>1190.2999999999997</v>
      </c>
      <c r="I478" s="40">
        <v>1204.1499999999996</v>
      </c>
      <c r="J478" s="40">
        <v>1213.2999999999997</v>
      </c>
      <c r="K478" s="31">
        <v>1195</v>
      </c>
      <c r="L478" s="31">
        <v>1172</v>
      </c>
      <c r="M478" s="31">
        <v>2.51892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160.44999999999999</v>
      </c>
      <c r="D479" s="40">
        <v>162.46666666666667</v>
      </c>
      <c r="E479" s="40">
        <v>157.48333333333335</v>
      </c>
      <c r="F479" s="40">
        <v>154.51666666666668</v>
      </c>
      <c r="G479" s="40">
        <v>149.53333333333336</v>
      </c>
      <c r="H479" s="40">
        <v>165.43333333333334</v>
      </c>
      <c r="I479" s="40">
        <v>170.41666666666663</v>
      </c>
      <c r="J479" s="40">
        <v>173.38333333333333</v>
      </c>
      <c r="K479" s="31">
        <v>167.45</v>
      </c>
      <c r="L479" s="31">
        <v>159.5</v>
      </c>
      <c r="M479" s="31">
        <v>19.147490000000001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20.2</v>
      </c>
      <c r="D480" s="40">
        <v>20.350000000000001</v>
      </c>
      <c r="E480" s="40">
        <v>19.950000000000003</v>
      </c>
      <c r="F480" s="40">
        <v>19.700000000000003</v>
      </c>
      <c r="G480" s="40">
        <v>19.300000000000004</v>
      </c>
      <c r="H480" s="40">
        <v>20.6</v>
      </c>
      <c r="I480" s="40">
        <v>21</v>
      </c>
      <c r="J480" s="40">
        <v>21.25</v>
      </c>
      <c r="K480" s="31">
        <v>20.75</v>
      </c>
      <c r="L480" s="31">
        <v>20.100000000000001</v>
      </c>
      <c r="M480" s="31">
        <v>61.618450000000003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7856.45</v>
      </c>
      <c r="D481" s="40">
        <v>7893.166666666667</v>
      </c>
      <c r="E481" s="40">
        <v>7813.2833333333338</v>
      </c>
      <c r="F481" s="40">
        <v>7770.1166666666668</v>
      </c>
      <c r="G481" s="40">
        <v>7690.2333333333336</v>
      </c>
      <c r="H481" s="40">
        <v>7936.3333333333339</v>
      </c>
      <c r="I481" s="40">
        <v>8016.2166666666672</v>
      </c>
      <c r="J481" s="40">
        <v>8059.3833333333341</v>
      </c>
      <c r="K481" s="31">
        <v>7973.05</v>
      </c>
      <c r="L481" s="31">
        <v>7850</v>
      </c>
      <c r="M481" s="31">
        <v>1.68408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34.450000000000003</v>
      </c>
      <c r="D482" s="40">
        <v>34.583333333333336</v>
      </c>
      <c r="E482" s="40">
        <v>34.166666666666671</v>
      </c>
      <c r="F482" s="40">
        <v>33.883333333333333</v>
      </c>
      <c r="G482" s="40">
        <v>33.466666666666669</v>
      </c>
      <c r="H482" s="40">
        <v>34.866666666666674</v>
      </c>
      <c r="I482" s="40">
        <v>35.283333333333346</v>
      </c>
      <c r="J482" s="40">
        <v>35.566666666666677</v>
      </c>
      <c r="K482" s="31">
        <v>35</v>
      </c>
      <c r="L482" s="31">
        <v>34.299999999999997</v>
      </c>
      <c r="M482" s="31">
        <v>66.502030000000005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1586.6</v>
      </c>
      <c r="D483" s="40">
        <v>1596.9000000000003</v>
      </c>
      <c r="E483" s="40">
        <v>1570.8500000000006</v>
      </c>
      <c r="F483" s="40">
        <v>1555.1000000000004</v>
      </c>
      <c r="G483" s="40">
        <v>1529.0500000000006</v>
      </c>
      <c r="H483" s="40">
        <v>1612.6500000000005</v>
      </c>
      <c r="I483" s="40">
        <v>1638.7000000000003</v>
      </c>
      <c r="J483" s="40">
        <v>1654.4500000000005</v>
      </c>
      <c r="K483" s="31">
        <v>1622.95</v>
      </c>
      <c r="L483" s="31">
        <v>1581.15</v>
      </c>
      <c r="M483" s="31">
        <v>7.3809399999999998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758.9</v>
      </c>
      <c r="D484" s="40">
        <v>761.06666666666661</v>
      </c>
      <c r="E484" s="40">
        <v>750.33333333333326</v>
      </c>
      <c r="F484" s="40">
        <v>741.76666666666665</v>
      </c>
      <c r="G484" s="40">
        <v>731.0333333333333</v>
      </c>
      <c r="H484" s="40">
        <v>769.63333333333321</v>
      </c>
      <c r="I484" s="40">
        <v>780.36666666666656</v>
      </c>
      <c r="J484" s="40">
        <v>788.93333333333317</v>
      </c>
      <c r="K484" s="31">
        <v>771.8</v>
      </c>
      <c r="L484" s="31">
        <v>752.5</v>
      </c>
      <c r="M484" s="31">
        <v>20.230699999999999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259</v>
      </c>
      <c r="D485" s="40">
        <v>259.73333333333335</v>
      </c>
      <c r="E485" s="40">
        <v>255.31666666666672</v>
      </c>
      <c r="F485" s="40">
        <v>251.63333333333338</v>
      </c>
      <c r="G485" s="40">
        <v>247.21666666666675</v>
      </c>
      <c r="H485" s="40">
        <v>263.41666666666669</v>
      </c>
      <c r="I485" s="40">
        <v>267.83333333333331</v>
      </c>
      <c r="J485" s="40">
        <v>271.51666666666665</v>
      </c>
      <c r="K485" s="31">
        <v>264.14999999999998</v>
      </c>
      <c r="L485" s="31">
        <v>256.05</v>
      </c>
      <c r="M485" s="31">
        <v>5.0375100000000002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3451.6</v>
      </c>
      <c r="D486" s="40">
        <v>3460.2000000000003</v>
      </c>
      <c r="E486" s="40">
        <v>3421.4000000000005</v>
      </c>
      <c r="F486" s="40">
        <v>3391.2000000000003</v>
      </c>
      <c r="G486" s="40">
        <v>3352.4000000000005</v>
      </c>
      <c r="H486" s="40">
        <v>3490.4000000000005</v>
      </c>
      <c r="I486" s="40">
        <v>3529.2000000000007</v>
      </c>
      <c r="J486" s="40">
        <v>3559.4000000000005</v>
      </c>
      <c r="K486" s="31">
        <v>3499</v>
      </c>
      <c r="L486" s="31">
        <v>3430</v>
      </c>
      <c r="M486" s="31">
        <v>0.23166999999999999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484.15</v>
      </c>
      <c r="D487" s="40">
        <v>484.54999999999995</v>
      </c>
      <c r="E487" s="40">
        <v>480.64999999999992</v>
      </c>
      <c r="F487" s="40">
        <v>477.15</v>
      </c>
      <c r="G487" s="40">
        <v>473.24999999999994</v>
      </c>
      <c r="H487" s="40">
        <v>488.0499999999999</v>
      </c>
      <c r="I487" s="40">
        <v>491.95</v>
      </c>
      <c r="J487" s="40">
        <v>495.44999999999987</v>
      </c>
      <c r="K487" s="31">
        <v>488.45</v>
      </c>
      <c r="L487" s="31">
        <v>481.05</v>
      </c>
      <c r="M487" s="31">
        <v>2.5324499999999999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3431.5</v>
      </c>
      <c r="D488" s="40">
        <v>3437.2000000000003</v>
      </c>
      <c r="E488" s="40">
        <v>3398.8000000000006</v>
      </c>
      <c r="F488" s="40">
        <v>3366.1000000000004</v>
      </c>
      <c r="G488" s="40">
        <v>3327.7000000000007</v>
      </c>
      <c r="H488" s="40">
        <v>3469.9000000000005</v>
      </c>
      <c r="I488" s="40">
        <v>3508.3</v>
      </c>
      <c r="J488" s="40">
        <v>3541.0000000000005</v>
      </c>
      <c r="K488" s="31">
        <v>3475.6</v>
      </c>
      <c r="L488" s="31">
        <v>3404.5</v>
      </c>
      <c r="M488" s="31">
        <v>5.7610000000000001E-2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758.25</v>
      </c>
      <c r="D489" s="40">
        <v>766.05000000000007</v>
      </c>
      <c r="E489" s="40">
        <v>747.20000000000016</v>
      </c>
      <c r="F489" s="40">
        <v>736.15000000000009</v>
      </c>
      <c r="G489" s="40">
        <v>717.30000000000018</v>
      </c>
      <c r="H489" s="40">
        <v>777.10000000000014</v>
      </c>
      <c r="I489" s="40">
        <v>795.95</v>
      </c>
      <c r="J489" s="40">
        <v>807.00000000000011</v>
      </c>
      <c r="K489" s="31">
        <v>784.9</v>
      </c>
      <c r="L489" s="31">
        <v>755</v>
      </c>
      <c r="M489" s="31">
        <v>1.8756900000000001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43.15</v>
      </c>
      <c r="D490" s="40">
        <v>43.416666666666664</v>
      </c>
      <c r="E490" s="40">
        <v>42.633333333333326</v>
      </c>
      <c r="F490" s="40">
        <v>42.11666666666666</v>
      </c>
      <c r="G490" s="40">
        <v>41.333333333333321</v>
      </c>
      <c r="H490" s="40">
        <v>43.93333333333333</v>
      </c>
      <c r="I490" s="40">
        <v>44.716666666666676</v>
      </c>
      <c r="J490" s="40">
        <v>45.233333333333334</v>
      </c>
      <c r="K490" s="31">
        <v>44.2</v>
      </c>
      <c r="L490" s="31">
        <v>42.9</v>
      </c>
      <c r="M490" s="31">
        <v>58.307560000000002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1441.15</v>
      </c>
      <c r="D491" s="40">
        <v>1451.0666666666668</v>
      </c>
      <c r="E491" s="40">
        <v>1420.1833333333336</v>
      </c>
      <c r="F491" s="40">
        <v>1399.2166666666667</v>
      </c>
      <c r="G491" s="40">
        <v>1368.3333333333335</v>
      </c>
      <c r="H491" s="40">
        <v>1472.0333333333338</v>
      </c>
      <c r="I491" s="40">
        <v>1502.916666666667</v>
      </c>
      <c r="J491" s="40">
        <v>1523.8833333333339</v>
      </c>
      <c r="K491" s="31">
        <v>1481.95</v>
      </c>
      <c r="L491" s="31">
        <v>1430.1</v>
      </c>
      <c r="M491" s="31">
        <v>0.81481999999999999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1914.2</v>
      </c>
      <c r="D492" s="40">
        <v>1919.4333333333332</v>
      </c>
      <c r="E492" s="40">
        <v>1888.8666666666663</v>
      </c>
      <c r="F492" s="40">
        <v>1863.5333333333331</v>
      </c>
      <c r="G492" s="40">
        <v>1832.9666666666662</v>
      </c>
      <c r="H492" s="40">
        <v>1944.7666666666664</v>
      </c>
      <c r="I492" s="40">
        <v>1975.3333333333335</v>
      </c>
      <c r="J492" s="40">
        <v>2000.6666666666665</v>
      </c>
      <c r="K492" s="31">
        <v>1950</v>
      </c>
      <c r="L492" s="31">
        <v>1894.1</v>
      </c>
      <c r="M492" s="31">
        <v>0.46611000000000002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260.89999999999998</v>
      </c>
      <c r="D493" s="40">
        <v>262.93333333333334</v>
      </c>
      <c r="E493" s="40">
        <v>257.9666666666667</v>
      </c>
      <c r="F493" s="40">
        <v>255.03333333333336</v>
      </c>
      <c r="G493" s="40">
        <v>250.06666666666672</v>
      </c>
      <c r="H493" s="40">
        <v>265.86666666666667</v>
      </c>
      <c r="I493" s="40">
        <v>270.83333333333326</v>
      </c>
      <c r="J493" s="40">
        <v>273.76666666666665</v>
      </c>
      <c r="K493" s="31">
        <v>267.89999999999998</v>
      </c>
      <c r="L493" s="31">
        <v>260</v>
      </c>
      <c r="M493" s="31">
        <v>5.3570399999999996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931.45</v>
      </c>
      <c r="D494" s="40">
        <v>928.6</v>
      </c>
      <c r="E494" s="40">
        <v>915.30000000000007</v>
      </c>
      <c r="F494" s="40">
        <v>899.15000000000009</v>
      </c>
      <c r="G494" s="40">
        <v>885.85000000000014</v>
      </c>
      <c r="H494" s="40">
        <v>944.75</v>
      </c>
      <c r="I494" s="40">
        <v>958.05</v>
      </c>
      <c r="J494" s="40">
        <v>974.19999999999993</v>
      </c>
      <c r="K494" s="31">
        <v>941.9</v>
      </c>
      <c r="L494" s="31">
        <v>912.45</v>
      </c>
      <c r="M494" s="31">
        <v>3.9225400000000001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303.2</v>
      </c>
      <c r="D495" s="40">
        <v>305</v>
      </c>
      <c r="E495" s="40">
        <v>300.75</v>
      </c>
      <c r="F495" s="40">
        <v>298.3</v>
      </c>
      <c r="G495" s="40">
        <v>294.05</v>
      </c>
      <c r="H495" s="40">
        <v>307.45</v>
      </c>
      <c r="I495" s="40">
        <v>311.7</v>
      </c>
      <c r="J495" s="40">
        <v>314.14999999999998</v>
      </c>
      <c r="K495" s="31">
        <v>309.25</v>
      </c>
      <c r="L495" s="31">
        <v>302.55</v>
      </c>
      <c r="M495" s="31">
        <v>81.223230000000001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2940.9</v>
      </c>
      <c r="D496" s="40">
        <v>2959.9666666666667</v>
      </c>
      <c r="E496" s="40">
        <v>2890.9333333333334</v>
      </c>
      <c r="F496" s="40">
        <v>2840.9666666666667</v>
      </c>
      <c r="G496" s="40">
        <v>2771.9333333333334</v>
      </c>
      <c r="H496" s="40">
        <v>3009.9333333333334</v>
      </c>
      <c r="I496" s="40">
        <v>3078.9666666666672</v>
      </c>
      <c r="J496" s="40">
        <v>3128.9333333333334</v>
      </c>
      <c r="K496" s="31">
        <v>3029</v>
      </c>
      <c r="L496" s="31">
        <v>2910</v>
      </c>
      <c r="M496" s="31">
        <v>1.1179600000000001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1919.35</v>
      </c>
      <c r="D497" s="40">
        <v>1924.1166666666668</v>
      </c>
      <c r="E497" s="40">
        <v>1897.3833333333337</v>
      </c>
      <c r="F497" s="40">
        <v>1875.416666666667</v>
      </c>
      <c r="G497" s="40">
        <v>1848.6833333333338</v>
      </c>
      <c r="H497" s="40">
        <v>1946.0833333333335</v>
      </c>
      <c r="I497" s="40">
        <v>1972.8166666666666</v>
      </c>
      <c r="J497" s="40">
        <v>1994.7833333333333</v>
      </c>
      <c r="K497" s="31">
        <v>1950.85</v>
      </c>
      <c r="L497" s="31">
        <v>1902.15</v>
      </c>
      <c r="M497" s="31">
        <v>0.61829999999999996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8.6999999999999993</v>
      </c>
      <c r="D498" s="40">
        <v>8.5333333333333332</v>
      </c>
      <c r="E498" s="40">
        <v>8.0666666666666664</v>
      </c>
      <c r="F498" s="40">
        <v>7.4333333333333336</v>
      </c>
      <c r="G498" s="40">
        <v>6.9666666666666668</v>
      </c>
      <c r="H498" s="40">
        <v>9.1666666666666661</v>
      </c>
      <c r="I498" s="40">
        <v>9.6333333333333311</v>
      </c>
      <c r="J498" s="40">
        <v>10.266666666666666</v>
      </c>
      <c r="K498" s="31">
        <v>9</v>
      </c>
      <c r="L498" s="31">
        <v>7.9</v>
      </c>
      <c r="M498" s="31">
        <v>7767.7051499999998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1227.75</v>
      </c>
      <c r="D499" s="40">
        <v>1225</v>
      </c>
      <c r="E499" s="40">
        <v>1216</v>
      </c>
      <c r="F499" s="40">
        <v>1204.25</v>
      </c>
      <c r="G499" s="40">
        <v>1195.25</v>
      </c>
      <c r="H499" s="40">
        <v>1236.75</v>
      </c>
      <c r="I499" s="40">
        <v>1245.75</v>
      </c>
      <c r="J499" s="40">
        <v>1257.5</v>
      </c>
      <c r="K499" s="31">
        <v>1234</v>
      </c>
      <c r="L499" s="31">
        <v>1213.25</v>
      </c>
      <c r="M499" s="31">
        <v>20.765779999999999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7291.2</v>
      </c>
      <c r="D500" s="40">
        <v>7313.7</v>
      </c>
      <c r="E500" s="40">
        <v>7227.5</v>
      </c>
      <c r="F500" s="40">
        <v>7163.8</v>
      </c>
      <c r="G500" s="40">
        <v>7077.6</v>
      </c>
      <c r="H500" s="40">
        <v>7377.4</v>
      </c>
      <c r="I500" s="40">
        <v>7463.5999999999985</v>
      </c>
      <c r="J500" s="40">
        <v>7527.2999999999993</v>
      </c>
      <c r="K500" s="31">
        <v>7399.9</v>
      </c>
      <c r="L500" s="31">
        <v>7250</v>
      </c>
      <c r="M500" s="31">
        <v>0.15775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123.95</v>
      </c>
      <c r="D501" s="40">
        <v>124.25</v>
      </c>
      <c r="E501" s="40">
        <v>121.5</v>
      </c>
      <c r="F501" s="40">
        <v>119.05</v>
      </c>
      <c r="G501" s="40">
        <v>116.3</v>
      </c>
      <c r="H501" s="40">
        <v>126.7</v>
      </c>
      <c r="I501" s="40">
        <v>129.44999999999999</v>
      </c>
      <c r="J501" s="40">
        <v>131.9</v>
      </c>
      <c r="K501" s="31">
        <v>127</v>
      </c>
      <c r="L501" s="31">
        <v>121.8</v>
      </c>
      <c r="M501" s="31">
        <v>13.1938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133.6</v>
      </c>
      <c r="D502" s="40">
        <v>134.53333333333333</v>
      </c>
      <c r="E502" s="40">
        <v>132.26666666666665</v>
      </c>
      <c r="F502" s="40">
        <v>130.93333333333331</v>
      </c>
      <c r="G502" s="40">
        <v>128.66666666666663</v>
      </c>
      <c r="H502" s="40">
        <v>135.86666666666667</v>
      </c>
      <c r="I502" s="40">
        <v>138.13333333333338</v>
      </c>
      <c r="J502" s="40">
        <v>139.4666666666667</v>
      </c>
      <c r="K502" s="31">
        <v>136.80000000000001</v>
      </c>
      <c r="L502" s="31">
        <v>133.19999999999999</v>
      </c>
      <c r="M502" s="31">
        <v>28.078150000000001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536.35</v>
      </c>
      <c r="D503" s="40">
        <v>534.29999999999995</v>
      </c>
      <c r="E503" s="40">
        <v>530.09999999999991</v>
      </c>
      <c r="F503" s="40">
        <v>523.84999999999991</v>
      </c>
      <c r="G503" s="40">
        <v>519.64999999999986</v>
      </c>
      <c r="H503" s="40">
        <v>540.54999999999995</v>
      </c>
      <c r="I503" s="40">
        <v>544.75</v>
      </c>
      <c r="J503" s="40">
        <v>551</v>
      </c>
      <c r="K503" s="31">
        <v>538.5</v>
      </c>
      <c r="L503" s="31">
        <v>528.04999999999995</v>
      </c>
      <c r="M503" s="31">
        <v>0.41283999999999998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2275.85</v>
      </c>
      <c r="D504" s="40">
        <v>2286.4500000000003</v>
      </c>
      <c r="E504" s="40">
        <v>2254.9000000000005</v>
      </c>
      <c r="F504" s="40">
        <v>2233.9500000000003</v>
      </c>
      <c r="G504" s="40">
        <v>2202.4000000000005</v>
      </c>
      <c r="H504" s="40">
        <v>2307.4000000000005</v>
      </c>
      <c r="I504" s="40">
        <v>2338.9500000000007</v>
      </c>
      <c r="J504" s="40">
        <v>2359.9000000000005</v>
      </c>
      <c r="K504" s="31">
        <v>2318</v>
      </c>
      <c r="L504" s="31">
        <v>2265.5</v>
      </c>
      <c r="M504" s="31">
        <v>0.59436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673.45</v>
      </c>
      <c r="D505" s="40">
        <v>673.05000000000007</v>
      </c>
      <c r="E505" s="40">
        <v>670.40000000000009</v>
      </c>
      <c r="F505" s="40">
        <v>667.35</v>
      </c>
      <c r="G505" s="40">
        <v>664.7</v>
      </c>
      <c r="H505" s="40">
        <v>676.10000000000014</v>
      </c>
      <c r="I505" s="40">
        <v>678.75</v>
      </c>
      <c r="J505" s="40">
        <v>681.80000000000018</v>
      </c>
      <c r="K505" s="31">
        <v>675.7</v>
      </c>
      <c r="L505" s="31">
        <v>670</v>
      </c>
      <c r="M505" s="31">
        <v>36.613379999999999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417.4</v>
      </c>
      <c r="D506" s="40">
        <v>418.23333333333329</v>
      </c>
      <c r="E506" s="40">
        <v>414.76666666666659</v>
      </c>
      <c r="F506" s="40">
        <v>412.13333333333333</v>
      </c>
      <c r="G506" s="40">
        <v>408.66666666666663</v>
      </c>
      <c r="H506" s="40">
        <v>420.86666666666656</v>
      </c>
      <c r="I506" s="40">
        <v>424.33333333333326</v>
      </c>
      <c r="J506" s="40">
        <v>426.96666666666653</v>
      </c>
      <c r="K506" s="31">
        <v>421.7</v>
      </c>
      <c r="L506" s="31">
        <v>415.6</v>
      </c>
      <c r="M506" s="31">
        <v>3.7350300000000001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12.45</v>
      </c>
      <c r="D507" s="40">
        <v>12.116666666666665</v>
      </c>
      <c r="E507" s="40">
        <v>11.383333333333331</v>
      </c>
      <c r="F507" s="40">
        <v>10.316666666666666</v>
      </c>
      <c r="G507" s="40">
        <v>9.5833333333333321</v>
      </c>
      <c r="H507" s="40">
        <v>13.18333333333333</v>
      </c>
      <c r="I507" s="40">
        <v>13.916666666666664</v>
      </c>
      <c r="J507" s="40">
        <v>14.983333333333329</v>
      </c>
      <c r="K507" s="31">
        <v>12.85</v>
      </c>
      <c r="L507" s="31">
        <v>11.05</v>
      </c>
      <c r="M507" s="31">
        <v>7776.0245800000002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261.55</v>
      </c>
      <c r="D508" s="40">
        <v>245.98333333333335</v>
      </c>
      <c r="E508" s="40">
        <v>221.06666666666672</v>
      </c>
      <c r="F508" s="40">
        <v>180.58333333333337</v>
      </c>
      <c r="G508" s="40">
        <v>155.66666666666674</v>
      </c>
      <c r="H508" s="40">
        <v>286.4666666666667</v>
      </c>
      <c r="I508" s="40">
        <v>311.38333333333333</v>
      </c>
      <c r="J508" s="40">
        <v>351.86666666666667</v>
      </c>
      <c r="K508" s="31">
        <v>270.89999999999998</v>
      </c>
      <c r="L508" s="31">
        <v>205.5</v>
      </c>
      <c r="M508" s="31">
        <v>2186.00225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487.15</v>
      </c>
      <c r="D509" s="40">
        <v>489.38333333333327</v>
      </c>
      <c r="E509" s="40">
        <v>478.81666666666655</v>
      </c>
      <c r="F509" s="40">
        <v>470.48333333333329</v>
      </c>
      <c r="G509" s="40">
        <v>459.91666666666657</v>
      </c>
      <c r="H509" s="40">
        <v>497.71666666666653</v>
      </c>
      <c r="I509" s="40">
        <v>508.28333333333325</v>
      </c>
      <c r="J509" s="40">
        <v>516.61666666666656</v>
      </c>
      <c r="K509" s="31">
        <v>499.95</v>
      </c>
      <c r="L509" s="31">
        <v>481.05</v>
      </c>
      <c r="M509" s="31">
        <v>11.52266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2396.35</v>
      </c>
      <c r="D510" s="40">
        <v>2402.1166666666668</v>
      </c>
      <c r="E510" s="40">
        <v>2375.2333333333336</v>
      </c>
      <c r="F510" s="40">
        <v>2354.1166666666668</v>
      </c>
      <c r="G510" s="40">
        <v>2327.2333333333336</v>
      </c>
      <c r="H510" s="40">
        <v>2423.2333333333336</v>
      </c>
      <c r="I510" s="40">
        <v>2450.1166666666668</v>
      </c>
      <c r="J510" s="40">
        <v>2471.2333333333336</v>
      </c>
      <c r="K510" s="31">
        <v>2429</v>
      </c>
      <c r="L510" s="31">
        <v>2381</v>
      </c>
      <c r="M510" s="31">
        <v>0.35469000000000001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2238.1</v>
      </c>
      <c r="D511" s="40">
        <v>2231.3666666666668</v>
      </c>
      <c r="E511" s="40">
        <v>2207.7333333333336</v>
      </c>
      <c r="F511" s="40">
        <v>2177.3666666666668</v>
      </c>
      <c r="G511" s="40">
        <v>2153.7333333333336</v>
      </c>
      <c r="H511" s="40">
        <v>2261.7333333333336</v>
      </c>
      <c r="I511" s="40">
        <v>2285.3666666666668</v>
      </c>
      <c r="J511" s="40">
        <v>2315.7333333333336</v>
      </c>
      <c r="K511" s="31">
        <v>2255</v>
      </c>
      <c r="L511" s="31">
        <v>2201</v>
      </c>
      <c r="M511" s="31">
        <v>1.4656400000000001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6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6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8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9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0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0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0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0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289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465"/>
      <c r="B5" s="466"/>
      <c r="C5" s="465"/>
      <c r="D5" s="466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288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588</v>
      </c>
      <c r="B7" s="467" t="s">
        <v>589</v>
      </c>
      <c r="C7" s="466"/>
      <c r="D7" s="7">
        <f>Main!B10</f>
        <v>44454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15.75" customHeight="1">
      <c r="A9" s="87" t="s">
        <v>590</v>
      </c>
      <c r="B9" s="88" t="s">
        <v>591</v>
      </c>
      <c r="C9" s="88" t="s">
        <v>592</v>
      </c>
      <c r="D9" s="88" t="s">
        <v>593</v>
      </c>
      <c r="E9" s="88" t="s">
        <v>594</v>
      </c>
      <c r="F9" s="88" t="s">
        <v>595</v>
      </c>
      <c r="G9" s="88" t="s">
        <v>596</v>
      </c>
      <c r="H9" s="88" t="s">
        <v>597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44453</v>
      </c>
      <c r="B10" s="32">
        <v>539773</v>
      </c>
      <c r="C10" s="31" t="s">
        <v>1031</v>
      </c>
      <c r="D10" s="31" t="s">
        <v>1032</v>
      </c>
      <c r="E10" s="31" t="s">
        <v>598</v>
      </c>
      <c r="F10" s="90">
        <v>400000</v>
      </c>
      <c r="G10" s="32">
        <v>3.1</v>
      </c>
      <c r="H10" s="32" t="s">
        <v>315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44453</v>
      </c>
      <c r="B11" s="32">
        <v>539773</v>
      </c>
      <c r="C11" s="31" t="s">
        <v>1031</v>
      </c>
      <c r="D11" s="31" t="s">
        <v>1032</v>
      </c>
      <c r="E11" s="31" t="s">
        <v>599</v>
      </c>
      <c r="F11" s="90">
        <v>220000</v>
      </c>
      <c r="G11" s="32">
        <v>3.08</v>
      </c>
      <c r="H11" s="32" t="s">
        <v>315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44453</v>
      </c>
      <c r="B12" s="32">
        <v>539773</v>
      </c>
      <c r="C12" s="31" t="s">
        <v>1031</v>
      </c>
      <c r="D12" s="31" t="s">
        <v>1033</v>
      </c>
      <c r="E12" s="31" t="s">
        <v>599</v>
      </c>
      <c r="F12" s="90">
        <v>423000</v>
      </c>
      <c r="G12" s="32">
        <v>3.1</v>
      </c>
      <c r="H12" s="32" t="s">
        <v>315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44453</v>
      </c>
      <c r="B13" s="32">
        <v>539773</v>
      </c>
      <c r="C13" s="31" t="s">
        <v>1031</v>
      </c>
      <c r="D13" s="31" t="s">
        <v>1034</v>
      </c>
      <c r="E13" s="31" t="s">
        <v>599</v>
      </c>
      <c r="F13" s="90">
        <v>354790</v>
      </c>
      <c r="G13" s="32">
        <v>3.1</v>
      </c>
      <c r="H13" s="32" t="s">
        <v>315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44453</v>
      </c>
      <c r="B14" s="32">
        <v>540718</v>
      </c>
      <c r="C14" s="31" t="s">
        <v>967</v>
      </c>
      <c r="D14" s="31" t="s">
        <v>993</v>
      </c>
      <c r="E14" s="31" t="s">
        <v>599</v>
      </c>
      <c r="F14" s="90">
        <v>42000</v>
      </c>
      <c r="G14" s="32">
        <v>21</v>
      </c>
      <c r="H14" s="32" t="s">
        <v>315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44453</v>
      </c>
      <c r="B15" s="32">
        <v>540718</v>
      </c>
      <c r="C15" s="31" t="s">
        <v>967</v>
      </c>
      <c r="D15" s="31" t="s">
        <v>994</v>
      </c>
      <c r="E15" s="31" t="s">
        <v>598</v>
      </c>
      <c r="F15" s="90">
        <v>30000</v>
      </c>
      <c r="G15" s="32">
        <v>21</v>
      </c>
      <c r="H15" s="32" t="s">
        <v>315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44453</v>
      </c>
      <c r="B16" s="32">
        <v>543349</v>
      </c>
      <c r="C16" s="31" t="s">
        <v>1035</v>
      </c>
      <c r="D16" s="31" t="s">
        <v>1036</v>
      </c>
      <c r="E16" s="31" t="s">
        <v>598</v>
      </c>
      <c r="F16" s="90">
        <v>500000</v>
      </c>
      <c r="G16" s="32">
        <v>910.6</v>
      </c>
      <c r="H16" s="32" t="s">
        <v>315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44453</v>
      </c>
      <c r="B17" s="32">
        <v>543349</v>
      </c>
      <c r="C17" s="31" t="s">
        <v>1035</v>
      </c>
      <c r="D17" s="31" t="s">
        <v>1037</v>
      </c>
      <c r="E17" s="31" t="s">
        <v>598</v>
      </c>
      <c r="F17" s="90">
        <v>38901</v>
      </c>
      <c r="G17" s="32">
        <v>921.25</v>
      </c>
      <c r="H17" s="32" t="s">
        <v>315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44453</v>
      </c>
      <c r="B18" s="32">
        <v>543349</v>
      </c>
      <c r="C18" s="31" t="s">
        <v>1035</v>
      </c>
      <c r="D18" s="31" t="s">
        <v>1037</v>
      </c>
      <c r="E18" s="31" t="s">
        <v>599</v>
      </c>
      <c r="F18" s="90">
        <v>305558</v>
      </c>
      <c r="G18" s="32">
        <v>907.1</v>
      </c>
      <c r="H18" s="32" t="s">
        <v>315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44453</v>
      </c>
      <c r="B19" s="32">
        <v>543349</v>
      </c>
      <c r="C19" s="31" t="s">
        <v>1035</v>
      </c>
      <c r="D19" s="31" t="s">
        <v>1038</v>
      </c>
      <c r="E19" s="31" t="s">
        <v>598</v>
      </c>
      <c r="F19" s="90">
        <v>169630</v>
      </c>
      <c r="G19" s="32">
        <v>910.89</v>
      </c>
      <c r="H19" s="32" t="s">
        <v>315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44453</v>
      </c>
      <c r="B20" s="32">
        <v>543349</v>
      </c>
      <c r="C20" s="31" t="s">
        <v>1035</v>
      </c>
      <c r="D20" s="31" t="s">
        <v>1038</v>
      </c>
      <c r="E20" s="31" t="s">
        <v>599</v>
      </c>
      <c r="F20" s="90">
        <v>207016</v>
      </c>
      <c r="G20" s="32">
        <v>912.63</v>
      </c>
      <c r="H20" s="32" t="s">
        <v>315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44453</v>
      </c>
      <c r="B21" s="32">
        <v>536974</v>
      </c>
      <c r="C21" s="31" t="s">
        <v>1039</v>
      </c>
      <c r="D21" s="31" t="s">
        <v>1040</v>
      </c>
      <c r="E21" s="31" t="s">
        <v>599</v>
      </c>
      <c r="F21" s="90">
        <v>300000</v>
      </c>
      <c r="G21" s="32">
        <v>28.1</v>
      </c>
      <c r="H21" s="32" t="s">
        <v>315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44453</v>
      </c>
      <c r="B22" s="32">
        <v>543312</v>
      </c>
      <c r="C22" s="31" t="s">
        <v>1041</v>
      </c>
      <c r="D22" s="31" t="s">
        <v>1042</v>
      </c>
      <c r="E22" s="31" t="s">
        <v>598</v>
      </c>
      <c r="F22" s="90">
        <v>12000</v>
      </c>
      <c r="G22" s="32">
        <v>18.53</v>
      </c>
      <c r="H22" s="32" t="s">
        <v>315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44453</v>
      </c>
      <c r="B23" s="32">
        <v>539730</v>
      </c>
      <c r="C23" s="31" t="s">
        <v>1043</v>
      </c>
      <c r="D23" s="31" t="s">
        <v>1044</v>
      </c>
      <c r="E23" s="31" t="s">
        <v>599</v>
      </c>
      <c r="F23" s="90">
        <v>24000</v>
      </c>
      <c r="G23" s="32">
        <v>443.07</v>
      </c>
      <c r="H23" s="32" t="s">
        <v>315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44453</v>
      </c>
      <c r="B24" s="32">
        <v>539730</v>
      </c>
      <c r="C24" s="31" t="s">
        <v>1043</v>
      </c>
      <c r="D24" s="31" t="s">
        <v>1045</v>
      </c>
      <c r="E24" s="31" t="s">
        <v>599</v>
      </c>
      <c r="F24" s="90">
        <v>24758</v>
      </c>
      <c r="G24" s="32">
        <v>422.48</v>
      </c>
      <c r="H24" s="32" t="s">
        <v>315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44453</v>
      </c>
      <c r="B25" s="32">
        <v>540614</v>
      </c>
      <c r="C25" s="31" t="s">
        <v>1046</v>
      </c>
      <c r="D25" s="31" t="s">
        <v>1047</v>
      </c>
      <c r="E25" s="31" t="s">
        <v>599</v>
      </c>
      <c r="F25" s="90">
        <v>300000</v>
      </c>
      <c r="G25" s="32">
        <v>22.2</v>
      </c>
      <c r="H25" s="32" t="s">
        <v>315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44453</v>
      </c>
      <c r="B26" s="32">
        <v>540614</v>
      </c>
      <c r="C26" s="31" t="s">
        <v>1046</v>
      </c>
      <c r="D26" s="31" t="s">
        <v>1048</v>
      </c>
      <c r="E26" s="31" t="s">
        <v>598</v>
      </c>
      <c r="F26" s="90">
        <v>300000</v>
      </c>
      <c r="G26" s="32">
        <v>22.2</v>
      </c>
      <c r="H26" s="32" t="s">
        <v>315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44453</v>
      </c>
      <c r="B27" s="32">
        <v>540266</v>
      </c>
      <c r="C27" s="31" t="s">
        <v>1049</v>
      </c>
      <c r="D27" s="31" t="s">
        <v>1050</v>
      </c>
      <c r="E27" s="31" t="s">
        <v>598</v>
      </c>
      <c r="F27" s="90">
        <v>18000</v>
      </c>
      <c r="G27" s="32">
        <v>14.95</v>
      </c>
      <c r="H27" s="32" t="s">
        <v>315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44453</v>
      </c>
      <c r="B28" s="32">
        <v>540266</v>
      </c>
      <c r="C28" s="31" t="s">
        <v>1049</v>
      </c>
      <c r="D28" s="31" t="s">
        <v>1051</v>
      </c>
      <c r="E28" s="31" t="s">
        <v>599</v>
      </c>
      <c r="F28" s="90">
        <v>20000</v>
      </c>
      <c r="G28" s="32">
        <v>14.95</v>
      </c>
      <c r="H28" s="32" t="s">
        <v>315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44453</v>
      </c>
      <c r="B29" s="32">
        <v>536868</v>
      </c>
      <c r="C29" s="31" t="s">
        <v>1052</v>
      </c>
      <c r="D29" s="31" t="s">
        <v>1053</v>
      </c>
      <c r="E29" s="31" t="s">
        <v>599</v>
      </c>
      <c r="F29" s="90">
        <v>380552</v>
      </c>
      <c r="G29" s="32">
        <v>70.900000000000006</v>
      </c>
      <c r="H29" s="32" t="s">
        <v>315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44453</v>
      </c>
      <c r="B30" s="32">
        <v>533033</v>
      </c>
      <c r="C30" s="31" t="s">
        <v>1054</v>
      </c>
      <c r="D30" s="31" t="s">
        <v>1055</v>
      </c>
      <c r="E30" s="31" t="s">
        <v>598</v>
      </c>
      <c r="F30" s="90">
        <v>1383655</v>
      </c>
      <c r="G30" s="32">
        <v>729.45</v>
      </c>
      <c r="H30" s="32" t="s">
        <v>315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44453</v>
      </c>
      <c r="B31" s="32">
        <v>533033</v>
      </c>
      <c r="C31" s="31" t="s">
        <v>1054</v>
      </c>
      <c r="D31" s="31" t="s">
        <v>1056</v>
      </c>
      <c r="E31" s="31" t="s">
        <v>599</v>
      </c>
      <c r="F31" s="90">
        <v>1383655</v>
      </c>
      <c r="G31" s="32">
        <v>729.45</v>
      </c>
      <c r="H31" s="32" t="s">
        <v>315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44453</v>
      </c>
      <c r="B32" s="32">
        <v>500233</v>
      </c>
      <c r="C32" s="31" t="s">
        <v>445</v>
      </c>
      <c r="D32" s="31" t="s">
        <v>1055</v>
      </c>
      <c r="E32" s="31" t="s">
        <v>598</v>
      </c>
      <c r="F32" s="90">
        <v>1362000</v>
      </c>
      <c r="G32" s="32">
        <v>1172.5999999999999</v>
      </c>
      <c r="H32" s="32" t="s">
        <v>315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44453</v>
      </c>
      <c r="B33" s="32">
        <v>500233</v>
      </c>
      <c r="C33" s="31" t="s">
        <v>445</v>
      </c>
      <c r="D33" s="31" t="s">
        <v>1056</v>
      </c>
      <c r="E33" s="31" t="s">
        <v>599</v>
      </c>
      <c r="F33" s="90">
        <v>1362000</v>
      </c>
      <c r="G33" s="32">
        <v>1172.5999999999999</v>
      </c>
      <c r="H33" s="32" t="s">
        <v>315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44453</v>
      </c>
      <c r="B34" s="32">
        <v>517569</v>
      </c>
      <c r="C34" s="31" t="s">
        <v>440</v>
      </c>
      <c r="D34" s="31" t="s">
        <v>1055</v>
      </c>
      <c r="E34" s="31" t="s">
        <v>598</v>
      </c>
      <c r="F34" s="90">
        <v>1472757</v>
      </c>
      <c r="G34" s="32">
        <v>804.9</v>
      </c>
      <c r="H34" s="32" t="s">
        <v>315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44453</v>
      </c>
      <c r="B35" s="32">
        <v>517569</v>
      </c>
      <c r="C35" s="31" t="s">
        <v>440</v>
      </c>
      <c r="D35" s="31" t="s">
        <v>1056</v>
      </c>
      <c r="E35" s="31" t="s">
        <v>599</v>
      </c>
      <c r="F35" s="90">
        <v>1472757</v>
      </c>
      <c r="G35" s="32">
        <v>804.9</v>
      </c>
      <c r="H35" s="32" t="s">
        <v>315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44453</v>
      </c>
      <c r="B36" s="32">
        <v>539910</v>
      </c>
      <c r="C36" s="31" t="s">
        <v>995</v>
      </c>
      <c r="D36" s="31" t="s">
        <v>996</v>
      </c>
      <c r="E36" s="31" t="s">
        <v>599</v>
      </c>
      <c r="F36" s="90">
        <v>78000</v>
      </c>
      <c r="G36" s="32">
        <v>2.84</v>
      </c>
      <c r="H36" s="32" t="s">
        <v>315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44453</v>
      </c>
      <c r="B37" s="32">
        <v>515059</v>
      </c>
      <c r="C37" s="31" t="s">
        <v>1057</v>
      </c>
      <c r="D37" s="31" t="s">
        <v>1003</v>
      </c>
      <c r="E37" s="31" t="s">
        <v>599</v>
      </c>
      <c r="F37" s="90">
        <v>35000</v>
      </c>
      <c r="G37" s="32">
        <v>28.7</v>
      </c>
      <c r="H37" s="32" t="s">
        <v>315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44453</v>
      </c>
      <c r="B38" s="32">
        <v>515059</v>
      </c>
      <c r="C38" s="31" t="s">
        <v>1057</v>
      </c>
      <c r="D38" s="31" t="s">
        <v>1058</v>
      </c>
      <c r="E38" s="31" t="s">
        <v>598</v>
      </c>
      <c r="F38" s="90">
        <v>30000</v>
      </c>
      <c r="G38" s="32">
        <v>28.63</v>
      </c>
      <c r="H38" s="32" t="s">
        <v>315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44453</v>
      </c>
      <c r="B39" s="32">
        <v>539767</v>
      </c>
      <c r="C39" s="31" t="s">
        <v>954</v>
      </c>
      <c r="D39" s="31" t="s">
        <v>998</v>
      </c>
      <c r="E39" s="31" t="s">
        <v>599</v>
      </c>
      <c r="F39" s="90">
        <v>66342</v>
      </c>
      <c r="G39" s="32">
        <v>16.600000000000001</v>
      </c>
      <c r="H39" s="32" t="s">
        <v>315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44453</v>
      </c>
      <c r="B40" s="32">
        <v>539767</v>
      </c>
      <c r="C40" s="31" t="s">
        <v>954</v>
      </c>
      <c r="D40" s="31" t="s">
        <v>997</v>
      </c>
      <c r="E40" s="31" t="s">
        <v>598</v>
      </c>
      <c r="F40" s="90">
        <v>26000</v>
      </c>
      <c r="G40" s="32">
        <v>16.57</v>
      </c>
      <c r="H40" s="32" t="s">
        <v>315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44453</v>
      </c>
      <c r="B41" s="32">
        <v>539767</v>
      </c>
      <c r="C41" s="31" t="s">
        <v>954</v>
      </c>
      <c r="D41" s="31" t="s">
        <v>968</v>
      </c>
      <c r="E41" s="31" t="s">
        <v>598</v>
      </c>
      <c r="F41" s="90">
        <v>47638</v>
      </c>
      <c r="G41" s="32">
        <v>16.600000000000001</v>
      </c>
      <c r="H41" s="32" t="s">
        <v>315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44453</v>
      </c>
      <c r="B42" s="32">
        <v>539767</v>
      </c>
      <c r="C42" s="31" t="s">
        <v>954</v>
      </c>
      <c r="D42" s="31" t="s">
        <v>968</v>
      </c>
      <c r="E42" s="31" t="s">
        <v>599</v>
      </c>
      <c r="F42" s="90">
        <v>20477</v>
      </c>
      <c r="G42" s="32">
        <v>16.25</v>
      </c>
      <c r="H42" s="32" t="s">
        <v>315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44453</v>
      </c>
      <c r="B43" s="32">
        <v>543262</v>
      </c>
      <c r="C43" s="31" t="s">
        <v>1059</v>
      </c>
      <c r="D43" s="31" t="s">
        <v>1060</v>
      </c>
      <c r="E43" s="31" t="s">
        <v>599</v>
      </c>
      <c r="F43" s="90">
        <v>24000</v>
      </c>
      <c r="G43" s="32">
        <v>35.39</v>
      </c>
      <c r="H43" s="32" t="s">
        <v>315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44453</v>
      </c>
      <c r="B44" s="32">
        <v>543262</v>
      </c>
      <c r="C44" s="31" t="s">
        <v>1059</v>
      </c>
      <c r="D44" s="31" t="s">
        <v>1061</v>
      </c>
      <c r="E44" s="31" t="s">
        <v>598</v>
      </c>
      <c r="F44" s="90">
        <v>18000</v>
      </c>
      <c r="G44" s="32">
        <v>38.43</v>
      </c>
      <c r="H44" s="32" t="s">
        <v>315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44453</v>
      </c>
      <c r="B45" s="32">
        <v>543305</v>
      </c>
      <c r="C45" s="31" t="s">
        <v>1062</v>
      </c>
      <c r="D45" s="31" t="s">
        <v>1063</v>
      </c>
      <c r="E45" s="31" t="s">
        <v>599</v>
      </c>
      <c r="F45" s="90">
        <v>24000</v>
      </c>
      <c r="G45" s="32">
        <v>12</v>
      </c>
      <c r="H45" s="32" t="s">
        <v>315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44453</v>
      </c>
      <c r="B46" s="32">
        <v>540243</v>
      </c>
      <c r="C46" s="31" t="s">
        <v>999</v>
      </c>
      <c r="D46" s="31" t="s">
        <v>1064</v>
      </c>
      <c r="E46" s="31" t="s">
        <v>599</v>
      </c>
      <c r="F46" s="90">
        <v>24999</v>
      </c>
      <c r="G46" s="32">
        <v>71.81</v>
      </c>
      <c r="H46" s="32" t="s">
        <v>315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44453</v>
      </c>
      <c r="B47" s="32">
        <v>540243</v>
      </c>
      <c r="C47" s="31" t="s">
        <v>999</v>
      </c>
      <c r="D47" s="31" t="s">
        <v>1065</v>
      </c>
      <c r="E47" s="31" t="s">
        <v>598</v>
      </c>
      <c r="F47" s="90">
        <v>92</v>
      </c>
      <c r="G47" s="32">
        <v>69.58</v>
      </c>
      <c r="H47" s="32" t="s">
        <v>315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44453</v>
      </c>
      <c r="B48" s="32">
        <v>540243</v>
      </c>
      <c r="C48" s="31" t="s">
        <v>999</v>
      </c>
      <c r="D48" s="31" t="s">
        <v>1065</v>
      </c>
      <c r="E48" s="31" t="s">
        <v>599</v>
      </c>
      <c r="F48" s="90">
        <v>13473</v>
      </c>
      <c r="G48" s="32">
        <v>73.069999999999993</v>
      </c>
      <c r="H48" s="32" t="s">
        <v>315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44453</v>
      </c>
      <c r="B49" s="32">
        <v>540243</v>
      </c>
      <c r="C49" s="31" t="s">
        <v>999</v>
      </c>
      <c r="D49" s="31" t="s">
        <v>1000</v>
      </c>
      <c r="E49" s="31" t="s">
        <v>598</v>
      </c>
      <c r="F49" s="90">
        <v>33105</v>
      </c>
      <c r="G49" s="32">
        <v>72.56</v>
      </c>
      <c r="H49" s="32" t="s">
        <v>315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44453</v>
      </c>
      <c r="B50" s="32">
        <v>541206</v>
      </c>
      <c r="C50" s="31" t="s">
        <v>1066</v>
      </c>
      <c r="D50" s="31" t="s">
        <v>1067</v>
      </c>
      <c r="E50" s="31" t="s">
        <v>598</v>
      </c>
      <c r="F50" s="90">
        <v>60000</v>
      </c>
      <c r="G50" s="32">
        <v>56.11</v>
      </c>
      <c r="H50" s="32" t="s">
        <v>315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44453</v>
      </c>
      <c r="B51" s="32">
        <v>541206</v>
      </c>
      <c r="C51" s="31" t="s">
        <v>1066</v>
      </c>
      <c r="D51" s="31" t="s">
        <v>1067</v>
      </c>
      <c r="E51" s="31" t="s">
        <v>599</v>
      </c>
      <c r="F51" s="90">
        <v>138000</v>
      </c>
      <c r="G51" s="32">
        <v>55.34</v>
      </c>
      <c r="H51" s="32" t="s">
        <v>315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44453</v>
      </c>
      <c r="B52" s="32">
        <v>539291</v>
      </c>
      <c r="C52" s="31" t="s">
        <v>1001</v>
      </c>
      <c r="D52" s="31" t="s">
        <v>1068</v>
      </c>
      <c r="E52" s="31" t="s">
        <v>598</v>
      </c>
      <c r="F52" s="90">
        <v>20000</v>
      </c>
      <c r="G52" s="32">
        <v>8.07</v>
      </c>
      <c r="H52" s="32" t="s">
        <v>315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44453</v>
      </c>
      <c r="B53" s="32">
        <v>539291</v>
      </c>
      <c r="C53" s="31" t="s">
        <v>1001</v>
      </c>
      <c r="D53" s="31" t="s">
        <v>1069</v>
      </c>
      <c r="E53" s="31" t="s">
        <v>599</v>
      </c>
      <c r="F53" s="90">
        <v>45943</v>
      </c>
      <c r="G53" s="32">
        <v>7.54</v>
      </c>
      <c r="H53" s="32" t="s">
        <v>315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44453</v>
      </c>
      <c r="B54" s="32">
        <v>539291</v>
      </c>
      <c r="C54" s="31" t="s">
        <v>1001</v>
      </c>
      <c r="D54" s="31" t="s">
        <v>1070</v>
      </c>
      <c r="E54" s="31" t="s">
        <v>599</v>
      </c>
      <c r="F54" s="90">
        <v>100000</v>
      </c>
      <c r="G54" s="32">
        <v>7.61</v>
      </c>
      <c r="H54" s="32" t="s">
        <v>315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44453</v>
      </c>
      <c r="B55" s="32">
        <v>539291</v>
      </c>
      <c r="C55" s="31" t="s">
        <v>1001</v>
      </c>
      <c r="D55" s="31" t="s">
        <v>1071</v>
      </c>
      <c r="E55" s="31" t="s">
        <v>598</v>
      </c>
      <c r="F55" s="90">
        <v>70137</v>
      </c>
      <c r="G55" s="32">
        <v>7.58</v>
      </c>
      <c r="H55" s="32" t="s">
        <v>315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44453</v>
      </c>
      <c r="B56" s="32">
        <v>539291</v>
      </c>
      <c r="C56" s="31" t="s">
        <v>1001</v>
      </c>
      <c r="D56" s="31" t="s">
        <v>1071</v>
      </c>
      <c r="E56" s="31" t="s">
        <v>599</v>
      </c>
      <c r="F56" s="90">
        <v>70137</v>
      </c>
      <c r="G56" s="32">
        <v>7.66</v>
      </c>
      <c r="H56" s="32" t="s">
        <v>315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44453</v>
      </c>
      <c r="B57" s="32">
        <v>539291</v>
      </c>
      <c r="C57" s="31" t="s">
        <v>1001</v>
      </c>
      <c r="D57" s="31" t="s">
        <v>1072</v>
      </c>
      <c r="E57" s="31" t="s">
        <v>598</v>
      </c>
      <c r="F57" s="90">
        <v>20000</v>
      </c>
      <c r="G57" s="32">
        <v>7.64</v>
      </c>
      <c r="H57" s="32" t="s">
        <v>315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44453</v>
      </c>
      <c r="B58" s="32">
        <v>539291</v>
      </c>
      <c r="C58" s="31" t="s">
        <v>1001</v>
      </c>
      <c r="D58" s="31" t="s">
        <v>1002</v>
      </c>
      <c r="E58" s="31" t="s">
        <v>599</v>
      </c>
      <c r="F58" s="90">
        <v>22667</v>
      </c>
      <c r="G58" s="32">
        <v>7.98</v>
      </c>
      <c r="H58" s="32" t="s">
        <v>315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44453</v>
      </c>
      <c r="B59" s="32">
        <v>539291</v>
      </c>
      <c r="C59" s="31" t="s">
        <v>1001</v>
      </c>
      <c r="D59" s="31" t="s">
        <v>1073</v>
      </c>
      <c r="E59" s="31" t="s">
        <v>598</v>
      </c>
      <c r="F59" s="90">
        <v>55978</v>
      </c>
      <c r="G59" s="32">
        <v>7.88</v>
      </c>
      <c r="H59" s="32" t="s">
        <v>315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44453</v>
      </c>
      <c r="B60" s="32">
        <v>539291</v>
      </c>
      <c r="C60" s="31" t="s">
        <v>1001</v>
      </c>
      <c r="D60" s="31" t="s">
        <v>1073</v>
      </c>
      <c r="E60" s="31" t="s">
        <v>599</v>
      </c>
      <c r="F60" s="90">
        <v>11560</v>
      </c>
      <c r="G60" s="32">
        <v>7.89</v>
      </c>
      <c r="H60" s="32" t="s">
        <v>315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44453</v>
      </c>
      <c r="B61" s="32">
        <v>519191</v>
      </c>
      <c r="C61" s="31" t="s">
        <v>1074</v>
      </c>
      <c r="D61" s="31" t="s">
        <v>1075</v>
      </c>
      <c r="E61" s="31" t="s">
        <v>598</v>
      </c>
      <c r="F61" s="90">
        <v>1640</v>
      </c>
      <c r="G61" s="32">
        <v>27.22</v>
      </c>
      <c r="H61" s="32" t="s">
        <v>315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44453</v>
      </c>
      <c r="B62" s="32">
        <v>519191</v>
      </c>
      <c r="C62" s="20" t="s">
        <v>1074</v>
      </c>
      <c r="D62" s="20" t="s">
        <v>1075</v>
      </c>
      <c r="E62" s="31" t="s">
        <v>599</v>
      </c>
      <c r="F62" s="90">
        <v>25141</v>
      </c>
      <c r="G62" s="32">
        <v>27.21</v>
      </c>
      <c r="H62" s="32" t="s">
        <v>315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44453</v>
      </c>
      <c r="B63" s="32">
        <v>532007</v>
      </c>
      <c r="C63" s="31" t="s">
        <v>1076</v>
      </c>
      <c r="D63" s="31" t="s">
        <v>1077</v>
      </c>
      <c r="E63" s="31" t="s">
        <v>598</v>
      </c>
      <c r="F63" s="90">
        <v>56800</v>
      </c>
      <c r="G63" s="32">
        <v>6.29</v>
      </c>
      <c r="H63" s="32" t="s">
        <v>315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44453</v>
      </c>
      <c r="B64" s="32">
        <v>542034</v>
      </c>
      <c r="C64" s="31" t="s">
        <v>1078</v>
      </c>
      <c r="D64" s="31" t="s">
        <v>1079</v>
      </c>
      <c r="E64" s="31" t="s">
        <v>598</v>
      </c>
      <c r="F64" s="90">
        <v>55500</v>
      </c>
      <c r="G64" s="32">
        <v>144.19999999999999</v>
      </c>
      <c r="H64" s="32" t="s">
        <v>315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44453</v>
      </c>
      <c r="B65" s="32">
        <v>543300</v>
      </c>
      <c r="C65" s="31" t="s">
        <v>1080</v>
      </c>
      <c r="D65" s="31" t="s">
        <v>1055</v>
      </c>
      <c r="E65" s="31" t="s">
        <v>598</v>
      </c>
      <c r="F65" s="90">
        <v>3553374</v>
      </c>
      <c r="G65" s="32">
        <v>583.54999999999995</v>
      </c>
      <c r="H65" s="32" t="s">
        <v>315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44453</v>
      </c>
      <c r="B66" s="32">
        <v>543300</v>
      </c>
      <c r="C66" s="31" t="s">
        <v>1080</v>
      </c>
      <c r="D66" s="31" t="s">
        <v>1056</v>
      </c>
      <c r="E66" s="31" t="s">
        <v>599</v>
      </c>
      <c r="F66" s="90">
        <v>3553374</v>
      </c>
      <c r="G66" s="32">
        <v>583.54999999999995</v>
      </c>
      <c r="H66" s="32" t="s">
        <v>315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44453</v>
      </c>
      <c r="B67" s="32">
        <v>539835</v>
      </c>
      <c r="C67" s="31" t="s">
        <v>1081</v>
      </c>
      <c r="D67" s="31" t="s">
        <v>1082</v>
      </c>
      <c r="E67" s="31" t="s">
        <v>599</v>
      </c>
      <c r="F67" s="90">
        <v>41050</v>
      </c>
      <c r="G67" s="32">
        <v>191.02</v>
      </c>
      <c r="H67" s="32" t="s">
        <v>315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44453</v>
      </c>
      <c r="B68" s="32">
        <v>539835</v>
      </c>
      <c r="C68" s="31" t="s">
        <v>1081</v>
      </c>
      <c r="D68" s="31" t="s">
        <v>1083</v>
      </c>
      <c r="E68" s="31" t="s">
        <v>599</v>
      </c>
      <c r="F68" s="90">
        <v>15054</v>
      </c>
      <c r="G68" s="32">
        <v>191.53</v>
      </c>
      <c r="H68" s="32" t="s">
        <v>315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44453</v>
      </c>
      <c r="B69" s="32">
        <v>539835</v>
      </c>
      <c r="C69" s="31" t="s">
        <v>1081</v>
      </c>
      <c r="D69" s="31" t="s">
        <v>1084</v>
      </c>
      <c r="E69" s="31" t="s">
        <v>599</v>
      </c>
      <c r="F69" s="90">
        <v>18247</v>
      </c>
      <c r="G69" s="32">
        <v>189.47</v>
      </c>
      <c r="H69" s="32" t="s">
        <v>315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44453</v>
      </c>
      <c r="B70" s="32">
        <v>539835</v>
      </c>
      <c r="C70" s="31" t="s">
        <v>1081</v>
      </c>
      <c r="D70" s="31" t="s">
        <v>1085</v>
      </c>
      <c r="E70" s="31" t="s">
        <v>599</v>
      </c>
      <c r="F70" s="90">
        <v>45998</v>
      </c>
      <c r="G70" s="32">
        <v>191.27</v>
      </c>
      <c r="H70" s="32" t="s">
        <v>315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44453</v>
      </c>
      <c r="B71" s="32" t="s">
        <v>1086</v>
      </c>
      <c r="C71" s="31" t="s">
        <v>1087</v>
      </c>
      <c r="D71" s="31" t="s">
        <v>1088</v>
      </c>
      <c r="E71" s="31" t="s">
        <v>598</v>
      </c>
      <c r="F71" s="90">
        <v>60000</v>
      </c>
      <c r="G71" s="32">
        <v>49.25</v>
      </c>
      <c r="H71" s="32" t="s">
        <v>600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44453</v>
      </c>
      <c r="B72" s="32" t="s">
        <v>1035</v>
      </c>
      <c r="C72" s="31" t="s">
        <v>1089</v>
      </c>
      <c r="D72" s="31" t="s">
        <v>1090</v>
      </c>
      <c r="E72" s="31" t="s">
        <v>598</v>
      </c>
      <c r="F72" s="90">
        <v>500000</v>
      </c>
      <c r="G72" s="32">
        <v>910</v>
      </c>
      <c r="H72" s="32" t="s">
        <v>600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44453</v>
      </c>
      <c r="B73" s="32" t="s">
        <v>1035</v>
      </c>
      <c r="C73" s="31" t="s">
        <v>1089</v>
      </c>
      <c r="D73" s="31" t="s">
        <v>1091</v>
      </c>
      <c r="E73" s="31" t="s">
        <v>598</v>
      </c>
      <c r="F73" s="90">
        <v>364759</v>
      </c>
      <c r="G73" s="32">
        <v>913.2</v>
      </c>
      <c r="H73" s="32" t="s">
        <v>600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44453</v>
      </c>
      <c r="B74" s="32" t="s">
        <v>1035</v>
      </c>
      <c r="C74" s="31" t="s">
        <v>1089</v>
      </c>
      <c r="D74" s="31" t="s">
        <v>1092</v>
      </c>
      <c r="E74" s="31" t="s">
        <v>598</v>
      </c>
      <c r="F74" s="90">
        <v>212059</v>
      </c>
      <c r="G74" s="32">
        <v>909.3</v>
      </c>
      <c r="H74" s="32" t="s">
        <v>600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44453</v>
      </c>
      <c r="B75" s="32" t="s">
        <v>1035</v>
      </c>
      <c r="C75" s="31" t="s">
        <v>1089</v>
      </c>
      <c r="D75" s="31" t="s">
        <v>1037</v>
      </c>
      <c r="E75" s="31" t="s">
        <v>598</v>
      </c>
      <c r="F75" s="90">
        <v>305558</v>
      </c>
      <c r="G75" s="32">
        <v>908.05</v>
      </c>
      <c r="H75" s="32" t="s">
        <v>600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44453</v>
      </c>
      <c r="B76" s="32" t="s">
        <v>1035</v>
      </c>
      <c r="C76" s="31" t="s">
        <v>1089</v>
      </c>
      <c r="D76" s="31" t="s">
        <v>1093</v>
      </c>
      <c r="E76" s="31" t="s">
        <v>598</v>
      </c>
      <c r="F76" s="90">
        <v>191787</v>
      </c>
      <c r="G76" s="32">
        <v>918.5</v>
      </c>
      <c r="H76" s="32" t="s">
        <v>600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44453</v>
      </c>
      <c r="B77" s="32" t="s">
        <v>1035</v>
      </c>
      <c r="C77" s="31" t="s">
        <v>1089</v>
      </c>
      <c r="D77" s="31" t="s">
        <v>1094</v>
      </c>
      <c r="E77" s="31" t="s">
        <v>598</v>
      </c>
      <c r="F77" s="90">
        <v>400000</v>
      </c>
      <c r="G77" s="32">
        <v>909.97</v>
      </c>
      <c r="H77" s="32" t="s">
        <v>600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44453</v>
      </c>
      <c r="B78" s="32" t="s">
        <v>1035</v>
      </c>
      <c r="C78" s="31" t="s">
        <v>1089</v>
      </c>
      <c r="D78" s="31" t="s">
        <v>1095</v>
      </c>
      <c r="E78" s="31" t="s">
        <v>598</v>
      </c>
      <c r="F78" s="90">
        <v>235958</v>
      </c>
      <c r="G78" s="32">
        <v>915.23</v>
      </c>
      <c r="H78" s="32" t="s">
        <v>600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44453</v>
      </c>
      <c r="B79" s="32" t="s">
        <v>1096</v>
      </c>
      <c r="C79" s="31" t="s">
        <v>1097</v>
      </c>
      <c r="D79" s="31" t="s">
        <v>1098</v>
      </c>
      <c r="E79" s="31" t="s">
        <v>598</v>
      </c>
      <c r="F79" s="90">
        <v>67204</v>
      </c>
      <c r="G79" s="32">
        <v>195.17</v>
      </c>
      <c r="H79" s="32" t="s">
        <v>600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44453</v>
      </c>
      <c r="B80" s="32" t="s">
        <v>1099</v>
      </c>
      <c r="C80" s="31" t="s">
        <v>1100</v>
      </c>
      <c r="D80" s="31" t="s">
        <v>861</v>
      </c>
      <c r="E80" s="31" t="s">
        <v>598</v>
      </c>
      <c r="F80" s="90">
        <v>91936</v>
      </c>
      <c r="G80" s="32">
        <v>1502.07</v>
      </c>
      <c r="H80" s="32" t="s">
        <v>600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44453</v>
      </c>
      <c r="B81" s="32" t="s">
        <v>1101</v>
      </c>
      <c r="C81" s="31" t="s">
        <v>1102</v>
      </c>
      <c r="D81" s="31" t="s">
        <v>1103</v>
      </c>
      <c r="E81" s="31" t="s">
        <v>598</v>
      </c>
      <c r="F81" s="90">
        <v>30000</v>
      </c>
      <c r="G81" s="32">
        <v>66.5</v>
      </c>
      <c r="H81" s="32" t="s">
        <v>600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44453</v>
      </c>
      <c r="B82" s="32" t="s">
        <v>1104</v>
      </c>
      <c r="C82" s="31" t="s">
        <v>1105</v>
      </c>
      <c r="D82" s="31" t="s">
        <v>1106</v>
      </c>
      <c r="E82" s="31" t="s">
        <v>598</v>
      </c>
      <c r="F82" s="90">
        <v>270000</v>
      </c>
      <c r="G82" s="32">
        <v>2235</v>
      </c>
      <c r="H82" s="32" t="s">
        <v>600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44453</v>
      </c>
      <c r="B83" s="32" t="s">
        <v>1107</v>
      </c>
      <c r="C83" s="31" t="s">
        <v>1108</v>
      </c>
      <c r="D83" s="31" t="s">
        <v>1109</v>
      </c>
      <c r="E83" s="31" t="s">
        <v>598</v>
      </c>
      <c r="F83" s="90">
        <v>100000</v>
      </c>
      <c r="G83" s="32">
        <v>609.98</v>
      </c>
      <c r="H83" s="32" t="s">
        <v>600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44453</v>
      </c>
      <c r="B84" s="32" t="s">
        <v>1110</v>
      </c>
      <c r="C84" s="31" t="s">
        <v>1111</v>
      </c>
      <c r="D84" s="31" t="s">
        <v>1112</v>
      </c>
      <c r="E84" s="31" t="s">
        <v>598</v>
      </c>
      <c r="F84" s="90">
        <v>223000</v>
      </c>
      <c r="G84" s="32">
        <v>67.25</v>
      </c>
      <c r="H84" s="32" t="s">
        <v>600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44453</v>
      </c>
      <c r="B85" s="32" t="s">
        <v>969</v>
      </c>
      <c r="C85" s="31" t="s">
        <v>970</v>
      </c>
      <c r="D85" s="31" t="s">
        <v>971</v>
      </c>
      <c r="E85" s="31" t="s">
        <v>598</v>
      </c>
      <c r="F85" s="90">
        <v>36377</v>
      </c>
      <c r="G85" s="32">
        <v>62.09</v>
      </c>
      <c r="H85" s="32" t="s">
        <v>600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44453</v>
      </c>
      <c r="B86" s="32" t="s">
        <v>901</v>
      </c>
      <c r="C86" s="31" t="s">
        <v>902</v>
      </c>
      <c r="D86" s="31" t="s">
        <v>882</v>
      </c>
      <c r="E86" s="31" t="s">
        <v>598</v>
      </c>
      <c r="F86" s="90">
        <v>5</v>
      </c>
      <c r="G86" s="32">
        <v>55.28</v>
      </c>
      <c r="H86" s="32" t="s">
        <v>600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44453</v>
      </c>
      <c r="B87" s="32" t="s">
        <v>901</v>
      </c>
      <c r="C87" s="31" t="s">
        <v>902</v>
      </c>
      <c r="D87" s="31" t="s">
        <v>1113</v>
      </c>
      <c r="E87" s="31" t="s">
        <v>598</v>
      </c>
      <c r="F87" s="90">
        <v>125750</v>
      </c>
      <c r="G87" s="32">
        <v>57.67</v>
      </c>
      <c r="H87" s="32" t="s">
        <v>600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44453</v>
      </c>
      <c r="B88" s="32" t="s">
        <v>901</v>
      </c>
      <c r="C88" s="31" t="s">
        <v>902</v>
      </c>
      <c r="D88" s="31" t="s">
        <v>1114</v>
      </c>
      <c r="E88" s="31" t="s">
        <v>598</v>
      </c>
      <c r="F88" s="90">
        <v>12987</v>
      </c>
      <c r="G88" s="32">
        <v>54.87</v>
      </c>
      <c r="H88" s="32" t="s">
        <v>600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44453</v>
      </c>
      <c r="B89" s="32" t="s">
        <v>901</v>
      </c>
      <c r="C89" s="31" t="s">
        <v>902</v>
      </c>
      <c r="D89" s="31" t="s">
        <v>1115</v>
      </c>
      <c r="E89" s="31" t="s">
        <v>598</v>
      </c>
      <c r="F89" s="90">
        <v>100000</v>
      </c>
      <c r="G89" s="32">
        <v>57.75</v>
      </c>
      <c r="H89" s="32" t="s">
        <v>600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44453</v>
      </c>
      <c r="B90" s="32" t="s">
        <v>901</v>
      </c>
      <c r="C90" s="31" t="s">
        <v>902</v>
      </c>
      <c r="D90" s="31" t="s">
        <v>1116</v>
      </c>
      <c r="E90" s="31" t="s">
        <v>598</v>
      </c>
      <c r="F90" s="90">
        <v>70000</v>
      </c>
      <c r="G90" s="32">
        <v>54</v>
      </c>
      <c r="H90" s="32" t="s">
        <v>600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44453</v>
      </c>
      <c r="B91" s="32" t="s">
        <v>1117</v>
      </c>
      <c r="C91" s="31" t="s">
        <v>1118</v>
      </c>
      <c r="D91" s="31" t="s">
        <v>1119</v>
      </c>
      <c r="E91" s="31" t="s">
        <v>598</v>
      </c>
      <c r="F91" s="90">
        <v>428383</v>
      </c>
      <c r="G91" s="32">
        <v>36.99</v>
      </c>
      <c r="H91" s="32" t="s">
        <v>600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44453</v>
      </c>
      <c r="B92" s="32" t="s">
        <v>940</v>
      </c>
      <c r="C92" s="31" t="s">
        <v>941</v>
      </c>
      <c r="D92" s="31" t="s">
        <v>972</v>
      </c>
      <c r="E92" s="31" t="s">
        <v>598</v>
      </c>
      <c r="F92" s="90">
        <v>95500</v>
      </c>
      <c r="G92" s="32">
        <v>102.25</v>
      </c>
      <c r="H92" s="32" t="s">
        <v>600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44453</v>
      </c>
      <c r="B93" s="32" t="s">
        <v>1120</v>
      </c>
      <c r="C93" s="31" t="s">
        <v>1121</v>
      </c>
      <c r="D93" s="31" t="s">
        <v>1122</v>
      </c>
      <c r="E93" s="31" t="s">
        <v>598</v>
      </c>
      <c r="F93" s="90">
        <v>54420</v>
      </c>
      <c r="G93" s="32">
        <v>945.39</v>
      </c>
      <c r="H93" s="32" t="s">
        <v>600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44453</v>
      </c>
      <c r="B94" s="32" t="s">
        <v>1123</v>
      </c>
      <c r="C94" s="31" t="s">
        <v>1124</v>
      </c>
      <c r="D94" s="31" t="s">
        <v>1125</v>
      </c>
      <c r="E94" s="31" t="s">
        <v>598</v>
      </c>
      <c r="F94" s="90">
        <v>162000</v>
      </c>
      <c r="G94" s="32">
        <v>20.85</v>
      </c>
      <c r="H94" s="32" t="s">
        <v>600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44453</v>
      </c>
      <c r="B95" s="32" t="s">
        <v>216</v>
      </c>
      <c r="C95" s="31" t="s">
        <v>1126</v>
      </c>
      <c r="D95" s="31" t="s">
        <v>1127</v>
      </c>
      <c r="E95" s="31" t="s">
        <v>598</v>
      </c>
      <c r="F95" s="90">
        <v>10257251</v>
      </c>
      <c r="G95" s="32">
        <v>236.5</v>
      </c>
      <c r="H95" s="32" t="s">
        <v>600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44453</v>
      </c>
      <c r="B96" s="32" t="s">
        <v>216</v>
      </c>
      <c r="C96" s="31" t="s">
        <v>1126</v>
      </c>
      <c r="D96" s="31" t="s">
        <v>861</v>
      </c>
      <c r="E96" s="31" t="s">
        <v>598</v>
      </c>
      <c r="F96" s="90">
        <v>5580584</v>
      </c>
      <c r="G96" s="32">
        <v>241.37</v>
      </c>
      <c r="H96" s="32" t="s">
        <v>600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44453</v>
      </c>
      <c r="B97" s="32" t="s">
        <v>216</v>
      </c>
      <c r="C97" s="31" t="s">
        <v>1126</v>
      </c>
      <c r="D97" s="31" t="s">
        <v>1128</v>
      </c>
      <c r="E97" s="31" t="s">
        <v>598</v>
      </c>
      <c r="F97" s="90">
        <v>5000000</v>
      </c>
      <c r="G97" s="32">
        <v>220.44</v>
      </c>
      <c r="H97" s="32" t="s">
        <v>600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44453</v>
      </c>
      <c r="B98" s="32" t="s">
        <v>216</v>
      </c>
      <c r="C98" s="31" t="s">
        <v>1126</v>
      </c>
      <c r="D98" s="31" t="s">
        <v>1129</v>
      </c>
      <c r="E98" s="31" t="s">
        <v>598</v>
      </c>
      <c r="F98" s="90">
        <v>4865513</v>
      </c>
      <c r="G98" s="32">
        <v>236.2</v>
      </c>
      <c r="H98" s="32" t="s">
        <v>600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44453</v>
      </c>
      <c r="B99" s="32" t="s">
        <v>216</v>
      </c>
      <c r="C99" s="31" t="s">
        <v>1126</v>
      </c>
      <c r="D99" s="31" t="s">
        <v>1113</v>
      </c>
      <c r="E99" s="31" t="s">
        <v>598</v>
      </c>
      <c r="F99" s="90">
        <v>6078168</v>
      </c>
      <c r="G99" s="32">
        <v>233.18</v>
      </c>
      <c r="H99" s="32" t="s">
        <v>600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44453</v>
      </c>
      <c r="B100" s="32" t="s">
        <v>216</v>
      </c>
      <c r="C100" s="31" t="s">
        <v>1126</v>
      </c>
      <c r="D100" s="31" t="s">
        <v>1130</v>
      </c>
      <c r="E100" s="31" t="s">
        <v>598</v>
      </c>
      <c r="F100" s="90">
        <v>8053447</v>
      </c>
      <c r="G100" s="32">
        <v>238.92</v>
      </c>
      <c r="H100" s="32" t="s">
        <v>600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44453</v>
      </c>
      <c r="B101" s="32" t="s">
        <v>1086</v>
      </c>
      <c r="C101" s="31" t="s">
        <v>1087</v>
      </c>
      <c r="D101" s="31" t="s">
        <v>1131</v>
      </c>
      <c r="E101" s="31" t="s">
        <v>599</v>
      </c>
      <c r="F101" s="90">
        <v>60000</v>
      </c>
      <c r="G101" s="32">
        <v>49.25</v>
      </c>
      <c r="H101" s="32" t="s">
        <v>600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44453</v>
      </c>
      <c r="B102" s="32" t="s">
        <v>1035</v>
      </c>
      <c r="C102" s="31" t="s">
        <v>1089</v>
      </c>
      <c r="D102" s="31" t="s">
        <v>1037</v>
      </c>
      <c r="E102" s="31" t="s">
        <v>599</v>
      </c>
      <c r="F102" s="90">
        <v>38901</v>
      </c>
      <c r="G102" s="32">
        <v>920.74</v>
      </c>
      <c r="H102" s="32" t="s">
        <v>600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44453</v>
      </c>
      <c r="B103" s="32" t="s">
        <v>1035</v>
      </c>
      <c r="C103" s="31" t="s">
        <v>1089</v>
      </c>
      <c r="D103" s="31" t="s">
        <v>1095</v>
      </c>
      <c r="E103" s="31" t="s">
        <v>599</v>
      </c>
      <c r="F103" s="90">
        <v>235958</v>
      </c>
      <c r="G103" s="32">
        <v>915.58</v>
      </c>
      <c r="H103" s="32" t="s">
        <v>600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44453</v>
      </c>
      <c r="B104" s="32" t="s">
        <v>1035</v>
      </c>
      <c r="C104" s="31" t="s">
        <v>1089</v>
      </c>
      <c r="D104" s="31" t="s">
        <v>1092</v>
      </c>
      <c r="E104" s="31" t="s">
        <v>599</v>
      </c>
      <c r="F104" s="90">
        <v>212059</v>
      </c>
      <c r="G104" s="32">
        <v>910.31</v>
      </c>
      <c r="H104" s="32" t="s">
        <v>600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44453</v>
      </c>
      <c r="B105" s="32" t="s">
        <v>1035</v>
      </c>
      <c r="C105" s="31" t="s">
        <v>1089</v>
      </c>
      <c r="D105" s="31" t="s">
        <v>1093</v>
      </c>
      <c r="E105" s="31" t="s">
        <v>599</v>
      </c>
      <c r="F105" s="90">
        <v>187347</v>
      </c>
      <c r="G105" s="32">
        <v>918.62</v>
      </c>
      <c r="H105" s="32" t="s">
        <v>600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44453</v>
      </c>
      <c r="B106" s="32" t="s">
        <v>1035</v>
      </c>
      <c r="C106" s="31" t="s">
        <v>1089</v>
      </c>
      <c r="D106" s="31" t="s">
        <v>1091</v>
      </c>
      <c r="E106" s="31" t="s">
        <v>599</v>
      </c>
      <c r="F106" s="90">
        <v>364759</v>
      </c>
      <c r="G106" s="32">
        <v>913.68</v>
      </c>
      <c r="H106" s="32" t="s">
        <v>600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44453</v>
      </c>
      <c r="B107" s="32" t="s">
        <v>1096</v>
      </c>
      <c r="C107" s="31" t="s">
        <v>1097</v>
      </c>
      <c r="D107" s="31" t="s">
        <v>1098</v>
      </c>
      <c r="E107" s="31" t="s">
        <v>599</v>
      </c>
      <c r="F107" s="90">
        <v>73003</v>
      </c>
      <c r="G107" s="32">
        <v>197.31</v>
      </c>
      <c r="H107" s="32" t="s">
        <v>600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44453</v>
      </c>
      <c r="B108" s="32" t="s">
        <v>1132</v>
      </c>
      <c r="C108" s="31" t="s">
        <v>1133</v>
      </c>
      <c r="D108" s="31" t="s">
        <v>1134</v>
      </c>
      <c r="E108" s="31" t="s">
        <v>599</v>
      </c>
      <c r="F108" s="90">
        <v>216000</v>
      </c>
      <c r="G108" s="32">
        <v>4.82</v>
      </c>
      <c r="H108" s="32" t="s">
        <v>600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44453</v>
      </c>
      <c r="B109" s="32" t="s">
        <v>1099</v>
      </c>
      <c r="C109" s="31" t="s">
        <v>1100</v>
      </c>
      <c r="D109" s="31" t="s">
        <v>861</v>
      </c>
      <c r="E109" s="31" t="s">
        <v>599</v>
      </c>
      <c r="F109" s="90">
        <v>90893</v>
      </c>
      <c r="G109" s="32">
        <v>1504.87</v>
      </c>
      <c r="H109" s="32" t="s">
        <v>600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44453</v>
      </c>
      <c r="B110" s="32" t="s">
        <v>1101</v>
      </c>
      <c r="C110" s="31" t="s">
        <v>1102</v>
      </c>
      <c r="D110" s="31" t="s">
        <v>1135</v>
      </c>
      <c r="E110" s="31" t="s">
        <v>599</v>
      </c>
      <c r="F110" s="90">
        <v>30000</v>
      </c>
      <c r="G110" s="32">
        <v>66.5</v>
      </c>
      <c r="H110" s="32" t="s">
        <v>600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44453</v>
      </c>
      <c r="B111" s="32" t="s">
        <v>1104</v>
      </c>
      <c r="C111" s="31" t="s">
        <v>1105</v>
      </c>
      <c r="D111" s="31" t="s">
        <v>1136</v>
      </c>
      <c r="E111" s="31" t="s">
        <v>599</v>
      </c>
      <c r="F111" s="90">
        <v>361000</v>
      </c>
      <c r="G111" s="32">
        <v>2235.2800000000002</v>
      </c>
      <c r="H111" s="32" t="s">
        <v>600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44453</v>
      </c>
      <c r="B112" s="32" t="s">
        <v>955</v>
      </c>
      <c r="C112" s="31" t="s">
        <v>956</v>
      </c>
      <c r="D112" s="31" t="s">
        <v>957</v>
      </c>
      <c r="E112" s="31" t="s">
        <v>599</v>
      </c>
      <c r="F112" s="90">
        <v>40000</v>
      </c>
      <c r="G112" s="32">
        <v>44.35</v>
      </c>
      <c r="H112" s="32" t="s">
        <v>600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44453</v>
      </c>
      <c r="B113" s="32" t="s">
        <v>1110</v>
      </c>
      <c r="C113" s="31" t="s">
        <v>1111</v>
      </c>
      <c r="D113" s="31" t="s">
        <v>1137</v>
      </c>
      <c r="E113" s="31" t="s">
        <v>599</v>
      </c>
      <c r="F113" s="90">
        <v>223000</v>
      </c>
      <c r="G113" s="32">
        <v>67.25</v>
      </c>
      <c r="H113" s="32" t="s">
        <v>600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44453</v>
      </c>
      <c r="B114" s="32" t="s">
        <v>1004</v>
      </c>
      <c r="C114" s="31" t="s">
        <v>1005</v>
      </c>
      <c r="D114" s="31" t="s">
        <v>1009</v>
      </c>
      <c r="E114" s="31" t="s">
        <v>599</v>
      </c>
      <c r="F114" s="90">
        <v>80000</v>
      </c>
      <c r="G114" s="32">
        <v>62.1</v>
      </c>
      <c r="H114" s="32" t="s">
        <v>600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44453</v>
      </c>
      <c r="B115" s="32" t="s">
        <v>1004</v>
      </c>
      <c r="C115" s="31" t="s">
        <v>1005</v>
      </c>
      <c r="D115" s="31" t="s">
        <v>1138</v>
      </c>
      <c r="E115" s="31" t="s">
        <v>599</v>
      </c>
      <c r="F115" s="90">
        <v>100000</v>
      </c>
      <c r="G115" s="32">
        <v>58</v>
      </c>
      <c r="H115" s="32" t="s">
        <v>600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>
        <v>44453</v>
      </c>
      <c r="B116" s="32" t="s">
        <v>969</v>
      </c>
      <c r="C116" s="31" t="s">
        <v>970</v>
      </c>
      <c r="D116" s="31" t="s">
        <v>971</v>
      </c>
      <c r="E116" s="31" t="s">
        <v>599</v>
      </c>
      <c r="F116" s="90">
        <v>77190</v>
      </c>
      <c r="G116" s="32">
        <v>61.9</v>
      </c>
      <c r="H116" s="32" t="s">
        <v>600</v>
      </c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>
        <v>44453</v>
      </c>
      <c r="B117" s="32" t="s">
        <v>1010</v>
      </c>
      <c r="C117" s="31" t="s">
        <v>1011</v>
      </c>
      <c r="D117" s="31" t="s">
        <v>1139</v>
      </c>
      <c r="E117" s="31" t="s">
        <v>599</v>
      </c>
      <c r="F117" s="90">
        <v>116808</v>
      </c>
      <c r="G117" s="32">
        <v>180.3</v>
      </c>
      <c r="H117" s="32" t="s">
        <v>600</v>
      </c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>
        <v>44453</v>
      </c>
      <c r="B118" s="32" t="s">
        <v>901</v>
      </c>
      <c r="C118" s="31" t="s">
        <v>902</v>
      </c>
      <c r="D118" s="31" t="s">
        <v>1113</v>
      </c>
      <c r="E118" s="31" t="s">
        <v>599</v>
      </c>
      <c r="F118" s="90">
        <v>50013</v>
      </c>
      <c r="G118" s="32">
        <v>57.75</v>
      </c>
      <c r="H118" s="32" t="s">
        <v>600</v>
      </c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>
        <v>44453</v>
      </c>
      <c r="B119" s="32" t="s">
        <v>901</v>
      </c>
      <c r="C119" s="31" t="s">
        <v>902</v>
      </c>
      <c r="D119" s="31" t="s">
        <v>1114</v>
      </c>
      <c r="E119" s="31" t="s">
        <v>599</v>
      </c>
      <c r="F119" s="90">
        <v>82129</v>
      </c>
      <c r="G119" s="32">
        <v>57.75</v>
      </c>
      <c r="H119" s="32" t="s">
        <v>600</v>
      </c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>
        <v>44453</v>
      </c>
      <c r="B120" s="32" t="s">
        <v>901</v>
      </c>
      <c r="C120" s="31" t="s">
        <v>902</v>
      </c>
      <c r="D120" s="31" t="s">
        <v>882</v>
      </c>
      <c r="E120" s="31" t="s">
        <v>599</v>
      </c>
      <c r="F120" s="90">
        <v>125005</v>
      </c>
      <c r="G120" s="32">
        <v>57.75</v>
      </c>
      <c r="H120" s="32" t="s">
        <v>600</v>
      </c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>
        <v>44453</v>
      </c>
      <c r="B121" s="32" t="s">
        <v>901</v>
      </c>
      <c r="C121" s="31" t="s">
        <v>902</v>
      </c>
      <c r="D121" s="31" t="s">
        <v>1140</v>
      </c>
      <c r="E121" s="31" t="s">
        <v>599</v>
      </c>
      <c r="F121" s="90">
        <v>500000</v>
      </c>
      <c r="G121" s="32">
        <v>55.9</v>
      </c>
      <c r="H121" s="32" t="s">
        <v>600</v>
      </c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>
        <v>44453</v>
      </c>
      <c r="B122" s="32" t="s">
        <v>1006</v>
      </c>
      <c r="C122" s="31" t="s">
        <v>1007</v>
      </c>
      <c r="D122" s="31" t="s">
        <v>1008</v>
      </c>
      <c r="E122" s="31" t="s">
        <v>599</v>
      </c>
      <c r="F122" s="90">
        <v>221412</v>
      </c>
      <c r="G122" s="32">
        <v>67.010000000000005</v>
      </c>
      <c r="H122" s="32" t="s">
        <v>600</v>
      </c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>
        <v>44453</v>
      </c>
      <c r="B123" s="32" t="s">
        <v>1012</v>
      </c>
      <c r="C123" s="31" t="s">
        <v>1013</v>
      </c>
      <c r="D123" s="31" t="s">
        <v>1141</v>
      </c>
      <c r="E123" s="31" t="s">
        <v>599</v>
      </c>
      <c r="F123" s="90">
        <v>19200</v>
      </c>
      <c r="G123" s="32">
        <v>232.66</v>
      </c>
      <c r="H123" s="32" t="s">
        <v>600</v>
      </c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>
        <v>44453</v>
      </c>
      <c r="B124" s="32" t="s">
        <v>1120</v>
      </c>
      <c r="C124" s="31" t="s">
        <v>1121</v>
      </c>
      <c r="D124" s="31" t="s">
        <v>1122</v>
      </c>
      <c r="E124" s="31" t="s">
        <v>599</v>
      </c>
      <c r="F124" s="90">
        <v>54420</v>
      </c>
      <c r="G124" s="32">
        <v>946.34</v>
      </c>
      <c r="H124" s="32" t="s">
        <v>600</v>
      </c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>
        <v>44453</v>
      </c>
      <c r="B125" s="32" t="s">
        <v>1142</v>
      </c>
      <c r="C125" s="31" t="s">
        <v>1143</v>
      </c>
      <c r="D125" s="31" t="s">
        <v>1144</v>
      </c>
      <c r="E125" s="31" t="s">
        <v>599</v>
      </c>
      <c r="F125" s="90">
        <v>93500</v>
      </c>
      <c r="G125" s="32">
        <v>28.18</v>
      </c>
      <c r="H125" s="32" t="s">
        <v>600</v>
      </c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>
        <v>44453</v>
      </c>
      <c r="B126" s="32" t="s">
        <v>1123</v>
      </c>
      <c r="C126" s="31" t="s">
        <v>1124</v>
      </c>
      <c r="D126" s="31" t="s">
        <v>1145</v>
      </c>
      <c r="E126" s="31" t="s">
        <v>599</v>
      </c>
      <c r="F126" s="90">
        <v>186000</v>
      </c>
      <c r="G126" s="32">
        <v>20.85</v>
      </c>
      <c r="H126" s="32" t="s">
        <v>600</v>
      </c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>
        <v>44453</v>
      </c>
      <c r="B127" s="32" t="s">
        <v>1014</v>
      </c>
      <c r="C127" s="31" t="s">
        <v>1015</v>
      </c>
      <c r="D127" s="31" t="s">
        <v>1016</v>
      </c>
      <c r="E127" s="31" t="s">
        <v>599</v>
      </c>
      <c r="F127" s="90">
        <v>257442</v>
      </c>
      <c r="G127" s="32">
        <v>61.1</v>
      </c>
      <c r="H127" s="32" t="s">
        <v>600</v>
      </c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>
        <v>44453</v>
      </c>
      <c r="B128" s="32" t="s">
        <v>216</v>
      </c>
      <c r="C128" s="31" t="s">
        <v>1126</v>
      </c>
      <c r="D128" s="31" t="s">
        <v>1130</v>
      </c>
      <c r="E128" s="31" t="s">
        <v>599</v>
      </c>
      <c r="F128" s="90">
        <v>8058086</v>
      </c>
      <c r="G128" s="32">
        <v>239.04</v>
      </c>
      <c r="H128" s="32" t="s">
        <v>600</v>
      </c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>
        <v>44453</v>
      </c>
      <c r="B129" s="32" t="s">
        <v>216</v>
      </c>
      <c r="C129" s="31" t="s">
        <v>1126</v>
      </c>
      <c r="D129" s="31" t="s">
        <v>861</v>
      </c>
      <c r="E129" s="31" t="s">
        <v>599</v>
      </c>
      <c r="F129" s="90">
        <v>5516091</v>
      </c>
      <c r="G129" s="32">
        <v>242.2</v>
      </c>
      <c r="H129" s="32" t="s">
        <v>600</v>
      </c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>
        <v>44453</v>
      </c>
      <c r="B130" s="32" t="s">
        <v>216</v>
      </c>
      <c r="C130" s="31" t="s">
        <v>1126</v>
      </c>
      <c r="D130" s="31" t="s">
        <v>1113</v>
      </c>
      <c r="E130" s="31" t="s">
        <v>599</v>
      </c>
      <c r="F130" s="90">
        <v>6078173</v>
      </c>
      <c r="G130" s="32">
        <v>233.69</v>
      </c>
      <c r="H130" s="32" t="s">
        <v>600</v>
      </c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>
        <v>44453</v>
      </c>
      <c r="B131" s="32" t="s">
        <v>216</v>
      </c>
      <c r="C131" s="31" t="s">
        <v>1126</v>
      </c>
      <c r="D131" s="31" t="s">
        <v>1127</v>
      </c>
      <c r="E131" s="31" t="s">
        <v>599</v>
      </c>
      <c r="F131" s="90">
        <v>10257251</v>
      </c>
      <c r="G131" s="32">
        <v>236.66</v>
      </c>
      <c r="H131" s="32" t="s">
        <v>600</v>
      </c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>
        <v>44453</v>
      </c>
      <c r="B132" s="32" t="s">
        <v>1146</v>
      </c>
      <c r="C132" s="31" t="s">
        <v>1147</v>
      </c>
      <c r="D132" s="31" t="s">
        <v>1148</v>
      </c>
      <c r="E132" s="31" t="s">
        <v>599</v>
      </c>
      <c r="F132" s="90">
        <v>625000</v>
      </c>
      <c r="G132" s="32">
        <v>226.1</v>
      </c>
      <c r="H132" s="32" t="s">
        <v>600</v>
      </c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93"/>
  <sheetViews>
    <sheetView topLeftCell="A7" zoomScale="85" zoomScaleNormal="85" workbookViewId="0">
      <selection activeCell="N107" sqref="N107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hidden="1" customWidth="1"/>
    <col min="18" max="18" width="5.7109375" hidden="1" customWidth="1"/>
    <col min="19" max="19" width="12.7109375" hidden="1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881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44454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601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590</v>
      </c>
      <c r="C9" s="100"/>
      <c r="D9" s="101" t="s">
        <v>602</v>
      </c>
      <c r="E9" s="100" t="s">
        <v>603</v>
      </c>
      <c r="F9" s="100" t="s">
        <v>604</v>
      </c>
      <c r="G9" s="100" t="s">
        <v>605</v>
      </c>
      <c r="H9" s="100" t="s">
        <v>606</v>
      </c>
      <c r="I9" s="100" t="s">
        <v>607</v>
      </c>
      <c r="J9" s="99" t="s">
        <v>608</v>
      </c>
      <c r="K9" s="100" t="s">
        <v>609</v>
      </c>
      <c r="L9" s="102" t="s">
        <v>610</v>
      </c>
      <c r="M9" s="102" t="s">
        <v>611</v>
      </c>
      <c r="N9" s="100" t="s">
        <v>612</v>
      </c>
      <c r="O9" s="101" t="s">
        <v>613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385">
        <v>1</v>
      </c>
      <c r="B10" s="386">
        <v>44396</v>
      </c>
      <c r="C10" s="387"/>
      <c r="D10" s="388" t="s">
        <v>131</v>
      </c>
      <c r="E10" s="389" t="s">
        <v>616</v>
      </c>
      <c r="F10" s="390">
        <v>547.5</v>
      </c>
      <c r="G10" s="390">
        <v>510</v>
      </c>
      <c r="H10" s="389">
        <v>568</v>
      </c>
      <c r="I10" s="391" t="s">
        <v>846</v>
      </c>
      <c r="J10" s="104" t="s">
        <v>913</v>
      </c>
      <c r="K10" s="104">
        <f t="shared" ref="K10" si="0">H10-F10</f>
        <v>20.5</v>
      </c>
      <c r="L10" s="105">
        <f>(F10*-0.7)/100</f>
        <v>-3.8325</v>
      </c>
      <c r="M10" s="106">
        <f t="shared" ref="M10" si="1">(K10+L10)/F10</f>
        <v>3.0442922374429224E-2</v>
      </c>
      <c r="N10" s="104" t="s">
        <v>614</v>
      </c>
      <c r="O10" s="107">
        <v>44445</v>
      </c>
      <c r="P10" s="103"/>
      <c r="Q10" s="1"/>
      <c r="R10" s="1" t="s">
        <v>615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385">
        <v>2</v>
      </c>
      <c r="B11" s="386">
        <v>44397</v>
      </c>
      <c r="C11" s="387"/>
      <c r="D11" s="388" t="s">
        <v>137</v>
      </c>
      <c r="E11" s="389" t="s">
        <v>616</v>
      </c>
      <c r="F11" s="390">
        <v>104.5</v>
      </c>
      <c r="G11" s="390">
        <v>96.5</v>
      </c>
      <c r="H11" s="389">
        <v>111.5</v>
      </c>
      <c r="I11" s="391" t="s">
        <v>847</v>
      </c>
      <c r="J11" s="104" t="s">
        <v>852</v>
      </c>
      <c r="K11" s="104">
        <f t="shared" ref="K11" si="2">H11-F11</f>
        <v>7</v>
      </c>
      <c r="L11" s="105">
        <f>(F11*-0.8)/100</f>
        <v>-0.83600000000000008</v>
      </c>
      <c r="M11" s="106">
        <f t="shared" ref="M11" si="3">(K11+L11)/F11</f>
        <v>5.898564593301435E-2</v>
      </c>
      <c r="N11" s="104" t="s">
        <v>614</v>
      </c>
      <c r="O11" s="107">
        <v>44442</v>
      </c>
      <c r="P11" s="103"/>
      <c r="Q11" s="1"/>
      <c r="R11" s="1" t="s">
        <v>615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385">
        <v>3</v>
      </c>
      <c r="B12" s="386">
        <v>44407</v>
      </c>
      <c r="C12" s="387"/>
      <c r="D12" s="388" t="s">
        <v>51</v>
      </c>
      <c r="E12" s="389" t="s">
        <v>616</v>
      </c>
      <c r="F12" s="390">
        <v>715</v>
      </c>
      <c r="G12" s="390">
        <v>675</v>
      </c>
      <c r="H12" s="389">
        <v>730</v>
      </c>
      <c r="I12" s="391" t="s">
        <v>850</v>
      </c>
      <c r="J12" s="104" t="s">
        <v>931</v>
      </c>
      <c r="K12" s="104">
        <f t="shared" ref="K12:K13" si="4">H12-F12</f>
        <v>15</v>
      </c>
      <c r="L12" s="105">
        <f t="shared" ref="L12" si="5">(F12*-0.7)/100</f>
        <v>-5.004999999999999</v>
      </c>
      <c r="M12" s="106">
        <f t="shared" ref="M12:M13" si="6">(K12+L12)/F12</f>
        <v>1.3979020979020981E-2</v>
      </c>
      <c r="N12" s="104" t="s">
        <v>614</v>
      </c>
      <c r="O12" s="107">
        <v>44442</v>
      </c>
      <c r="P12" s="103"/>
      <c r="Q12" s="1"/>
      <c r="R12" s="1" t="s">
        <v>615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385">
        <v>4</v>
      </c>
      <c r="B13" s="386">
        <v>44421</v>
      </c>
      <c r="C13" s="387"/>
      <c r="D13" s="388" t="s">
        <v>471</v>
      </c>
      <c r="E13" s="389" t="s">
        <v>616</v>
      </c>
      <c r="F13" s="390">
        <v>1500</v>
      </c>
      <c r="G13" s="390">
        <v>1415</v>
      </c>
      <c r="H13" s="389">
        <v>1607.5</v>
      </c>
      <c r="I13" s="391" t="s">
        <v>858</v>
      </c>
      <c r="J13" s="104" t="s">
        <v>903</v>
      </c>
      <c r="K13" s="104">
        <f t="shared" si="4"/>
        <v>107.5</v>
      </c>
      <c r="L13" s="105">
        <f>(F13*-0.8)/100</f>
        <v>-12</v>
      </c>
      <c r="M13" s="106">
        <f t="shared" si="6"/>
        <v>6.3666666666666663E-2</v>
      </c>
      <c r="N13" s="104" t="s">
        <v>614</v>
      </c>
      <c r="O13" s="107">
        <v>44442</v>
      </c>
      <c r="P13" s="103"/>
      <c r="Q13" s="1"/>
      <c r="R13" s="1" t="s">
        <v>615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116">
        <v>5</v>
      </c>
      <c r="B14" s="109">
        <v>44442</v>
      </c>
      <c r="C14" s="117"/>
      <c r="D14" s="110" t="s">
        <v>302</v>
      </c>
      <c r="E14" s="111" t="s">
        <v>616</v>
      </c>
      <c r="F14" s="108" t="s">
        <v>905</v>
      </c>
      <c r="G14" s="108">
        <v>3900</v>
      </c>
      <c r="H14" s="111"/>
      <c r="I14" s="112" t="s">
        <v>906</v>
      </c>
      <c r="J14" s="113" t="s">
        <v>617</v>
      </c>
      <c r="K14" s="116"/>
      <c r="L14" s="109"/>
      <c r="M14" s="117"/>
      <c r="N14" s="110"/>
      <c r="O14" s="111"/>
      <c r="P14" s="103"/>
      <c r="Q14" s="1"/>
      <c r="R14" s="1" t="s">
        <v>615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385">
        <v>6</v>
      </c>
      <c r="B15" s="386">
        <v>44442</v>
      </c>
      <c r="C15" s="387"/>
      <c r="D15" s="388" t="s">
        <v>425</v>
      </c>
      <c r="E15" s="389" t="s">
        <v>616</v>
      </c>
      <c r="F15" s="390">
        <v>1670</v>
      </c>
      <c r="G15" s="390">
        <v>1570</v>
      </c>
      <c r="H15" s="389">
        <v>1785</v>
      </c>
      <c r="I15" s="391" t="s">
        <v>907</v>
      </c>
      <c r="J15" s="104" t="s">
        <v>928</v>
      </c>
      <c r="K15" s="104">
        <f t="shared" ref="K15:K16" si="7">H15-F15</f>
        <v>115</v>
      </c>
      <c r="L15" s="105">
        <f t="shared" ref="L15:L16" si="8">(F15*-0.7)/100</f>
        <v>-11.69</v>
      </c>
      <c r="M15" s="106">
        <f t="shared" ref="M15:M16" si="9">(K15+L15)/F15</f>
        <v>6.1862275449101799E-2</v>
      </c>
      <c r="N15" s="104" t="s">
        <v>614</v>
      </c>
      <c r="O15" s="107">
        <v>44446</v>
      </c>
      <c r="P15" s="103"/>
      <c r="Q15" s="1"/>
      <c r="R15" s="1" t="s">
        <v>615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444">
        <v>7</v>
      </c>
      <c r="B16" s="445">
        <v>44447</v>
      </c>
      <c r="C16" s="446"/>
      <c r="D16" s="447" t="s">
        <v>381</v>
      </c>
      <c r="E16" s="448" t="s">
        <v>616</v>
      </c>
      <c r="F16" s="449">
        <v>1500</v>
      </c>
      <c r="G16" s="449">
        <v>1395</v>
      </c>
      <c r="H16" s="448">
        <v>1564</v>
      </c>
      <c r="I16" s="450" t="s">
        <v>942</v>
      </c>
      <c r="J16" s="451" t="s">
        <v>1023</v>
      </c>
      <c r="K16" s="451">
        <f t="shared" si="7"/>
        <v>64</v>
      </c>
      <c r="L16" s="452">
        <f t="shared" si="8"/>
        <v>-10.5</v>
      </c>
      <c r="M16" s="453">
        <f t="shared" si="9"/>
        <v>3.5666666666666666E-2</v>
      </c>
      <c r="N16" s="451" t="s">
        <v>614</v>
      </c>
      <c r="O16" s="454">
        <v>44453</v>
      </c>
      <c r="P16" s="103"/>
      <c r="Q16" s="1"/>
      <c r="R16" s="1" t="s">
        <v>615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444">
        <v>8</v>
      </c>
      <c r="B17" s="445">
        <v>44452</v>
      </c>
      <c r="C17" s="446"/>
      <c r="D17" s="447" t="s">
        <v>117</v>
      </c>
      <c r="E17" s="448" t="s">
        <v>616</v>
      </c>
      <c r="F17" s="449">
        <v>3205</v>
      </c>
      <c r="G17" s="449">
        <v>3000</v>
      </c>
      <c r="H17" s="448">
        <v>3335</v>
      </c>
      <c r="I17" s="450" t="s">
        <v>974</v>
      </c>
      <c r="J17" s="451" t="s">
        <v>1019</v>
      </c>
      <c r="K17" s="451">
        <f t="shared" ref="K17" si="10">H17-F17</f>
        <v>130</v>
      </c>
      <c r="L17" s="452">
        <f t="shared" ref="L17" si="11">(F17*-0.7)/100</f>
        <v>-22.434999999999999</v>
      </c>
      <c r="M17" s="453">
        <f t="shared" ref="M17" si="12">(K17+L17)/F17</f>
        <v>3.3561622464898598E-2</v>
      </c>
      <c r="N17" s="451" t="s">
        <v>614</v>
      </c>
      <c r="O17" s="454">
        <v>44453</v>
      </c>
      <c r="P17" s="103"/>
      <c r="Q17" s="1"/>
      <c r="R17" s="1" t="s">
        <v>618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116"/>
      <c r="B18" s="109"/>
      <c r="C18" s="117"/>
      <c r="D18" s="110"/>
      <c r="E18" s="111"/>
      <c r="F18" s="108"/>
      <c r="G18" s="108"/>
      <c r="H18" s="111"/>
      <c r="I18" s="112"/>
      <c r="J18" s="113"/>
      <c r="K18" s="116"/>
      <c r="L18" s="109"/>
      <c r="M18" s="117"/>
      <c r="N18" s="110"/>
      <c r="O18" s="111"/>
      <c r="P18" s="103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116"/>
      <c r="B19" s="109"/>
      <c r="C19" s="117"/>
      <c r="D19" s="110"/>
      <c r="E19" s="111"/>
      <c r="F19" s="108"/>
      <c r="G19" s="108"/>
      <c r="H19" s="111"/>
      <c r="I19" s="112"/>
      <c r="J19" s="113"/>
      <c r="K19" s="116"/>
      <c r="L19" s="109"/>
      <c r="M19" s="117"/>
      <c r="N19" s="110"/>
      <c r="O19" s="111"/>
      <c r="P19" s="103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4.25" customHeight="1">
      <c r="A20" s="116"/>
      <c r="B20" s="109"/>
      <c r="C20" s="117"/>
      <c r="D20" s="110"/>
      <c r="E20" s="111"/>
      <c r="F20" s="108"/>
      <c r="G20" s="108"/>
      <c r="H20" s="111"/>
      <c r="I20" s="112"/>
      <c r="J20" s="113"/>
      <c r="K20" s="116"/>
      <c r="L20" s="109"/>
      <c r="M20" s="117"/>
      <c r="N20" s="110"/>
      <c r="O20" s="111"/>
      <c r="P20" s="103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4.25" customHeight="1">
      <c r="A21" s="123"/>
      <c r="B21" s="124"/>
      <c r="C21" s="125"/>
      <c r="D21" s="126"/>
      <c r="E21" s="127"/>
      <c r="F21" s="127"/>
      <c r="H21" s="127"/>
      <c r="I21" s="128"/>
      <c r="J21" s="129"/>
      <c r="K21" s="129"/>
      <c r="L21" s="130"/>
      <c r="M21" s="131"/>
      <c r="N21" s="132"/>
      <c r="O21" s="133"/>
      <c r="P21" s="13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</row>
    <row r="22" spans="1:38" ht="14.25" customHeight="1">
      <c r="A22" s="123"/>
      <c r="B22" s="124"/>
      <c r="C22" s="125"/>
      <c r="D22" s="126"/>
      <c r="E22" s="127"/>
      <c r="F22" s="127"/>
      <c r="G22" s="123"/>
      <c r="H22" s="127"/>
      <c r="I22" s="128"/>
      <c r="J22" s="129"/>
      <c r="K22" s="129"/>
      <c r="L22" s="130"/>
      <c r="M22" s="131"/>
      <c r="N22" s="132"/>
      <c r="O22" s="133"/>
      <c r="P22" s="13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</row>
    <row r="23" spans="1:38" ht="12" customHeight="1">
      <c r="A23" s="135" t="s">
        <v>619</v>
      </c>
      <c r="B23" s="136"/>
      <c r="C23" s="137"/>
      <c r="D23" s="138"/>
      <c r="E23" s="139"/>
      <c r="F23" s="139"/>
      <c r="G23" s="139"/>
      <c r="H23" s="139"/>
      <c r="I23" s="139"/>
      <c r="J23" s="140"/>
      <c r="K23" s="139"/>
      <c r="L23" s="141"/>
      <c r="M23" s="59"/>
      <c r="N23" s="140"/>
      <c r="O23" s="137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2" customHeight="1">
      <c r="A24" s="142" t="s">
        <v>620</v>
      </c>
      <c r="B24" s="135"/>
      <c r="C24" s="135"/>
      <c r="D24" s="135"/>
      <c r="E24" s="44"/>
      <c r="F24" s="143" t="s">
        <v>621</v>
      </c>
      <c r="G24" s="6"/>
      <c r="H24" s="6"/>
      <c r="I24" s="6"/>
      <c r="J24" s="144"/>
      <c r="K24" s="145"/>
      <c r="L24" s="145"/>
      <c r="M24" s="146"/>
      <c r="N24" s="1"/>
      <c r="O24" s="147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35" t="s">
        <v>622</v>
      </c>
      <c r="B25" s="135"/>
      <c r="C25" s="135"/>
      <c r="D25" s="135"/>
      <c r="E25" s="6"/>
      <c r="F25" s="143" t="s">
        <v>623</v>
      </c>
      <c r="G25" s="6"/>
      <c r="H25" s="6"/>
      <c r="I25" s="6"/>
      <c r="J25" s="144"/>
      <c r="K25" s="145"/>
      <c r="L25" s="145"/>
      <c r="M25" s="146"/>
      <c r="N25" s="1"/>
      <c r="O25" s="147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35"/>
      <c r="B26" s="135"/>
      <c r="C26" s="135"/>
      <c r="D26" s="135"/>
      <c r="E26" s="6"/>
      <c r="F26" s="6"/>
      <c r="G26" s="6"/>
      <c r="H26" s="6"/>
      <c r="I26" s="6"/>
      <c r="J26" s="148"/>
      <c r="K26" s="145"/>
      <c r="L26" s="145"/>
      <c r="M26" s="6"/>
      <c r="N26" s="149"/>
      <c r="O26" s="1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.75" customHeight="1">
      <c r="A27" s="1"/>
      <c r="B27" s="150" t="s">
        <v>624</v>
      </c>
      <c r="C27" s="150"/>
      <c r="D27" s="150"/>
      <c r="E27" s="150"/>
      <c r="F27" s="151"/>
      <c r="G27" s="6"/>
      <c r="H27" s="6"/>
      <c r="I27" s="152"/>
      <c r="J27" s="153"/>
      <c r="K27" s="154"/>
      <c r="L27" s="153"/>
      <c r="M27" s="6"/>
      <c r="N27" s="1"/>
      <c r="O27" s="1"/>
      <c r="P27" s="1"/>
      <c r="R27" s="59"/>
      <c r="S27" s="1"/>
      <c r="T27" s="1"/>
      <c r="U27" s="1"/>
      <c r="V27" s="1"/>
      <c r="W27" s="1"/>
      <c r="X27" s="1"/>
      <c r="Y27" s="1"/>
      <c r="Z27" s="1"/>
    </row>
    <row r="28" spans="1:38" ht="38.25" customHeight="1">
      <c r="A28" s="99" t="s">
        <v>16</v>
      </c>
      <c r="B28" s="155" t="s">
        <v>590</v>
      </c>
      <c r="C28" s="102"/>
      <c r="D28" s="101" t="s">
        <v>602</v>
      </c>
      <c r="E28" s="100" t="s">
        <v>603</v>
      </c>
      <c r="F28" s="100" t="s">
        <v>604</v>
      </c>
      <c r="G28" s="100" t="s">
        <v>625</v>
      </c>
      <c r="H28" s="100" t="s">
        <v>606</v>
      </c>
      <c r="I28" s="100" t="s">
        <v>607</v>
      </c>
      <c r="J28" s="100" t="s">
        <v>608</v>
      </c>
      <c r="K28" s="100" t="s">
        <v>626</v>
      </c>
      <c r="L28" s="156" t="s">
        <v>610</v>
      </c>
      <c r="M28" s="102" t="s">
        <v>611</v>
      </c>
      <c r="N28" s="100" t="s">
        <v>612</v>
      </c>
      <c r="O28" s="101" t="s">
        <v>613</v>
      </c>
      <c r="P28" s="1"/>
      <c r="Q28" s="1"/>
      <c r="R28" s="59"/>
      <c r="S28" s="59"/>
      <c r="T28" s="59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s="291" customFormat="1" ht="15" customHeight="1">
      <c r="A29" s="421">
        <v>1</v>
      </c>
      <c r="B29" s="422">
        <v>44428</v>
      </c>
      <c r="C29" s="423"/>
      <c r="D29" s="424" t="s">
        <v>40</v>
      </c>
      <c r="E29" s="425" t="s">
        <v>616</v>
      </c>
      <c r="F29" s="425">
        <v>934</v>
      </c>
      <c r="G29" s="425">
        <v>899</v>
      </c>
      <c r="H29" s="425">
        <v>902.5</v>
      </c>
      <c r="I29" s="425" t="s">
        <v>859</v>
      </c>
      <c r="J29" s="426" t="s">
        <v>944</v>
      </c>
      <c r="K29" s="426">
        <f t="shared" ref="K29" si="13">H29-F29</f>
        <v>-31.5</v>
      </c>
      <c r="L29" s="427">
        <f t="shared" ref="L29" si="14">(F29*-0.7)/100</f>
        <v>-6.5379999999999994</v>
      </c>
      <c r="M29" s="428">
        <f t="shared" ref="M29" si="15">(K29+L29)/F29</f>
        <v>-4.0725910064239826E-2</v>
      </c>
      <c r="N29" s="426" t="s">
        <v>627</v>
      </c>
      <c r="O29" s="429">
        <v>44447</v>
      </c>
      <c r="P29" s="290"/>
      <c r="Q29" s="290"/>
      <c r="R29" s="398" t="s">
        <v>615</v>
      </c>
      <c r="S29" s="290"/>
      <c r="T29" s="290"/>
      <c r="U29" s="290"/>
      <c r="V29" s="290"/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0"/>
      <c r="AI29" s="290"/>
      <c r="AJ29" s="290"/>
      <c r="AK29" s="290"/>
      <c r="AL29" s="290"/>
    </row>
    <row r="30" spans="1:38" s="291" customFormat="1" ht="15" customHeight="1">
      <c r="A30" s="326">
        <v>2</v>
      </c>
      <c r="B30" s="321">
        <v>44435</v>
      </c>
      <c r="C30" s="327"/>
      <c r="D30" s="285" t="s">
        <v>585</v>
      </c>
      <c r="E30" s="286" t="s">
        <v>616</v>
      </c>
      <c r="F30" s="286">
        <v>2305</v>
      </c>
      <c r="G30" s="286">
        <v>2240</v>
      </c>
      <c r="H30" s="286">
        <v>2390</v>
      </c>
      <c r="I30" s="286" t="s">
        <v>863</v>
      </c>
      <c r="J30" s="299" t="s">
        <v>870</v>
      </c>
      <c r="K30" s="299">
        <f t="shared" ref="K30:K31" si="16">H30-F30</f>
        <v>85</v>
      </c>
      <c r="L30" s="395">
        <f t="shared" ref="L30:L31" si="17">(F30*-0.7)/100</f>
        <v>-16.135000000000002</v>
      </c>
      <c r="M30" s="396">
        <f t="shared" ref="M30:M31" si="18">(K30+L30)/F30</f>
        <v>2.98763557483731E-2</v>
      </c>
      <c r="N30" s="299" t="s">
        <v>614</v>
      </c>
      <c r="O30" s="397">
        <v>44440</v>
      </c>
      <c r="R30" s="324" t="s">
        <v>618</v>
      </c>
      <c r="S30" s="290"/>
      <c r="T30" s="290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</row>
    <row r="31" spans="1:38" s="291" customFormat="1" ht="15" customHeight="1">
      <c r="A31" s="326">
        <v>3</v>
      </c>
      <c r="B31" s="321">
        <v>44438</v>
      </c>
      <c r="C31" s="327"/>
      <c r="D31" s="285" t="s">
        <v>175</v>
      </c>
      <c r="E31" s="286" t="s">
        <v>616</v>
      </c>
      <c r="F31" s="286">
        <v>2630</v>
      </c>
      <c r="G31" s="286">
        <v>2550</v>
      </c>
      <c r="H31" s="286">
        <v>2700</v>
      </c>
      <c r="I31" s="286" t="s">
        <v>864</v>
      </c>
      <c r="J31" s="104" t="s">
        <v>798</v>
      </c>
      <c r="K31" s="104">
        <f t="shared" si="16"/>
        <v>70</v>
      </c>
      <c r="L31" s="105">
        <f t="shared" si="17"/>
        <v>-18.409999999999997</v>
      </c>
      <c r="M31" s="106">
        <f t="shared" si="18"/>
        <v>1.9615969581749052E-2</v>
      </c>
      <c r="N31" s="104" t="s">
        <v>614</v>
      </c>
      <c r="O31" s="107">
        <v>44442</v>
      </c>
      <c r="R31" s="324" t="s">
        <v>618</v>
      </c>
      <c r="S31" s="290"/>
      <c r="T31" s="290"/>
      <c r="U31" s="290"/>
      <c r="V31" s="290"/>
      <c r="W31" s="290"/>
      <c r="X31" s="290"/>
      <c r="Y31" s="290"/>
      <c r="Z31" s="290"/>
      <c r="AA31" s="290"/>
      <c r="AB31" s="290"/>
      <c r="AC31" s="290"/>
      <c r="AD31" s="290"/>
      <c r="AE31" s="290"/>
      <c r="AF31" s="290"/>
      <c r="AG31" s="290"/>
      <c r="AH31" s="290"/>
      <c r="AI31" s="290"/>
      <c r="AJ31" s="290"/>
      <c r="AK31" s="290"/>
      <c r="AL31" s="290"/>
    </row>
    <row r="32" spans="1:38" s="291" customFormat="1" ht="15" customHeight="1">
      <c r="A32" s="326">
        <v>4</v>
      </c>
      <c r="B32" s="321">
        <v>44441</v>
      </c>
      <c r="C32" s="327"/>
      <c r="D32" s="338" t="s">
        <v>900</v>
      </c>
      <c r="E32" s="286" t="s">
        <v>616</v>
      </c>
      <c r="F32" s="286">
        <v>158.75</v>
      </c>
      <c r="G32" s="286">
        <v>154.5</v>
      </c>
      <c r="H32" s="286">
        <v>163.4</v>
      </c>
      <c r="I32" s="286" t="s">
        <v>899</v>
      </c>
      <c r="J32" s="104" t="s">
        <v>904</v>
      </c>
      <c r="K32" s="104">
        <f t="shared" ref="K32" si="19">H32-F32</f>
        <v>4.6500000000000057</v>
      </c>
      <c r="L32" s="105">
        <f t="shared" ref="L32" si="20">(F32*-0.7)/100</f>
        <v>-1.1112500000000001</v>
      </c>
      <c r="M32" s="106">
        <f t="shared" ref="M32" si="21">(K32+L32)/F32</f>
        <v>2.2291338582677202E-2</v>
      </c>
      <c r="N32" s="104" t="s">
        <v>614</v>
      </c>
      <c r="O32" s="107">
        <v>44442</v>
      </c>
      <c r="R32" s="324" t="s">
        <v>615</v>
      </c>
      <c r="S32" s="290"/>
      <c r="T32" s="290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</row>
    <row r="33" spans="1:38" s="291" customFormat="1" ht="15" customHeight="1">
      <c r="A33" s="313">
        <v>5</v>
      </c>
      <c r="B33" s="109">
        <v>44442</v>
      </c>
      <c r="C33" s="315"/>
      <c r="D33" s="384" t="s">
        <v>908</v>
      </c>
      <c r="E33" s="317" t="s">
        <v>616</v>
      </c>
      <c r="F33" s="317" t="s">
        <v>909</v>
      </c>
      <c r="G33" s="317">
        <v>714</v>
      </c>
      <c r="H33" s="317"/>
      <c r="I33" s="317" t="s">
        <v>910</v>
      </c>
      <c r="J33" s="313" t="s">
        <v>617</v>
      </c>
      <c r="K33" s="314"/>
      <c r="L33" s="315"/>
      <c r="M33" s="316"/>
      <c r="N33" s="317"/>
      <c r="O33" s="317"/>
      <c r="R33" s="324" t="s">
        <v>615</v>
      </c>
      <c r="S33" s="290"/>
      <c r="T33" s="290"/>
      <c r="U33" s="290"/>
      <c r="V33" s="290"/>
      <c r="W33" s="290"/>
      <c r="X33" s="290"/>
      <c r="Y33" s="290"/>
      <c r="Z33" s="290"/>
      <c r="AA33" s="290"/>
      <c r="AB33" s="290"/>
      <c r="AC33" s="290"/>
      <c r="AD33" s="290"/>
      <c r="AE33" s="290"/>
      <c r="AF33" s="290"/>
      <c r="AG33" s="290"/>
      <c r="AH33" s="290"/>
      <c r="AI33" s="290"/>
      <c r="AJ33" s="290"/>
      <c r="AK33" s="290"/>
      <c r="AL33" s="290"/>
    </row>
    <row r="34" spans="1:38" s="291" customFormat="1" ht="15" customHeight="1">
      <c r="A34" s="326">
        <v>6</v>
      </c>
      <c r="B34" s="386">
        <v>44442</v>
      </c>
      <c r="C34" s="327"/>
      <c r="D34" s="409" t="s">
        <v>743</v>
      </c>
      <c r="E34" s="410" t="s">
        <v>616</v>
      </c>
      <c r="F34" s="410">
        <v>171.5</v>
      </c>
      <c r="G34" s="410">
        <v>166</v>
      </c>
      <c r="H34" s="410">
        <v>176.5</v>
      </c>
      <c r="I34" s="410">
        <v>182</v>
      </c>
      <c r="J34" s="104" t="s">
        <v>949</v>
      </c>
      <c r="K34" s="104">
        <f t="shared" ref="K34" si="22">H34-F34</f>
        <v>5</v>
      </c>
      <c r="L34" s="105">
        <f t="shared" ref="L34" si="23">(F34*-0.7)/100</f>
        <v>-1.2004999999999999</v>
      </c>
      <c r="M34" s="106">
        <f t="shared" ref="M34" si="24">(K34+L34)/F34</f>
        <v>2.2154518950437317E-2</v>
      </c>
      <c r="N34" s="104" t="s">
        <v>614</v>
      </c>
      <c r="O34" s="107">
        <v>44453</v>
      </c>
      <c r="R34" s="324" t="s">
        <v>618</v>
      </c>
      <c r="S34" s="290"/>
      <c r="T34" s="290"/>
      <c r="U34" s="290"/>
      <c r="V34" s="290"/>
      <c r="W34" s="290"/>
      <c r="X34" s="290"/>
      <c r="Y34" s="290"/>
      <c r="Z34" s="290"/>
      <c r="AA34" s="290"/>
      <c r="AB34" s="290"/>
      <c r="AC34" s="290"/>
      <c r="AD34" s="290"/>
      <c r="AE34" s="290"/>
      <c r="AF34" s="290"/>
      <c r="AG34" s="290"/>
      <c r="AH34" s="290"/>
      <c r="AI34" s="290"/>
      <c r="AJ34" s="290"/>
      <c r="AK34" s="290"/>
      <c r="AL34" s="290"/>
    </row>
    <row r="35" spans="1:38" s="291" customFormat="1" ht="15" customHeight="1">
      <c r="A35" s="411">
        <v>7</v>
      </c>
      <c r="B35" s="412">
        <v>44446</v>
      </c>
      <c r="C35" s="413"/>
      <c r="D35" s="414" t="s">
        <v>929</v>
      </c>
      <c r="E35" s="415" t="s">
        <v>616</v>
      </c>
      <c r="F35" s="415">
        <v>1757.5</v>
      </c>
      <c r="G35" s="415">
        <v>1710</v>
      </c>
      <c r="H35" s="415">
        <v>1766</v>
      </c>
      <c r="I35" s="415" t="s">
        <v>930</v>
      </c>
      <c r="J35" s="416" t="s">
        <v>887</v>
      </c>
      <c r="K35" s="416">
        <f t="shared" ref="K35" si="25">H35-F35</f>
        <v>8.5</v>
      </c>
      <c r="L35" s="417">
        <f>(F35*-0.07)/100</f>
        <v>-1.2302500000000001</v>
      </c>
      <c r="M35" s="418">
        <f t="shared" ref="M35" si="26">(K35+L35)/F35</f>
        <v>4.1364153627311525E-3</v>
      </c>
      <c r="N35" s="416" t="s">
        <v>737</v>
      </c>
      <c r="O35" s="419">
        <v>44446</v>
      </c>
      <c r="R35" s="324" t="s">
        <v>615</v>
      </c>
      <c r="S35" s="290"/>
      <c r="T35" s="290"/>
      <c r="U35" s="290"/>
      <c r="V35" s="290"/>
      <c r="W35" s="290"/>
      <c r="X35" s="290"/>
      <c r="Y35" s="290"/>
      <c r="Z35" s="290"/>
      <c r="AA35" s="290"/>
      <c r="AB35" s="290"/>
      <c r="AC35" s="290"/>
      <c r="AD35" s="290"/>
      <c r="AE35" s="290"/>
      <c r="AF35" s="290"/>
      <c r="AG35" s="290"/>
      <c r="AH35" s="290"/>
      <c r="AI35" s="290"/>
      <c r="AJ35" s="290"/>
      <c r="AK35" s="290"/>
      <c r="AL35" s="290"/>
    </row>
    <row r="36" spans="1:38" s="291" customFormat="1" ht="15" customHeight="1">
      <c r="A36" s="326">
        <v>8</v>
      </c>
      <c r="B36" s="321">
        <v>44446</v>
      </c>
      <c r="C36" s="327"/>
      <c r="D36" s="409" t="s">
        <v>425</v>
      </c>
      <c r="E36" s="410" t="s">
        <v>616</v>
      </c>
      <c r="F36" s="410">
        <v>1742.5</v>
      </c>
      <c r="G36" s="410">
        <v>1695</v>
      </c>
      <c r="H36" s="410">
        <v>1772.5</v>
      </c>
      <c r="I36" s="410" t="s">
        <v>930</v>
      </c>
      <c r="J36" s="104" t="s">
        <v>630</v>
      </c>
      <c r="K36" s="104">
        <f t="shared" ref="K36:K37" si="27">H36-F36</f>
        <v>30</v>
      </c>
      <c r="L36" s="105">
        <f>(F36*-0.07)/100</f>
        <v>-1.2197500000000001</v>
      </c>
      <c r="M36" s="106">
        <f t="shared" ref="M36:M37" si="28">(K36+L36)/F36</f>
        <v>1.6516642754662841E-2</v>
      </c>
      <c r="N36" s="104" t="s">
        <v>614</v>
      </c>
      <c r="O36" s="408">
        <v>44446</v>
      </c>
      <c r="R36" s="324" t="s">
        <v>615</v>
      </c>
      <c r="S36" s="290"/>
      <c r="T36" s="290"/>
      <c r="U36" s="290"/>
      <c r="V36" s="290"/>
      <c r="W36" s="290"/>
      <c r="X36" s="290"/>
      <c r="Y36" s="290"/>
      <c r="Z36" s="290"/>
      <c r="AA36" s="290"/>
      <c r="AB36" s="290"/>
      <c r="AC36" s="290"/>
      <c r="AD36" s="290"/>
      <c r="AE36" s="290"/>
      <c r="AF36" s="290"/>
      <c r="AG36" s="290"/>
      <c r="AH36" s="290"/>
      <c r="AI36" s="290"/>
      <c r="AJ36" s="290"/>
      <c r="AK36" s="290"/>
      <c r="AL36" s="290"/>
    </row>
    <row r="37" spans="1:38" s="291" customFormat="1" ht="15" customHeight="1">
      <c r="A37" s="326">
        <v>9</v>
      </c>
      <c r="B37" s="321">
        <v>44447</v>
      </c>
      <c r="C37" s="327"/>
      <c r="D37" s="443" t="s">
        <v>120</v>
      </c>
      <c r="E37" s="410" t="s">
        <v>616</v>
      </c>
      <c r="F37" s="410">
        <v>2785</v>
      </c>
      <c r="G37" s="410">
        <v>2697</v>
      </c>
      <c r="H37" s="410">
        <v>2849</v>
      </c>
      <c r="I37" s="410" t="s">
        <v>943</v>
      </c>
      <c r="J37" s="104" t="s">
        <v>1021</v>
      </c>
      <c r="K37" s="104">
        <f t="shared" si="27"/>
        <v>64</v>
      </c>
      <c r="L37" s="105">
        <f t="shared" ref="L37" si="29">(F37*-0.7)/100</f>
        <v>-19.494999999999997</v>
      </c>
      <c r="M37" s="106">
        <f t="shared" si="28"/>
        <v>1.5980251346499105E-2</v>
      </c>
      <c r="N37" s="104" t="s">
        <v>614</v>
      </c>
      <c r="O37" s="107">
        <v>44453</v>
      </c>
      <c r="R37" s="324" t="s">
        <v>615</v>
      </c>
      <c r="S37" s="290"/>
      <c r="T37" s="290"/>
      <c r="U37" s="290"/>
      <c r="V37" s="290"/>
      <c r="W37" s="290"/>
      <c r="X37" s="290"/>
      <c r="Y37" s="290"/>
      <c r="Z37" s="290"/>
      <c r="AA37" s="290"/>
      <c r="AB37" s="290"/>
      <c r="AC37" s="290"/>
      <c r="AD37" s="290"/>
      <c r="AE37" s="290"/>
      <c r="AF37" s="290"/>
      <c r="AG37" s="290"/>
      <c r="AH37" s="290"/>
      <c r="AI37" s="290"/>
      <c r="AJ37" s="290"/>
      <c r="AK37" s="290"/>
      <c r="AL37" s="290"/>
    </row>
    <row r="38" spans="1:38" s="291" customFormat="1" ht="15" customHeight="1">
      <c r="A38" s="326">
        <v>10</v>
      </c>
      <c r="B38" s="321">
        <v>44448</v>
      </c>
      <c r="C38" s="327"/>
      <c r="D38" s="443" t="s">
        <v>40</v>
      </c>
      <c r="E38" s="410" t="s">
        <v>616</v>
      </c>
      <c r="F38" s="410">
        <v>904</v>
      </c>
      <c r="G38" s="410">
        <v>877</v>
      </c>
      <c r="H38" s="410">
        <v>930</v>
      </c>
      <c r="I38" s="410" t="s">
        <v>966</v>
      </c>
      <c r="J38" s="104" t="s">
        <v>975</v>
      </c>
      <c r="K38" s="104">
        <f t="shared" ref="K38" si="30">H38-F38</f>
        <v>26</v>
      </c>
      <c r="L38" s="105">
        <f t="shared" ref="L38" si="31">(F38*-0.7)/100</f>
        <v>-6.3279999999999994</v>
      </c>
      <c r="M38" s="106">
        <f t="shared" ref="M38" si="32">(K38+L38)/F38</f>
        <v>2.1761061946902655E-2</v>
      </c>
      <c r="N38" s="104" t="s">
        <v>614</v>
      </c>
      <c r="O38" s="107">
        <v>44452</v>
      </c>
      <c r="R38" s="438" t="s">
        <v>615</v>
      </c>
      <c r="S38" s="290"/>
      <c r="T38" s="290"/>
      <c r="U38" s="290"/>
      <c r="V38" s="290"/>
      <c r="W38" s="290"/>
      <c r="X38" s="290"/>
      <c r="Y38" s="290"/>
      <c r="Z38" s="290"/>
      <c r="AA38" s="290"/>
      <c r="AB38" s="290"/>
      <c r="AC38" s="290"/>
      <c r="AD38" s="290"/>
      <c r="AE38" s="290"/>
      <c r="AF38" s="290"/>
      <c r="AG38" s="290"/>
      <c r="AH38" s="290"/>
      <c r="AI38" s="290"/>
      <c r="AJ38" s="290"/>
      <c r="AK38" s="290"/>
      <c r="AL38" s="290"/>
    </row>
    <row r="39" spans="1:38" s="291" customFormat="1" ht="15" customHeight="1">
      <c r="A39" s="326">
        <v>11</v>
      </c>
      <c r="B39" s="321">
        <v>44452</v>
      </c>
      <c r="C39" s="327"/>
      <c r="D39" s="443" t="s">
        <v>425</v>
      </c>
      <c r="E39" s="410" t="s">
        <v>616</v>
      </c>
      <c r="F39" s="410">
        <v>1737.5</v>
      </c>
      <c r="G39" s="410">
        <v>1690</v>
      </c>
      <c r="H39" s="410">
        <v>1767.5</v>
      </c>
      <c r="I39" s="410" t="s">
        <v>930</v>
      </c>
      <c r="J39" s="104" t="s">
        <v>630</v>
      </c>
      <c r="K39" s="104">
        <f t="shared" ref="K39" si="33">H39-F39</f>
        <v>30</v>
      </c>
      <c r="L39" s="105">
        <f>(F39*-0.07)/100</f>
        <v>-1.2162500000000001</v>
      </c>
      <c r="M39" s="106">
        <f t="shared" ref="M39" si="34">(K39+L39)/F39</f>
        <v>1.6566187050359713E-2</v>
      </c>
      <c r="N39" s="104" t="s">
        <v>614</v>
      </c>
      <c r="O39" s="408">
        <v>44452</v>
      </c>
      <c r="R39" s="438" t="s">
        <v>618</v>
      </c>
      <c r="S39" s="290"/>
      <c r="T39" s="290"/>
      <c r="U39" s="290"/>
      <c r="V39" s="290"/>
      <c r="W39" s="290"/>
      <c r="X39" s="290"/>
      <c r="Y39" s="290"/>
      <c r="Z39" s="290"/>
      <c r="AA39" s="290"/>
      <c r="AB39" s="290"/>
      <c r="AC39" s="290"/>
      <c r="AD39" s="290"/>
      <c r="AE39" s="290"/>
      <c r="AF39" s="290"/>
      <c r="AG39" s="290"/>
      <c r="AH39" s="290"/>
      <c r="AI39" s="290"/>
      <c r="AJ39" s="290"/>
      <c r="AK39" s="290"/>
      <c r="AL39" s="290"/>
    </row>
    <row r="40" spans="1:38" s="291" customFormat="1" ht="15" customHeight="1">
      <c r="A40" s="326">
        <v>12</v>
      </c>
      <c r="B40" s="321">
        <v>44452</v>
      </c>
      <c r="C40" s="327"/>
      <c r="D40" s="443" t="s">
        <v>298</v>
      </c>
      <c r="E40" s="410" t="s">
        <v>616</v>
      </c>
      <c r="F40" s="410">
        <v>241</v>
      </c>
      <c r="G40" s="410">
        <v>234</v>
      </c>
      <c r="H40" s="410">
        <v>245.25</v>
      </c>
      <c r="I40" s="410">
        <v>255</v>
      </c>
      <c r="J40" s="104" t="s">
        <v>978</v>
      </c>
      <c r="K40" s="104">
        <f t="shared" ref="K40" si="35">H40-F40</f>
        <v>4.25</v>
      </c>
      <c r="L40" s="105">
        <f>(F40*-0.07)/100</f>
        <v>-0.16870000000000002</v>
      </c>
      <c r="M40" s="106">
        <f t="shared" ref="M40" si="36">(K40+L40)/F40</f>
        <v>1.6934854771784229E-2</v>
      </c>
      <c r="N40" s="104" t="s">
        <v>614</v>
      </c>
      <c r="O40" s="408">
        <v>44452</v>
      </c>
      <c r="R40" s="438" t="s">
        <v>615</v>
      </c>
      <c r="S40" s="290"/>
      <c r="T40" s="290"/>
      <c r="U40" s="290"/>
      <c r="V40" s="290"/>
      <c r="W40" s="290"/>
      <c r="X40" s="290"/>
      <c r="Y40" s="290"/>
      <c r="Z40" s="290"/>
      <c r="AA40" s="290"/>
      <c r="AB40" s="290"/>
      <c r="AC40" s="290"/>
      <c r="AD40" s="290"/>
      <c r="AE40" s="290"/>
      <c r="AF40" s="290"/>
      <c r="AG40" s="290"/>
      <c r="AH40" s="290"/>
      <c r="AI40" s="290"/>
      <c r="AJ40" s="290"/>
      <c r="AK40" s="290"/>
      <c r="AL40" s="290"/>
    </row>
    <row r="41" spans="1:38" s="291" customFormat="1" ht="15" customHeight="1">
      <c r="A41" s="326">
        <v>13</v>
      </c>
      <c r="B41" s="321">
        <v>44452</v>
      </c>
      <c r="C41" s="327"/>
      <c r="D41" s="443" t="s">
        <v>558</v>
      </c>
      <c r="E41" s="410" t="s">
        <v>616</v>
      </c>
      <c r="F41" s="410">
        <v>1410</v>
      </c>
      <c r="G41" s="410">
        <v>1375</v>
      </c>
      <c r="H41" s="410">
        <v>1429</v>
      </c>
      <c r="I41" s="410" t="s">
        <v>976</v>
      </c>
      <c r="J41" s="104" t="s">
        <v>977</v>
      </c>
      <c r="K41" s="104">
        <f t="shared" ref="K41" si="37">H41-F41</f>
        <v>19</v>
      </c>
      <c r="L41" s="105">
        <f>(F41*-0.07)/100</f>
        <v>-0.98699999999999999</v>
      </c>
      <c r="M41" s="106">
        <f t="shared" ref="M41" si="38">(K41+L41)/F41</f>
        <v>1.277517730496454E-2</v>
      </c>
      <c r="N41" s="104" t="s">
        <v>614</v>
      </c>
      <c r="O41" s="408">
        <v>44452</v>
      </c>
      <c r="R41" s="438" t="s">
        <v>615</v>
      </c>
      <c r="S41" s="290"/>
      <c r="T41" s="290"/>
      <c r="U41" s="290"/>
      <c r="V41" s="290"/>
      <c r="W41" s="290"/>
      <c r="X41" s="290"/>
      <c r="Y41" s="290"/>
      <c r="Z41" s="290"/>
      <c r="AA41" s="290"/>
      <c r="AB41" s="290"/>
      <c r="AC41" s="290"/>
      <c r="AD41" s="290"/>
      <c r="AE41" s="290"/>
      <c r="AF41" s="290"/>
      <c r="AG41" s="290"/>
      <c r="AH41" s="290"/>
      <c r="AI41" s="290"/>
      <c r="AJ41" s="290"/>
      <c r="AK41" s="290"/>
      <c r="AL41" s="290"/>
    </row>
    <row r="42" spans="1:38" s="291" customFormat="1" ht="15" customHeight="1">
      <c r="A42" s="313">
        <v>14</v>
      </c>
      <c r="B42" s="314">
        <v>44452</v>
      </c>
      <c r="C42" s="315"/>
      <c r="D42" s="316" t="s">
        <v>449</v>
      </c>
      <c r="E42" s="317" t="s">
        <v>616</v>
      </c>
      <c r="F42" s="317" t="s">
        <v>982</v>
      </c>
      <c r="G42" s="317">
        <v>590</v>
      </c>
      <c r="H42" s="317"/>
      <c r="I42" s="317" t="s">
        <v>983</v>
      </c>
      <c r="J42" s="313" t="s">
        <v>617</v>
      </c>
      <c r="K42" s="314"/>
      <c r="L42" s="315"/>
      <c r="M42" s="316"/>
      <c r="N42" s="317"/>
      <c r="O42" s="317"/>
      <c r="R42" s="438" t="s">
        <v>615</v>
      </c>
      <c r="S42" s="290"/>
      <c r="T42" s="290"/>
      <c r="U42" s="290"/>
      <c r="V42" s="290"/>
      <c r="W42" s="290"/>
      <c r="X42" s="290"/>
      <c r="Y42" s="290"/>
      <c r="Z42" s="290"/>
      <c r="AA42" s="290"/>
      <c r="AB42" s="290"/>
      <c r="AC42" s="290"/>
      <c r="AD42" s="290"/>
      <c r="AE42" s="290"/>
      <c r="AF42" s="290"/>
      <c r="AG42" s="290"/>
      <c r="AH42" s="290"/>
      <c r="AI42" s="290"/>
      <c r="AJ42" s="290"/>
      <c r="AK42" s="290"/>
      <c r="AL42" s="290"/>
    </row>
    <row r="43" spans="1:38" s="291" customFormat="1" ht="15" customHeight="1">
      <c r="A43" s="313">
        <v>15</v>
      </c>
      <c r="B43" s="314">
        <v>44453</v>
      </c>
      <c r="C43" s="315"/>
      <c r="D43" s="316" t="s">
        <v>425</v>
      </c>
      <c r="E43" s="317" t="s">
        <v>616</v>
      </c>
      <c r="F43" s="317" t="s">
        <v>1020</v>
      </c>
      <c r="G43" s="317">
        <v>1690</v>
      </c>
      <c r="H43" s="317"/>
      <c r="I43" s="317" t="s">
        <v>930</v>
      </c>
      <c r="J43" s="313" t="s">
        <v>617</v>
      </c>
      <c r="K43" s="314"/>
      <c r="L43" s="315"/>
      <c r="M43" s="316"/>
      <c r="N43" s="317"/>
      <c r="O43" s="317"/>
      <c r="R43" s="438"/>
      <c r="S43" s="290"/>
      <c r="T43" s="290"/>
      <c r="U43" s="290"/>
      <c r="V43" s="290"/>
      <c r="W43" s="290"/>
      <c r="X43" s="290"/>
      <c r="Y43" s="290"/>
      <c r="Z43" s="290"/>
      <c r="AA43" s="290"/>
      <c r="AB43" s="290"/>
      <c r="AC43" s="290"/>
      <c r="AD43" s="290"/>
      <c r="AE43" s="290"/>
      <c r="AF43" s="290"/>
      <c r="AG43" s="290"/>
      <c r="AH43" s="290"/>
      <c r="AI43" s="290"/>
      <c r="AJ43" s="290"/>
      <c r="AK43" s="290"/>
      <c r="AL43" s="290"/>
    </row>
    <row r="44" spans="1:38" s="291" customFormat="1" ht="15" customHeight="1">
      <c r="A44" s="313"/>
      <c r="B44" s="314"/>
      <c r="C44" s="315"/>
      <c r="D44" s="316"/>
      <c r="E44" s="317"/>
      <c r="F44" s="317"/>
      <c r="G44" s="317"/>
      <c r="H44" s="317"/>
      <c r="I44" s="317"/>
      <c r="J44" s="313"/>
      <c r="K44" s="314"/>
      <c r="L44" s="315"/>
      <c r="M44" s="316"/>
      <c r="N44" s="317"/>
      <c r="O44" s="317"/>
      <c r="R44" s="438"/>
      <c r="S44" s="290"/>
      <c r="T44" s="290"/>
      <c r="U44" s="290"/>
      <c r="V44" s="290"/>
      <c r="W44" s="290"/>
      <c r="X44" s="290"/>
      <c r="Y44" s="290"/>
      <c r="Z44" s="290"/>
      <c r="AA44" s="290"/>
      <c r="AB44" s="290"/>
      <c r="AC44" s="290"/>
      <c r="AD44" s="290"/>
      <c r="AE44" s="290"/>
      <c r="AF44" s="290"/>
      <c r="AG44" s="290"/>
      <c r="AH44" s="290"/>
      <c r="AI44" s="290"/>
      <c r="AJ44" s="290"/>
      <c r="AK44" s="290"/>
      <c r="AL44" s="290"/>
    </row>
    <row r="45" spans="1:38" s="291" customFormat="1" ht="15" customHeight="1">
      <c r="A45" s="313"/>
      <c r="B45" s="314"/>
      <c r="C45" s="315"/>
      <c r="D45" s="316"/>
      <c r="E45" s="317"/>
      <c r="F45" s="317"/>
      <c r="G45" s="317"/>
      <c r="H45" s="317"/>
      <c r="I45" s="317"/>
      <c r="J45" s="313"/>
      <c r="K45" s="314"/>
      <c r="L45" s="315"/>
      <c r="M45" s="316"/>
      <c r="N45" s="317"/>
      <c r="O45" s="317"/>
      <c r="S45" s="290"/>
      <c r="T45" s="290"/>
      <c r="U45" s="290"/>
      <c r="V45" s="290"/>
      <c r="W45" s="290"/>
      <c r="X45" s="290"/>
      <c r="Y45" s="290"/>
      <c r="Z45" s="290"/>
      <c r="AA45" s="290"/>
      <c r="AB45" s="290"/>
      <c r="AC45" s="290"/>
      <c r="AD45" s="290"/>
      <c r="AE45" s="290"/>
      <c r="AF45" s="290"/>
      <c r="AG45" s="290"/>
      <c r="AH45" s="290"/>
      <c r="AI45" s="290"/>
      <c r="AJ45" s="290"/>
      <c r="AK45" s="290"/>
      <c r="AL45" s="290"/>
    </row>
    <row r="46" spans="1:38" ht="15" customHeight="1">
      <c r="A46" s="293"/>
      <c r="B46" s="294"/>
      <c r="C46" s="295"/>
      <c r="D46" s="296"/>
      <c r="E46" s="297"/>
      <c r="F46" s="297"/>
      <c r="G46" s="297"/>
      <c r="H46" s="297"/>
      <c r="I46" s="297"/>
      <c r="J46" s="318"/>
      <c r="K46" s="318"/>
      <c r="L46" s="298"/>
      <c r="M46" s="319"/>
      <c r="N46" s="318"/>
      <c r="O46" s="320"/>
      <c r="P46" s="1"/>
      <c r="Q46" s="1"/>
      <c r="R46" s="6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5" customHeight="1">
      <c r="A48" s="160"/>
      <c r="B48" s="124"/>
      <c r="C48" s="161"/>
      <c r="D48" s="162"/>
      <c r="E48" s="123"/>
      <c r="F48" s="123"/>
      <c r="G48" s="123"/>
      <c r="H48" s="123"/>
      <c r="I48" s="123"/>
      <c r="J48" s="163"/>
      <c r="K48" s="163"/>
      <c r="L48" s="164"/>
      <c r="M48" s="165"/>
      <c r="N48" s="129"/>
      <c r="O48" s="166"/>
      <c r="P48" s="1"/>
      <c r="Q48" s="1"/>
      <c r="R48" s="6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44.25" customHeight="1">
      <c r="A49" s="135" t="s">
        <v>619</v>
      </c>
      <c r="B49" s="161"/>
      <c r="C49" s="161"/>
      <c r="D49" s="1"/>
      <c r="E49" s="6"/>
      <c r="F49" s="6"/>
      <c r="G49" s="6"/>
      <c r="H49" s="6" t="s">
        <v>631</v>
      </c>
      <c r="I49" s="6"/>
      <c r="J49" s="6"/>
      <c r="K49" s="131"/>
      <c r="L49" s="165"/>
      <c r="M49" s="131"/>
      <c r="N49" s="132"/>
      <c r="O49" s="131"/>
      <c r="P49" s="1"/>
      <c r="Q49" s="1"/>
      <c r="R49" s="6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38" ht="12.75" customHeight="1">
      <c r="A50" s="142" t="s">
        <v>620</v>
      </c>
      <c r="B50" s="135"/>
      <c r="C50" s="135"/>
      <c r="D50" s="135"/>
      <c r="E50" s="44"/>
      <c r="F50" s="143" t="s">
        <v>621</v>
      </c>
      <c r="G50" s="59"/>
      <c r="H50" s="44"/>
      <c r="I50" s="59"/>
      <c r="J50" s="6"/>
      <c r="K50" s="167"/>
      <c r="L50" s="168"/>
      <c r="M50" s="6"/>
      <c r="N50" s="125"/>
      <c r="O50" s="169"/>
      <c r="P50" s="44"/>
      <c r="Q50" s="44"/>
      <c r="R50" s="6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</row>
    <row r="51" spans="1:38" ht="14.25" customHeight="1">
      <c r="A51" s="142"/>
      <c r="B51" s="135"/>
      <c r="C51" s="135"/>
      <c r="D51" s="135"/>
      <c r="E51" s="6"/>
      <c r="F51" s="143" t="s">
        <v>623</v>
      </c>
      <c r="G51" s="59"/>
      <c r="H51" s="44"/>
      <c r="I51" s="59"/>
      <c r="J51" s="6"/>
      <c r="K51" s="167"/>
      <c r="L51" s="168"/>
      <c r="M51" s="6"/>
      <c r="N51" s="125"/>
      <c r="O51" s="169"/>
      <c r="P51" s="44"/>
      <c r="Q51" s="44"/>
      <c r="R51" s="6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</row>
    <row r="52" spans="1:38" ht="14.25" customHeight="1">
      <c r="A52" s="135"/>
      <c r="B52" s="135"/>
      <c r="C52" s="135"/>
      <c r="D52" s="135"/>
      <c r="E52" s="6"/>
      <c r="F52" s="6"/>
      <c r="G52" s="6"/>
      <c r="H52" s="6"/>
      <c r="I52" s="6"/>
      <c r="J52" s="148"/>
      <c r="K52" s="145"/>
      <c r="L52" s="146"/>
      <c r="M52" s="6"/>
      <c r="N52" s="149"/>
      <c r="O52" s="1"/>
      <c r="P52" s="44"/>
      <c r="Q52" s="44"/>
      <c r="R52" s="6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</row>
    <row r="53" spans="1:38" ht="12.75" customHeight="1">
      <c r="A53" s="170" t="s">
        <v>632</v>
      </c>
      <c r="B53" s="170"/>
      <c r="C53" s="170"/>
      <c r="D53" s="170"/>
      <c r="E53" s="6"/>
      <c r="F53" s="6"/>
      <c r="G53" s="6"/>
      <c r="H53" s="6"/>
      <c r="I53" s="6"/>
      <c r="J53" s="6"/>
      <c r="K53" s="6"/>
      <c r="L53" s="6"/>
      <c r="M53" s="6"/>
      <c r="N53" s="6"/>
      <c r="O53" s="24"/>
      <c r="Q53" s="44"/>
      <c r="R53" s="6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</row>
    <row r="54" spans="1:38" ht="38.25" customHeight="1">
      <c r="A54" s="100" t="s">
        <v>16</v>
      </c>
      <c r="B54" s="100" t="s">
        <v>590</v>
      </c>
      <c r="C54" s="100"/>
      <c r="D54" s="101" t="s">
        <v>602</v>
      </c>
      <c r="E54" s="100" t="s">
        <v>603</v>
      </c>
      <c r="F54" s="100" t="s">
        <v>604</v>
      </c>
      <c r="G54" s="100" t="s">
        <v>625</v>
      </c>
      <c r="H54" s="100" t="s">
        <v>606</v>
      </c>
      <c r="I54" s="100" t="s">
        <v>607</v>
      </c>
      <c r="J54" s="99" t="s">
        <v>608</v>
      </c>
      <c r="K54" s="171" t="s">
        <v>633</v>
      </c>
      <c r="L54" s="102" t="s">
        <v>610</v>
      </c>
      <c r="M54" s="171" t="s">
        <v>634</v>
      </c>
      <c r="N54" s="100" t="s">
        <v>635</v>
      </c>
      <c r="O54" s="99" t="s">
        <v>612</v>
      </c>
      <c r="P54" s="101" t="s">
        <v>613</v>
      </c>
      <c r="Q54" s="44"/>
      <c r="R54" s="6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</row>
    <row r="55" spans="1:38" s="300" customFormat="1" ht="13.5" customHeight="1">
      <c r="A55" s="286">
        <v>1</v>
      </c>
      <c r="B55" s="284">
        <v>44439</v>
      </c>
      <c r="C55" s="365"/>
      <c r="D55" s="338" t="s">
        <v>866</v>
      </c>
      <c r="E55" s="286" t="s">
        <v>616</v>
      </c>
      <c r="F55" s="286">
        <v>847</v>
      </c>
      <c r="G55" s="286">
        <v>834</v>
      </c>
      <c r="H55" s="353">
        <v>855.5</v>
      </c>
      <c r="I55" s="353">
        <v>870</v>
      </c>
      <c r="J55" s="104" t="s">
        <v>887</v>
      </c>
      <c r="K55" s="358">
        <f t="shared" ref="K55" si="39">H55-F55</f>
        <v>8.5</v>
      </c>
      <c r="L55" s="403">
        <f t="shared" ref="L55:L56" si="40">(H55*N55)*0.07%</f>
        <v>598.85000000000014</v>
      </c>
      <c r="M55" s="405">
        <f t="shared" ref="M55" si="41">(K55*N55)-L55</f>
        <v>7901.15</v>
      </c>
      <c r="N55" s="353">
        <v>1000</v>
      </c>
      <c r="O55" s="406" t="s">
        <v>614</v>
      </c>
      <c r="P55" s="407">
        <v>44441</v>
      </c>
      <c r="Q55" s="172"/>
      <c r="R55" s="6" t="s">
        <v>618</v>
      </c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31"/>
      <c r="AG55" s="325"/>
      <c r="AH55" s="323"/>
      <c r="AI55" s="323"/>
      <c r="AJ55" s="331"/>
      <c r="AK55" s="331"/>
      <c r="AL55" s="331"/>
    </row>
    <row r="56" spans="1:38" s="300" customFormat="1" ht="13.5" customHeight="1">
      <c r="A56" s="366">
        <v>2</v>
      </c>
      <c r="B56" s="367">
        <v>44441</v>
      </c>
      <c r="C56" s="368"/>
      <c r="D56" s="369" t="s">
        <v>885</v>
      </c>
      <c r="E56" s="366" t="s">
        <v>855</v>
      </c>
      <c r="F56" s="366">
        <v>1703</v>
      </c>
      <c r="G56" s="366">
        <v>1724</v>
      </c>
      <c r="H56" s="370">
        <v>1689</v>
      </c>
      <c r="I56" s="360" t="s">
        <v>886</v>
      </c>
      <c r="J56" s="104" t="s">
        <v>854</v>
      </c>
      <c r="K56" s="363">
        <f>F56-H56</f>
        <v>14</v>
      </c>
      <c r="L56" s="364">
        <f t="shared" si="40"/>
        <v>679.8225000000001</v>
      </c>
      <c r="M56" s="359">
        <f t="shared" ref="M56" si="42">(K56*N56)-L56</f>
        <v>7370.1774999999998</v>
      </c>
      <c r="N56" s="360">
        <v>575</v>
      </c>
      <c r="O56" s="404" t="s">
        <v>614</v>
      </c>
      <c r="P56" s="362">
        <v>44441</v>
      </c>
      <c r="Q56" s="172"/>
      <c r="R56" s="6" t="s">
        <v>615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50"/>
      <c r="AG56" s="325"/>
      <c r="AH56" s="323"/>
      <c r="AI56" s="323"/>
      <c r="AJ56" s="350"/>
      <c r="AK56" s="350"/>
      <c r="AL56" s="350"/>
    </row>
    <row r="57" spans="1:38" s="300" customFormat="1" ht="13.5" customHeight="1">
      <c r="A57" s="280">
        <v>3</v>
      </c>
      <c r="B57" s="371">
        <v>44441</v>
      </c>
      <c r="C57" s="372"/>
      <c r="D57" s="339" t="s">
        <v>889</v>
      </c>
      <c r="E57" s="280" t="s">
        <v>855</v>
      </c>
      <c r="F57" s="280">
        <v>1796</v>
      </c>
      <c r="G57" s="280">
        <v>1824</v>
      </c>
      <c r="H57" s="373">
        <v>1821</v>
      </c>
      <c r="I57" s="374">
        <v>1750</v>
      </c>
      <c r="J57" s="375" t="s">
        <v>890</v>
      </c>
      <c r="K57" s="376">
        <f>F57-H57</f>
        <v>-25</v>
      </c>
      <c r="L57" s="377">
        <f t="shared" ref="L57" si="43">(H57*N57)*0.07%</f>
        <v>701.08500000000015</v>
      </c>
      <c r="M57" s="378">
        <f t="shared" ref="M57" si="44">(K57*N57)-L57</f>
        <v>-14451.085000000001</v>
      </c>
      <c r="N57" s="374">
        <v>550</v>
      </c>
      <c r="O57" s="379" t="s">
        <v>627</v>
      </c>
      <c r="P57" s="380">
        <v>44441</v>
      </c>
      <c r="Q57" s="172"/>
      <c r="R57" s="6" t="s">
        <v>615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50"/>
      <c r="AG57" s="325"/>
      <c r="AH57" s="323"/>
      <c r="AI57" s="323"/>
      <c r="AJ57" s="350"/>
      <c r="AK57" s="350"/>
      <c r="AL57" s="350"/>
    </row>
    <row r="58" spans="1:38" s="300" customFormat="1" ht="13.5" customHeight="1">
      <c r="A58" s="280">
        <v>4</v>
      </c>
      <c r="B58" s="371">
        <v>44441</v>
      </c>
      <c r="C58" s="392"/>
      <c r="D58" s="393" t="s">
        <v>891</v>
      </c>
      <c r="E58" s="394" t="s">
        <v>855</v>
      </c>
      <c r="F58" s="394">
        <v>17155</v>
      </c>
      <c r="G58" s="394">
        <v>17340</v>
      </c>
      <c r="H58" s="374">
        <v>17340</v>
      </c>
      <c r="I58" s="374">
        <v>16900</v>
      </c>
      <c r="J58" s="375" t="s">
        <v>912</v>
      </c>
      <c r="K58" s="376">
        <f>F58-H58</f>
        <v>-185</v>
      </c>
      <c r="L58" s="377">
        <f t="shared" ref="L58:L59" si="45">(H58*N58)*0.07%</f>
        <v>606.90000000000009</v>
      </c>
      <c r="M58" s="378">
        <f t="shared" ref="M58:M59" si="46">(K58*N58)-L58</f>
        <v>-9856.9</v>
      </c>
      <c r="N58" s="374">
        <v>50</v>
      </c>
      <c r="O58" s="379" t="s">
        <v>627</v>
      </c>
      <c r="P58" s="380">
        <v>44442</v>
      </c>
      <c r="Q58" s="172"/>
      <c r="R58" s="6" t="s">
        <v>615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31"/>
      <c r="AG58" s="325"/>
      <c r="AH58" s="323"/>
      <c r="AI58" s="323"/>
      <c r="AJ58" s="331"/>
      <c r="AK58" s="331"/>
      <c r="AL58" s="331"/>
    </row>
    <row r="59" spans="1:38" s="300" customFormat="1" ht="13.5" customHeight="1">
      <c r="A59" s="280">
        <v>5</v>
      </c>
      <c r="B59" s="371">
        <v>44441</v>
      </c>
      <c r="C59" s="392"/>
      <c r="D59" s="393" t="s">
        <v>892</v>
      </c>
      <c r="E59" s="394" t="s">
        <v>616</v>
      </c>
      <c r="F59" s="394">
        <v>923.5</v>
      </c>
      <c r="G59" s="394">
        <v>907</v>
      </c>
      <c r="H59" s="374">
        <v>907</v>
      </c>
      <c r="I59" s="374" t="s">
        <v>893</v>
      </c>
      <c r="J59" s="375" t="s">
        <v>938</v>
      </c>
      <c r="K59" s="376">
        <f t="shared" ref="K59" si="47">H59-F59</f>
        <v>-16.5</v>
      </c>
      <c r="L59" s="377">
        <f t="shared" si="45"/>
        <v>539.66500000000008</v>
      </c>
      <c r="M59" s="378">
        <f t="shared" si="46"/>
        <v>-14564.665000000001</v>
      </c>
      <c r="N59" s="374">
        <v>850</v>
      </c>
      <c r="O59" s="379" t="s">
        <v>627</v>
      </c>
      <c r="P59" s="380">
        <v>44446</v>
      </c>
      <c r="Q59" s="172"/>
      <c r="R59" s="6" t="s">
        <v>618</v>
      </c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57"/>
      <c r="AG59" s="325"/>
      <c r="AH59" s="323"/>
      <c r="AI59" s="323"/>
      <c r="AJ59" s="357"/>
      <c r="AK59" s="357"/>
      <c r="AL59" s="357"/>
    </row>
    <row r="60" spans="1:38" s="300" customFormat="1" ht="13.5" customHeight="1">
      <c r="A60" s="286">
        <v>6</v>
      </c>
      <c r="B60" s="284">
        <v>44445</v>
      </c>
      <c r="C60" s="400"/>
      <c r="D60" s="401" t="s">
        <v>914</v>
      </c>
      <c r="E60" s="402" t="s">
        <v>855</v>
      </c>
      <c r="F60" s="402">
        <v>1716</v>
      </c>
      <c r="G60" s="402">
        <v>1737</v>
      </c>
      <c r="H60" s="360">
        <v>1699</v>
      </c>
      <c r="I60" s="360" t="s">
        <v>915</v>
      </c>
      <c r="J60" s="104" t="s">
        <v>916</v>
      </c>
      <c r="K60" s="363">
        <f>F60-H60</f>
        <v>17</v>
      </c>
      <c r="L60" s="364">
        <f t="shared" ref="L60:L61" si="48">(H60*N60)*0.07%</f>
        <v>683.84750000000008</v>
      </c>
      <c r="M60" s="359">
        <f t="shared" ref="M60:M61" si="49">(K60*N60)-L60</f>
        <v>9091.1525000000001</v>
      </c>
      <c r="N60" s="360">
        <v>575</v>
      </c>
      <c r="O60" s="361" t="s">
        <v>614</v>
      </c>
      <c r="P60" s="362">
        <v>44445</v>
      </c>
      <c r="Q60" s="172"/>
      <c r="R60" s="6" t="s">
        <v>615</v>
      </c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9"/>
      <c r="AG60" s="325"/>
      <c r="AH60" s="323"/>
      <c r="AI60" s="323"/>
      <c r="AJ60" s="399"/>
      <c r="AK60" s="399"/>
      <c r="AL60" s="399"/>
    </row>
    <row r="61" spans="1:38" s="300" customFormat="1" ht="13.5" customHeight="1">
      <c r="A61" s="286">
        <v>7</v>
      </c>
      <c r="B61" s="284">
        <v>44445</v>
      </c>
      <c r="C61" s="400"/>
      <c r="D61" s="401" t="s">
        <v>921</v>
      </c>
      <c r="E61" s="402" t="s">
        <v>616</v>
      </c>
      <c r="F61" s="402">
        <v>3190</v>
      </c>
      <c r="G61" s="402">
        <v>3120</v>
      </c>
      <c r="H61" s="360">
        <v>3235</v>
      </c>
      <c r="I61" s="360" t="s">
        <v>922</v>
      </c>
      <c r="J61" s="104" t="s">
        <v>958</v>
      </c>
      <c r="K61" s="363">
        <f t="shared" ref="K61" si="50">H61-F61</f>
        <v>45</v>
      </c>
      <c r="L61" s="364">
        <f t="shared" si="48"/>
        <v>452.90000000000009</v>
      </c>
      <c r="M61" s="359">
        <f t="shared" si="49"/>
        <v>8547.1</v>
      </c>
      <c r="N61" s="360">
        <v>200</v>
      </c>
      <c r="O61" s="361" t="s">
        <v>614</v>
      </c>
      <c r="P61" s="362">
        <v>44447</v>
      </c>
      <c r="Q61" s="172"/>
      <c r="R61" s="6" t="s">
        <v>618</v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420"/>
      <c r="AG61" s="325"/>
      <c r="AH61" s="323"/>
      <c r="AI61" s="323"/>
      <c r="AJ61" s="420"/>
      <c r="AK61" s="420"/>
      <c r="AL61" s="420"/>
    </row>
    <row r="62" spans="1:38" s="300" customFormat="1" ht="13.5" customHeight="1">
      <c r="A62" s="430">
        <v>8</v>
      </c>
      <c r="B62" s="431">
        <v>44445</v>
      </c>
      <c r="C62" s="432"/>
      <c r="D62" s="433" t="s">
        <v>923</v>
      </c>
      <c r="E62" s="434" t="s">
        <v>616</v>
      </c>
      <c r="F62" s="434">
        <v>2251.5</v>
      </c>
      <c r="G62" s="434">
        <v>2205</v>
      </c>
      <c r="H62" s="434">
        <v>2205</v>
      </c>
      <c r="I62" s="434" t="s">
        <v>924</v>
      </c>
      <c r="J62" s="375" t="s">
        <v>945</v>
      </c>
      <c r="K62" s="376">
        <f t="shared" ref="K62" si="51">H62-F62</f>
        <v>-46.5</v>
      </c>
      <c r="L62" s="377">
        <f t="shared" ref="L62" si="52">(H62*N62)*0.07%</f>
        <v>424.46250000000003</v>
      </c>
      <c r="M62" s="378">
        <f t="shared" ref="M62" si="53">(K62*N62)-L62</f>
        <v>-13211.9625</v>
      </c>
      <c r="N62" s="374">
        <v>275</v>
      </c>
      <c r="O62" s="379" t="s">
        <v>627</v>
      </c>
      <c r="P62" s="380">
        <v>44447</v>
      </c>
      <c r="Q62" s="172"/>
      <c r="R62" s="6" t="s">
        <v>618</v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9"/>
      <c r="AG62" s="325"/>
      <c r="AH62" s="323"/>
      <c r="AI62" s="323"/>
      <c r="AJ62" s="399"/>
      <c r="AK62" s="399"/>
      <c r="AL62" s="399"/>
    </row>
    <row r="63" spans="1:38" s="300" customFormat="1" ht="13.5" customHeight="1">
      <c r="A63" s="280">
        <v>9</v>
      </c>
      <c r="B63" s="371">
        <v>44445</v>
      </c>
      <c r="C63" s="392"/>
      <c r="D63" s="393" t="s">
        <v>925</v>
      </c>
      <c r="E63" s="394" t="s">
        <v>616</v>
      </c>
      <c r="F63" s="394">
        <v>840</v>
      </c>
      <c r="G63" s="394">
        <v>827</v>
      </c>
      <c r="H63" s="374">
        <v>827</v>
      </c>
      <c r="I63" s="374">
        <v>865</v>
      </c>
      <c r="J63" s="375" t="s">
        <v>939</v>
      </c>
      <c r="K63" s="376">
        <f t="shared" ref="K63" si="54">H63-F63</f>
        <v>-13</v>
      </c>
      <c r="L63" s="377">
        <f t="shared" ref="L63:L65" si="55">(H63*N63)*0.07%</f>
        <v>578.90000000000009</v>
      </c>
      <c r="M63" s="378">
        <f t="shared" ref="M63:M65" si="56">(K63*N63)-L63</f>
        <v>-13578.9</v>
      </c>
      <c r="N63" s="374">
        <v>1000</v>
      </c>
      <c r="O63" s="379" t="s">
        <v>627</v>
      </c>
      <c r="P63" s="380">
        <v>44446</v>
      </c>
      <c r="Q63" s="172"/>
      <c r="R63" s="6" t="s">
        <v>618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9"/>
      <c r="AG63" s="325"/>
      <c r="AH63" s="323"/>
      <c r="AI63" s="323"/>
      <c r="AJ63" s="399"/>
      <c r="AK63" s="399"/>
      <c r="AL63" s="399"/>
    </row>
    <row r="64" spans="1:38" s="300" customFormat="1" ht="13.5" customHeight="1">
      <c r="A64" s="286">
        <v>10</v>
      </c>
      <c r="B64" s="367">
        <v>44446</v>
      </c>
      <c r="C64" s="400"/>
      <c r="D64" s="442" t="s">
        <v>934</v>
      </c>
      <c r="E64" s="402" t="s">
        <v>855</v>
      </c>
      <c r="F64" s="402">
        <v>3848</v>
      </c>
      <c r="G64" s="402">
        <v>3890</v>
      </c>
      <c r="H64" s="360">
        <v>3812.5</v>
      </c>
      <c r="I64" s="360">
        <v>3770</v>
      </c>
      <c r="J64" s="104" t="s">
        <v>946</v>
      </c>
      <c r="K64" s="363">
        <f>F64-H64</f>
        <v>35.5</v>
      </c>
      <c r="L64" s="364">
        <f t="shared" si="55"/>
        <v>800.62500000000011</v>
      </c>
      <c r="M64" s="359">
        <f t="shared" si="56"/>
        <v>9849.375</v>
      </c>
      <c r="N64" s="360">
        <v>300</v>
      </c>
      <c r="O64" s="361" t="s">
        <v>614</v>
      </c>
      <c r="P64" s="362">
        <v>44447</v>
      </c>
      <c r="Q64" s="172"/>
      <c r="R64" s="6" t="s">
        <v>615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9"/>
      <c r="AG64" s="325"/>
      <c r="AH64" s="323"/>
      <c r="AI64" s="323"/>
      <c r="AJ64" s="399"/>
      <c r="AK64" s="399"/>
      <c r="AL64" s="399"/>
    </row>
    <row r="65" spans="1:38" s="300" customFormat="1" ht="13.5" customHeight="1">
      <c r="A65" s="286">
        <v>11</v>
      </c>
      <c r="B65" s="367">
        <v>44447</v>
      </c>
      <c r="C65" s="400"/>
      <c r="D65" s="401" t="s">
        <v>947</v>
      </c>
      <c r="E65" s="402" t="s">
        <v>616</v>
      </c>
      <c r="F65" s="402">
        <v>212.25</v>
      </c>
      <c r="G65" s="402">
        <v>209</v>
      </c>
      <c r="H65" s="360">
        <v>215</v>
      </c>
      <c r="I65" s="360" t="s">
        <v>948</v>
      </c>
      <c r="J65" s="104" t="s">
        <v>979</v>
      </c>
      <c r="K65" s="363">
        <f t="shared" ref="K65" si="57">H65-F65</f>
        <v>2.75</v>
      </c>
      <c r="L65" s="364">
        <f t="shared" si="55"/>
        <v>481.60000000000008</v>
      </c>
      <c r="M65" s="359">
        <f t="shared" si="56"/>
        <v>8318.4</v>
      </c>
      <c r="N65" s="360">
        <v>3200</v>
      </c>
      <c r="O65" s="361" t="s">
        <v>614</v>
      </c>
      <c r="P65" s="362">
        <v>44452</v>
      </c>
      <c r="Q65" s="172"/>
      <c r="R65" s="6" t="s">
        <v>615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9"/>
      <c r="AG65" s="325"/>
      <c r="AH65" s="323"/>
      <c r="AI65" s="323"/>
      <c r="AJ65" s="399"/>
      <c r="AK65" s="399"/>
      <c r="AL65" s="399"/>
    </row>
    <row r="66" spans="1:38" s="300" customFormat="1" ht="13.5" customHeight="1">
      <c r="A66" s="286">
        <v>12</v>
      </c>
      <c r="B66" s="367">
        <v>44447</v>
      </c>
      <c r="C66" s="400"/>
      <c r="D66" s="442" t="s">
        <v>950</v>
      </c>
      <c r="E66" s="402" t="s">
        <v>616</v>
      </c>
      <c r="F66" s="402">
        <v>1708</v>
      </c>
      <c r="G66" s="402">
        <v>1670</v>
      </c>
      <c r="H66" s="360">
        <v>1732</v>
      </c>
      <c r="I66" s="360" t="s">
        <v>951</v>
      </c>
      <c r="J66" s="104" t="s">
        <v>877</v>
      </c>
      <c r="K66" s="363">
        <f t="shared" ref="K66" si="58">H66-F66</f>
        <v>24</v>
      </c>
      <c r="L66" s="364">
        <f t="shared" ref="L66" si="59">(H66*N66)*0.07%</f>
        <v>424.34000000000009</v>
      </c>
      <c r="M66" s="359">
        <f t="shared" ref="M66" si="60">(K66*N66)-L66</f>
        <v>7975.66</v>
      </c>
      <c r="N66" s="360">
        <v>350</v>
      </c>
      <c r="O66" s="361" t="s">
        <v>614</v>
      </c>
      <c r="P66" s="362">
        <v>44448</v>
      </c>
      <c r="Q66" s="172"/>
      <c r="R66" s="6" t="s">
        <v>618</v>
      </c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57"/>
      <c r="AG66" s="325"/>
      <c r="AH66" s="323"/>
      <c r="AI66" s="323"/>
      <c r="AJ66" s="357"/>
      <c r="AK66" s="357"/>
      <c r="AL66" s="357"/>
    </row>
    <row r="67" spans="1:38" s="300" customFormat="1" ht="13.5" customHeight="1">
      <c r="A67" s="297">
        <v>13</v>
      </c>
      <c r="B67" s="325">
        <v>44452</v>
      </c>
      <c r="C67" s="335"/>
      <c r="D67" s="176" t="s">
        <v>950</v>
      </c>
      <c r="E67" s="440" t="s">
        <v>616</v>
      </c>
      <c r="F67" s="440" t="s">
        <v>980</v>
      </c>
      <c r="G67" s="436">
        <v>1695</v>
      </c>
      <c r="H67" s="437"/>
      <c r="I67" s="441" t="s">
        <v>981</v>
      </c>
      <c r="J67" s="328" t="s">
        <v>617</v>
      </c>
      <c r="K67" s="318"/>
      <c r="L67" s="298"/>
      <c r="M67" s="329"/>
      <c r="N67" s="437"/>
      <c r="O67" s="435"/>
      <c r="P67" s="178"/>
      <c r="Q67" s="172"/>
      <c r="R67" s="6" t="s">
        <v>618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436"/>
      <c r="AG67" s="325"/>
      <c r="AH67" s="323"/>
      <c r="AI67" s="323"/>
      <c r="AJ67" s="436"/>
      <c r="AK67" s="436"/>
      <c r="AL67" s="436"/>
    </row>
    <row r="68" spans="1:38" s="300" customFormat="1" ht="13.5" customHeight="1">
      <c r="A68" s="297"/>
      <c r="B68" s="325"/>
      <c r="C68" s="335"/>
      <c r="D68" s="176"/>
      <c r="E68" s="440"/>
      <c r="F68" s="440"/>
      <c r="G68" s="440"/>
      <c r="H68" s="441"/>
      <c r="I68" s="441"/>
      <c r="J68" s="328"/>
      <c r="K68" s="318"/>
      <c r="L68" s="298"/>
      <c r="M68" s="329"/>
      <c r="N68" s="441"/>
      <c r="O68" s="439"/>
      <c r="P68" s="178"/>
      <c r="Q68" s="172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440"/>
      <c r="AG68" s="325"/>
      <c r="AH68" s="323"/>
      <c r="AI68" s="323"/>
      <c r="AJ68" s="440"/>
      <c r="AK68" s="440"/>
      <c r="AL68" s="440"/>
    </row>
    <row r="69" spans="1:38" s="300" customFormat="1" ht="13.5" customHeight="1">
      <c r="A69" s="297"/>
      <c r="B69" s="292"/>
      <c r="C69" s="349"/>
      <c r="D69" s="176"/>
      <c r="E69" s="108"/>
      <c r="F69" s="108"/>
      <c r="G69" s="108"/>
      <c r="H69" s="113"/>
      <c r="I69" s="173"/>
      <c r="J69" s="328"/>
      <c r="K69" s="318"/>
      <c r="L69" s="298"/>
      <c r="M69" s="329"/>
      <c r="N69" s="173"/>
      <c r="O69" s="177"/>
      <c r="P69" s="178"/>
      <c r="Q69" s="172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75"/>
      <c r="AG69" s="292"/>
      <c r="AH69" s="176"/>
      <c r="AI69" s="176"/>
      <c r="AJ69" s="108"/>
      <c r="AK69" s="108"/>
      <c r="AL69" s="108"/>
    </row>
    <row r="70" spans="1:38" ht="13.5" customHeight="1">
      <c r="A70" s="472"/>
      <c r="B70" s="474"/>
      <c r="C70" s="110"/>
      <c r="D70" s="176"/>
      <c r="E70" s="108"/>
      <c r="F70" s="108"/>
      <c r="G70" s="108"/>
      <c r="H70" s="108"/>
      <c r="I70" s="113"/>
      <c r="J70" s="476"/>
      <c r="K70" s="298"/>
      <c r="L70" s="298"/>
      <c r="M70" s="478"/>
      <c r="N70" s="480"/>
      <c r="O70" s="468"/>
      <c r="P70" s="470"/>
      <c r="Q70" s="172"/>
      <c r="R70" s="6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3.5" customHeight="1">
      <c r="A71" s="473"/>
      <c r="B71" s="475"/>
      <c r="C71" s="110"/>
      <c r="D71" s="176"/>
      <c r="E71" s="108"/>
      <c r="F71" s="108"/>
      <c r="G71" s="108"/>
      <c r="H71" s="108"/>
      <c r="I71" s="113"/>
      <c r="J71" s="477"/>
      <c r="K71" s="336"/>
      <c r="L71" s="337"/>
      <c r="M71" s="479"/>
      <c r="N71" s="477"/>
      <c r="O71" s="469"/>
      <c r="P71" s="471"/>
      <c r="Q71" s="1"/>
      <c r="R71" s="6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3.5" customHeight="1">
      <c r="A72" s="123"/>
      <c r="B72" s="124"/>
      <c r="C72" s="161"/>
      <c r="D72" s="179"/>
      <c r="E72" s="180"/>
      <c r="F72" s="123"/>
      <c r="G72" s="123"/>
      <c r="H72" s="123"/>
      <c r="I72" s="163"/>
      <c r="J72" s="163"/>
      <c r="K72" s="163"/>
      <c r="L72" s="163"/>
      <c r="M72" s="163"/>
      <c r="N72" s="163"/>
      <c r="O72" s="163"/>
      <c r="P72" s="163"/>
      <c r="Q72" s="1"/>
      <c r="R72" s="6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2.75" customHeight="1">
      <c r="A73" s="181"/>
      <c r="B73" s="124"/>
      <c r="C73" s="125"/>
      <c r="D73" s="182"/>
      <c r="E73" s="128"/>
      <c r="F73" s="128"/>
      <c r="G73" s="128"/>
      <c r="H73" s="128"/>
      <c r="I73" s="128"/>
      <c r="J73" s="6"/>
      <c r="K73" s="128"/>
      <c r="L73" s="128"/>
      <c r="M73" s="6"/>
      <c r="N73" s="1"/>
      <c r="O73" s="125"/>
      <c r="P73" s="44"/>
      <c r="Q73" s="44"/>
      <c r="R73" s="6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44"/>
      <c r="AG73" s="44"/>
      <c r="AH73" s="44"/>
      <c r="AI73" s="44"/>
      <c r="AJ73" s="44"/>
      <c r="AK73" s="44"/>
      <c r="AL73" s="44"/>
    </row>
    <row r="74" spans="1:38" ht="12.75" customHeight="1">
      <c r="A74" s="183" t="s">
        <v>637</v>
      </c>
      <c r="B74" s="183"/>
      <c r="C74" s="183"/>
      <c r="D74" s="183"/>
      <c r="E74" s="184"/>
      <c r="F74" s="128"/>
      <c r="G74" s="128"/>
      <c r="H74" s="128"/>
      <c r="I74" s="128"/>
      <c r="J74" s="1"/>
      <c r="K74" s="6"/>
      <c r="L74" s="6"/>
      <c r="M74" s="6"/>
      <c r="N74" s="1"/>
      <c r="O74" s="1"/>
      <c r="P74" s="44"/>
      <c r="Q74" s="44"/>
      <c r="R74" s="6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44"/>
      <c r="AG74" s="44"/>
      <c r="AH74" s="44"/>
      <c r="AI74" s="44"/>
      <c r="AJ74" s="44"/>
      <c r="AK74" s="44"/>
      <c r="AL74" s="44"/>
    </row>
    <row r="75" spans="1:38" ht="38.25" customHeight="1">
      <c r="A75" s="100" t="s">
        <v>16</v>
      </c>
      <c r="B75" s="100" t="s">
        <v>590</v>
      </c>
      <c r="C75" s="100"/>
      <c r="D75" s="101" t="s">
        <v>602</v>
      </c>
      <c r="E75" s="100" t="s">
        <v>603</v>
      </c>
      <c r="F75" s="100" t="s">
        <v>604</v>
      </c>
      <c r="G75" s="100" t="s">
        <v>625</v>
      </c>
      <c r="H75" s="100" t="s">
        <v>606</v>
      </c>
      <c r="I75" s="100" t="s">
        <v>607</v>
      </c>
      <c r="J75" s="99" t="s">
        <v>608</v>
      </c>
      <c r="K75" s="99" t="s">
        <v>638</v>
      </c>
      <c r="L75" s="102" t="s">
        <v>610</v>
      </c>
      <c r="M75" s="171" t="s">
        <v>634</v>
      </c>
      <c r="N75" s="100" t="s">
        <v>635</v>
      </c>
      <c r="O75" s="100" t="s">
        <v>612</v>
      </c>
      <c r="P75" s="101" t="s">
        <v>613</v>
      </c>
      <c r="Q75" s="44"/>
      <c r="R75" s="6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44"/>
      <c r="AG75" s="44"/>
      <c r="AH75" s="44"/>
      <c r="AI75" s="44"/>
      <c r="AJ75" s="44"/>
      <c r="AK75" s="44"/>
      <c r="AL75" s="44"/>
    </row>
    <row r="76" spans="1:38" s="291" customFormat="1" ht="12.75" customHeight="1">
      <c r="A76" s="354">
        <v>1</v>
      </c>
      <c r="B76" s="281">
        <v>44438</v>
      </c>
      <c r="C76" s="355"/>
      <c r="D76" s="339" t="s">
        <v>865</v>
      </c>
      <c r="E76" s="356" t="s">
        <v>616</v>
      </c>
      <c r="F76" s="280">
        <v>135</v>
      </c>
      <c r="G76" s="280">
        <v>0</v>
      </c>
      <c r="H76" s="280">
        <v>0</v>
      </c>
      <c r="I76" s="282" t="s">
        <v>851</v>
      </c>
      <c r="J76" s="283" t="s">
        <v>883</v>
      </c>
      <c r="K76" s="308">
        <f t="shared" ref="K76" si="61">H76-F76</f>
        <v>-135</v>
      </c>
      <c r="L76" s="308">
        <v>100</v>
      </c>
      <c r="M76" s="283">
        <f t="shared" ref="M76" si="62">(K76*N76)-100</f>
        <v>-3475</v>
      </c>
      <c r="N76" s="283">
        <v>25</v>
      </c>
      <c r="O76" s="383" t="s">
        <v>627</v>
      </c>
      <c r="P76" s="309">
        <v>44441</v>
      </c>
      <c r="Q76" s="306"/>
      <c r="R76" s="307" t="s">
        <v>618</v>
      </c>
      <c r="S76" s="290"/>
      <c r="T76" s="290"/>
      <c r="U76" s="290"/>
      <c r="V76" s="290"/>
      <c r="W76" s="290"/>
      <c r="X76" s="290"/>
      <c r="Y76" s="290"/>
      <c r="Z76" s="290"/>
      <c r="AA76" s="290"/>
      <c r="AB76" s="290"/>
      <c r="AC76" s="290"/>
      <c r="AD76" s="290"/>
      <c r="AE76" s="290"/>
      <c r="AF76" s="290"/>
      <c r="AG76" s="290"/>
      <c r="AH76" s="290"/>
      <c r="AI76" s="290"/>
      <c r="AJ76" s="290"/>
      <c r="AK76" s="290"/>
      <c r="AL76" s="290"/>
    </row>
    <row r="77" spans="1:38" s="291" customFormat="1" ht="12.75" customHeight="1">
      <c r="A77" s="332">
        <v>2</v>
      </c>
      <c r="B77" s="284">
        <v>44439</v>
      </c>
      <c r="C77" s="351"/>
      <c r="D77" s="338" t="s">
        <v>867</v>
      </c>
      <c r="E77" s="352" t="s">
        <v>616</v>
      </c>
      <c r="F77" s="286">
        <v>38</v>
      </c>
      <c r="G77" s="286">
        <v>19</v>
      </c>
      <c r="H77" s="286">
        <v>45</v>
      </c>
      <c r="I77" s="353" t="s">
        <v>868</v>
      </c>
      <c r="J77" s="299" t="s">
        <v>852</v>
      </c>
      <c r="K77" s="381">
        <f t="shared" ref="K77" si="63">H77-F77</f>
        <v>7</v>
      </c>
      <c r="L77" s="381">
        <v>100</v>
      </c>
      <c r="M77" s="382">
        <f t="shared" ref="M77" si="64">(K77*N77)-100</f>
        <v>1650</v>
      </c>
      <c r="N77" s="382">
        <v>250</v>
      </c>
      <c r="O77" s="301" t="s">
        <v>614</v>
      </c>
      <c r="P77" s="312">
        <v>44440</v>
      </c>
      <c r="Q77" s="306"/>
      <c r="R77" s="307" t="s">
        <v>618</v>
      </c>
      <c r="S77" s="290"/>
      <c r="T77" s="290"/>
      <c r="U77" s="290"/>
      <c r="V77" s="290"/>
      <c r="W77" s="290"/>
      <c r="X77" s="290"/>
      <c r="Y77" s="290"/>
      <c r="Z77" s="290"/>
      <c r="AA77" s="290"/>
      <c r="AB77" s="290"/>
      <c r="AC77" s="290"/>
      <c r="AD77" s="290"/>
      <c r="AE77" s="290"/>
      <c r="AF77" s="290"/>
      <c r="AG77" s="290"/>
      <c r="AH77" s="290"/>
      <c r="AI77" s="290"/>
      <c r="AJ77" s="290"/>
      <c r="AK77" s="290"/>
      <c r="AL77" s="290"/>
    </row>
    <row r="78" spans="1:38" s="291" customFormat="1" ht="12.75" customHeight="1">
      <c r="A78" s="354">
        <v>3</v>
      </c>
      <c r="B78" s="281">
        <v>44439</v>
      </c>
      <c r="C78" s="355"/>
      <c r="D78" s="339" t="s">
        <v>869</v>
      </c>
      <c r="E78" s="356" t="s">
        <v>616</v>
      </c>
      <c r="F78" s="280">
        <v>67.5</v>
      </c>
      <c r="G78" s="280">
        <v>20</v>
      </c>
      <c r="H78" s="280">
        <v>20</v>
      </c>
      <c r="I78" s="282" t="s">
        <v>862</v>
      </c>
      <c r="J78" s="287" t="s">
        <v>878</v>
      </c>
      <c r="K78" s="308">
        <f t="shared" ref="K78" si="65">H78-F78</f>
        <v>-47.5</v>
      </c>
      <c r="L78" s="308">
        <v>100</v>
      </c>
      <c r="M78" s="283">
        <f t="shared" ref="M78" si="66">(K78*N78)-100</f>
        <v>-2475</v>
      </c>
      <c r="N78" s="283">
        <v>50</v>
      </c>
      <c r="O78" s="288" t="s">
        <v>627</v>
      </c>
      <c r="P78" s="309">
        <v>44440</v>
      </c>
      <c r="Q78" s="306"/>
      <c r="R78" s="307" t="s">
        <v>618</v>
      </c>
      <c r="S78" s="290"/>
      <c r="T78" s="290"/>
      <c r="U78" s="290"/>
      <c r="V78" s="290"/>
      <c r="W78" s="290"/>
      <c r="X78" s="290"/>
      <c r="Y78" s="290"/>
      <c r="Z78" s="290"/>
      <c r="AA78" s="290"/>
      <c r="AB78" s="290"/>
      <c r="AC78" s="290"/>
      <c r="AD78" s="290"/>
      <c r="AE78" s="290"/>
      <c r="AF78" s="290"/>
      <c r="AG78" s="290"/>
      <c r="AH78" s="290"/>
      <c r="AI78" s="290"/>
      <c r="AJ78" s="290"/>
      <c r="AK78" s="290"/>
      <c r="AL78" s="290"/>
    </row>
    <row r="79" spans="1:38" s="291" customFormat="1" ht="12.75" customHeight="1">
      <c r="A79" s="332">
        <v>4</v>
      </c>
      <c r="B79" s="284">
        <v>44440</v>
      </c>
      <c r="C79" s="351"/>
      <c r="D79" s="338" t="s">
        <v>871</v>
      </c>
      <c r="E79" s="352" t="s">
        <v>855</v>
      </c>
      <c r="F79" s="286">
        <v>86</v>
      </c>
      <c r="G79" s="286">
        <v>124</v>
      </c>
      <c r="H79" s="286">
        <v>62</v>
      </c>
      <c r="I79" s="353">
        <v>0.1</v>
      </c>
      <c r="J79" s="299" t="s">
        <v>877</v>
      </c>
      <c r="K79" s="310">
        <f>F79-H79</f>
        <v>24</v>
      </c>
      <c r="L79" s="310">
        <v>100</v>
      </c>
      <c r="M79" s="311">
        <f t="shared" ref="M79:M83" si="67">(K79*N79)-100</f>
        <v>1100</v>
      </c>
      <c r="N79" s="311">
        <v>50</v>
      </c>
      <c r="O79" s="301" t="s">
        <v>614</v>
      </c>
      <c r="P79" s="322">
        <v>44440</v>
      </c>
      <c r="Q79" s="306"/>
      <c r="R79" s="307" t="s">
        <v>615</v>
      </c>
      <c r="S79" s="290"/>
      <c r="T79" s="290"/>
      <c r="U79" s="290"/>
      <c r="V79" s="290"/>
      <c r="W79" s="290"/>
      <c r="X79" s="290"/>
      <c r="Y79" s="290"/>
      <c r="Z79" s="290"/>
      <c r="AA79" s="290"/>
      <c r="AB79" s="290"/>
      <c r="AC79" s="290"/>
      <c r="AD79" s="290"/>
      <c r="AE79" s="290"/>
      <c r="AF79" s="290"/>
      <c r="AG79" s="290"/>
      <c r="AH79" s="290"/>
      <c r="AI79" s="290"/>
      <c r="AJ79" s="290"/>
      <c r="AK79" s="290"/>
      <c r="AL79" s="290"/>
    </row>
    <row r="80" spans="1:38" s="291" customFormat="1" ht="12.75" customHeight="1">
      <c r="A80" s="332">
        <v>5</v>
      </c>
      <c r="B80" s="284">
        <v>44440</v>
      </c>
      <c r="C80" s="351"/>
      <c r="D80" s="338" t="s">
        <v>872</v>
      </c>
      <c r="E80" s="352" t="s">
        <v>616</v>
      </c>
      <c r="F80" s="286">
        <v>53.5</v>
      </c>
      <c r="G80" s="286">
        <v>14</v>
      </c>
      <c r="H80" s="286">
        <v>67.5</v>
      </c>
      <c r="I80" s="353" t="s">
        <v>873</v>
      </c>
      <c r="J80" s="299" t="s">
        <v>854</v>
      </c>
      <c r="K80" s="310">
        <f t="shared" ref="K80:K83" si="68">H80-F80</f>
        <v>14</v>
      </c>
      <c r="L80" s="310">
        <v>100</v>
      </c>
      <c r="M80" s="311">
        <f t="shared" si="67"/>
        <v>600</v>
      </c>
      <c r="N80" s="311">
        <v>50</v>
      </c>
      <c r="O80" s="301" t="s">
        <v>614</v>
      </c>
      <c r="P80" s="322">
        <v>44440</v>
      </c>
      <c r="Q80" s="306"/>
      <c r="R80" s="307" t="s">
        <v>615</v>
      </c>
      <c r="S80" s="290"/>
      <c r="T80" s="290"/>
      <c r="U80" s="290"/>
      <c r="V80" s="290"/>
      <c r="W80" s="290"/>
      <c r="X80" s="290"/>
      <c r="Y80" s="290"/>
      <c r="Z80" s="290"/>
      <c r="AA80" s="290"/>
      <c r="AB80" s="290"/>
      <c r="AC80" s="290"/>
      <c r="AD80" s="290"/>
      <c r="AE80" s="290"/>
      <c r="AF80" s="290"/>
      <c r="AG80" s="290"/>
      <c r="AH80" s="290"/>
      <c r="AI80" s="290"/>
      <c r="AJ80" s="290"/>
      <c r="AK80" s="290"/>
      <c r="AL80" s="290"/>
    </row>
    <row r="81" spans="1:38" s="291" customFormat="1" ht="12.75" customHeight="1">
      <c r="A81" s="332">
        <v>6</v>
      </c>
      <c r="B81" s="284">
        <v>44440</v>
      </c>
      <c r="C81" s="351"/>
      <c r="D81" s="338" t="s">
        <v>872</v>
      </c>
      <c r="E81" s="352" t="s">
        <v>616</v>
      </c>
      <c r="F81" s="286">
        <v>50</v>
      </c>
      <c r="G81" s="286">
        <v>14</v>
      </c>
      <c r="H81" s="286">
        <v>67.5</v>
      </c>
      <c r="I81" s="353" t="s">
        <v>873</v>
      </c>
      <c r="J81" s="299" t="s">
        <v>879</v>
      </c>
      <c r="K81" s="310">
        <f t="shared" si="68"/>
        <v>17.5</v>
      </c>
      <c r="L81" s="310">
        <v>100</v>
      </c>
      <c r="M81" s="311">
        <f t="shared" si="67"/>
        <v>775</v>
      </c>
      <c r="N81" s="311">
        <v>50</v>
      </c>
      <c r="O81" s="301" t="s">
        <v>614</v>
      </c>
      <c r="P81" s="322">
        <v>44440</v>
      </c>
      <c r="Q81" s="306"/>
      <c r="R81" s="307" t="s">
        <v>615</v>
      </c>
      <c r="S81" s="290"/>
      <c r="T81" s="290"/>
      <c r="U81" s="290"/>
      <c r="V81" s="290"/>
      <c r="W81" s="290"/>
      <c r="X81" s="290"/>
      <c r="Y81" s="290"/>
      <c r="Z81" s="290"/>
      <c r="AA81" s="290"/>
      <c r="AB81" s="290"/>
      <c r="AC81" s="290"/>
      <c r="AD81" s="290"/>
      <c r="AE81" s="290"/>
      <c r="AF81" s="290"/>
      <c r="AG81" s="290"/>
      <c r="AH81" s="290"/>
      <c r="AI81" s="290"/>
      <c r="AJ81" s="290"/>
      <c r="AK81" s="290"/>
      <c r="AL81" s="290"/>
    </row>
    <row r="82" spans="1:38" s="291" customFormat="1" ht="12.75" customHeight="1">
      <c r="A82" s="332">
        <v>7</v>
      </c>
      <c r="B82" s="284">
        <v>44440</v>
      </c>
      <c r="C82" s="351"/>
      <c r="D82" s="338" t="s">
        <v>874</v>
      </c>
      <c r="E82" s="352" t="s">
        <v>616</v>
      </c>
      <c r="F82" s="286">
        <v>63.5</v>
      </c>
      <c r="G82" s="286">
        <v>14</v>
      </c>
      <c r="H82" s="286">
        <v>80</v>
      </c>
      <c r="I82" s="353" t="s">
        <v>853</v>
      </c>
      <c r="J82" s="299" t="s">
        <v>880</v>
      </c>
      <c r="K82" s="310">
        <f t="shared" si="68"/>
        <v>16.5</v>
      </c>
      <c r="L82" s="310">
        <v>100</v>
      </c>
      <c r="M82" s="311">
        <f t="shared" si="67"/>
        <v>725</v>
      </c>
      <c r="N82" s="311">
        <v>50</v>
      </c>
      <c r="O82" s="301" t="s">
        <v>614</v>
      </c>
      <c r="P82" s="322">
        <v>44440</v>
      </c>
      <c r="Q82" s="306"/>
      <c r="R82" s="307" t="s">
        <v>615</v>
      </c>
      <c r="S82" s="290"/>
      <c r="T82" s="290"/>
      <c r="U82" s="290"/>
      <c r="V82" s="290"/>
      <c r="W82" s="290"/>
      <c r="X82" s="290"/>
      <c r="Y82" s="290"/>
      <c r="Z82" s="290"/>
      <c r="AA82" s="290"/>
      <c r="AB82" s="290"/>
      <c r="AC82" s="290"/>
      <c r="AD82" s="290"/>
      <c r="AE82" s="290"/>
      <c r="AF82" s="290"/>
      <c r="AG82" s="290"/>
      <c r="AH82" s="290"/>
      <c r="AI82" s="290"/>
      <c r="AJ82" s="290"/>
      <c r="AK82" s="290"/>
      <c r="AL82" s="290"/>
    </row>
    <row r="83" spans="1:38" s="291" customFormat="1" ht="12.75" customHeight="1">
      <c r="A83" s="354">
        <v>8</v>
      </c>
      <c r="B83" s="281">
        <v>44440</v>
      </c>
      <c r="C83" s="355"/>
      <c r="D83" s="339" t="s">
        <v>875</v>
      </c>
      <c r="E83" s="356" t="s">
        <v>616</v>
      </c>
      <c r="F83" s="280">
        <v>3.45</v>
      </c>
      <c r="G83" s="280">
        <v>2</v>
      </c>
      <c r="H83" s="280">
        <v>2.35</v>
      </c>
      <c r="I83" s="282" t="s">
        <v>876</v>
      </c>
      <c r="J83" s="287" t="s">
        <v>884</v>
      </c>
      <c r="K83" s="308">
        <f t="shared" si="68"/>
        <v>-1.1000000000000001</v>
      </c>
      <c r="L83" s="308">
        <v>100</v>
      </c>
      <c r="M83" s="283">
        <f t="shared" si="67"/>
        <v>-4060.0000000000005</v>
      </c>
      <c r="N83" s="283">
        <v>3600</v>
      </c>
      <c r="O83" s="288" t="s">
        <v>627</v>
      </c>
      <c r="P83" s="309">
        <v>44441</v>
      </c>
      <c r="Q83" s="306"/>
      <c r="R83" s="307" t="s">
        <v>615</v>
      </c>
      <c r="S83" s="290"/>
      <c r="T83" s="290"/>
      <c r="U83" s="290"/>
      <c r="V83" s="290"/>
      <c r="W83" s="290"/>
      <c r="X83" s="290"/>
      <c r="Y83" s="290"/>
      <c r="Z83" s="290"/>
      <c r="AA83" s="290"/>
      <c r="AB83" s="290"/>
      <c r="AC83" s="290"/>
      <c r="AD83" s="290"/>
      <c r="AE83" s="290"/>
      <c r="AF83" s="290"/>
      <c r="AG83" s="290"/>
      <c r="AH83" s="290"/>
      <c r="AI83" s="290"/>
      <c r="AJ83" s="290"/>
      <c r="AK83" s="290"/>
      <c r="AL83" s="290"/>
    </row>
    <row r="84" spans="1:38" s="291" customFormat="1" ht="12.75" customHeight="1">
      <c r="A84" s="332">
        <v>9</v>
      </c>
      <c r="B84" s="367">
        <v>44441</v>
      </c>
      <c r="C84" s="351"/>
      <c r="D84" s="338" t="s">
        <v>874</v>
      </c>
      <c r="E84" s="352" t="s">
        <v>616</v>
      </c>
      <c r="F84" s="286">
        <v>56.5</v>
      </c>
      <c r="G84" s="286">
        <v>14</v>
      </c>
      <c r="H84" s="286">
        <v>69</v>
      </c>
      <c r="I84" s="353" t="s">
        <v>853</v>
      </c>
      <c r="J84" s="299" t="s">
        <v>888</v>
      </c>
      <c r="K84" s="310">
        <f t="shared" ref="K84:K85" si="69">H84-F84</f>
        <v>12.5</v>
      </c>
      <c r="L84" s="310">
        <v>100</v>
      </c>
      <c r="M84" s="311">
        <f t="shared" ref="M84:M85" si="70">(K84*N84)-100</f>
        <v>525</v>
      </c>
      <c r="N84" s="311">
        <v>50</v>
      </c>
      <c r="O84" s="301" t="s">
        <v>614</v>
      </c>
      <c r="P84" s="322">
        <v>44441</v>
      </c>
      <c r="Q84" s="306"/>
      <c r="R84" s="307" t="s">
        <v>615</v>
      </c>
      <c r="S84" s="290"/>
      <c r="T84" s="290"/>
      <c r="U84" s="290"/>
      <c r="V84" s="290"/>
      <c r="W84" s="290"/>
      <c r="X84" s="290"/>
      <c r="Y84" s="290"/>
      <c r="Z84" s="290"/>
      <c r="AA84" s="290"/>
      <c r="AB84" s="290"/>
      <c r="AC84" s="290"/>
      <c r="AD84" s="290"/>
      <c r="AE84" s="290"/>
      <c r="AF84" s="290"/>
      <c r="AG84" s="290"/>
      <c r="AH84" s="290"/>
      <c r="AI84" s="290"/>
      <c r="AJ84" s="290"/>
      <c r="AK84" s="290"/>
      <c r="AL84" s="290"/>
    </row>
    <row r="85" spans="1:38" s="291" customFormat="1" ht="12.75" customHeight="1">
      <c r="A85" s="354">
        <v>10</v>
      </c>
      <c r="B85" s="371">
        <v>44441</v>
      </c>
      <c r="C85" s="355"/>
      <c r="D85" s="339" t="s">
        <v>894</v>
      </c>
      <c r="E85" s="356" t="s">
        <v>616</v>
      </c>
      <c r="F85" s="280">
        <v>47</v>
      </c>
      <c r="G85" s="280">
        <v>14</v>
      </c>
      <c r="H85" s="280">
        <v>14</v>
      </c>
      <c r="I85" s="282" t="s">
        <v>895</v>
      </c>
      <c r="J85" s="287" t="s">
        <v>896</v>
      </c>
      <c r="K85" s="308">
        <f t="shared" si="69"/>
        <v>-33</v>
      </c>
      <c r="L85" s="308">
        <v>100</v>
      </c>
      <c r="M85" s="283">
        <f t="shared" si="70"/>
        <v>-1750</v>
      </c>
      <c r="N85" s="283">
        <v>50</v>
      </c>
      <c r="O85" s="288" t="s">
        <v>627</v>
      </c>
      <c r="P85" s="309">
        <v>44441</v>
      </c>
      <c r="Q85" s="306"/>
      <c r="R85" s="307" t="s">
        <v>615</v>
      </c>
      <c r="S85" s="290"/>
      <c r="T85" s="290"/>
      <c r="U85" s="290"/>
      <c r="V85" s="290"/>
      <c r="W85" s="290"/>
      <c r="X85" s="290"/>
      <c r="Y85" s="290"/>
      <c r="Z85" s="290"/>
      <c r="AA85" s="290"/>
      <c r="AB85" s="290"/>
      <c r="AC85" s="290"/>
      <c r="AD85" s="290"/>
      <c r="AE85" s="290"/>
      <c r="AF85" s="290"/>
      <c r="AG85" s="290"/>
      <c r="AH85" s="290"/>
      <c r="AI85" s="290"/>
      <c r="AJ85" s="290"/>
      <c r="AK85" s="290"/>
      <c r="AL85" s="290"/>
    </row>
    <row r="86" spans="1:38" s="291" customFormat="1" ht="12.75" customHeight="1">
      <c r="A86" s="354">
        <v>11</v>
      </c>
      <c r="B86" s="371">
        <v>44441</v>
      </c>
      <c r="C86" s="355"/>
      <c r="D86" s="339" t="s">
        <v>897</v>
      </c>
      <c r="E86" s="356" t="s">
        <v>616</v>
      </c>
      <c r="F86" s="280">
        <v>31</v>
      </c>
      <c r="G86" s="280">
        <v>15</v>
      </c>
      <c r="H86" s="280">
        <v>17</v>
      </c>
      <c r="I86" s="282" t="s">
        <v>898</v>
      </c>
      <c r="J86" s="287" t="s">
        <v>937</v>
      </c>
      <c r="K86" s="308">
        <f t="shared" ref="K86" si="71">H86-F86</f>
        <v>-14</v>
      </c>
      <c r="L86" s="308">
        <v>100</v>
      </c>
      <c r="M86" s="283">
        <f t="shared" ref="M86:M87" si="72">(K86*N86)-100</f>
        <v>-4300</v>
      </c>
      <c r="N86" s="283">
        <v>300</v>
      </c>
      <c r="O86" s="288" t="s">
        <v>627</v>
      </c>
      <c r="P86" s="309">
        <v>44446</v>
      </c>
      <c r="Q86" s="306"/>
      <c r="R86" s="307" t="s">
        <v>618</v>
      </c>
      <c r="S86" s="290"/>
      <c r="T86" s="290"/>
      <c r="U86" s="290"/>
      <c r="V86" s="290"/>
      <c r="W86" s="290"/>
      <c r="X86" s="290"/>
      <c r="Y86" s="290"/>
      <c r="Z86" s="290"/>
      <c r="AA86" s="290"/>
      <c r="AB86" s="290"/>
      <c r="AC86" s="290"/>
      <c r="AD86" s="290"/>
      <c r="AE86" s="290"/>
      <c r="AF86" s="290"/>
      <c r="AG86" s="290"/>
      <c r="AH86" s="290"/>
      <c r="AI86" s="290"/>
      <c r="AJ86" s="290"/>
      <c r="AK86" s="290"/>
      <c r="AL86" s="290"/>
    </row>
    <row r="87" spans="1:38" s="291" customFormat="1" ht="12.75" customHeight="1">
      <c r="A87" s="332">
        <v>12</v>
      </c>
      <c r="B87" s="284">
        <v>44442</v>
      </c>
      <c r="C87" s="351"/>
      <c r="D87" s="338" t="s">
        <v>911</v>
      </c>
      <c r="E87" s="352" t="s">
        <v>855</v>
      </c>
      <c r="F87" s="286">
        <v>127.5</v>
      </c>
      <c r="G87" s="286">
        <v>210</v>
      </c>
      <c r="H87" s="286">
        <v>100</v>
      </c>
      <c r="I87" s="353">
        <v>0.1</v>
      </c>
      <c r="J87" s="299" t="s">
        <v>973</v>
      </c>
      <c r="K87" s="310">
        <f>F87-H87</f>
        <v>27.5</v>
      </c>
      <c r="L87" s="310">
        <v>100</v>
      </c>
      <c r="M87" s="311">
        <f t="shared" si="72"/>
        <v>1275</v>
      </c>
      <c r="N87" s="311">
        <v>50</v>
      </c>
      <c r="O87" s="301" t="s">
        <v>614</v>
      </c>
      <c r="P87" s="312">
        <v>44452</v>
      </c>
      <c r="Q87" s="306"/>
      <c r="R87" s="307" t="s">
        <v>615</v>
      </c>
      <c r="S87" s="290"/>
      <c r="T87" s="290"/>
      <c r="U87" s="290"/>
      <c r="V87" s="290"/>
      <c r="W87" s="290"/>
      <c r="X87" s="290"/>
      <c r="Y87" s="290"/>
      <c r="Z87" s="290"/>
      <c r="AA87" s="290"/>
      <c r="AB87" s="290"/>
      <c r="AC87" s="290"/>
      <c r="AD87" s="290"/>
      <c r="AE87" s="290"/>
      <c r="AF87" s="290"/>
      <c r="AG87" s="290"/>
      <c r="AH87" s="290"/>
      <c r="AI87" s="290"/>
      <c r="AJ87" s="290"/>
      <c r="AK87" s="290"/>
      <c r="AL87" s="290"/>
    </row>
    <row r="88" spans="1:38" s="291" customFormat="1" ht="12.75" customHeight="1">
      <c r="A88" s="332">
        <v>13</v>
      </c>
      <c r="B88" s="284">
        <v>44445</v>
      </c>
      <c r="C88" s="351"/>
      <c r="D88" s="338" t="s">
        <v>917</v>
      </c>
      <c r="E88" s="352" t="s">
        <v>616</v>
      </c>
      <c r="F88" s="286">
        <v>61</v>
      </c>
      <c r="G88" s="286">
        <v>14</v>
      </c>
      <c r="H88" s="286">
        <v>75</v>
      </c>
      <c r="I88" s="353" t="s">
        <v>918</v>
      </c>
      <c r="J88" s="299" t="s">
        <v>854</v>
      </c>
      <c r="K88" s="310">
        <f t="shared" ref="K88" si="73">H88-F88</f>
        <v>14</v>
      </c>
      <c r="L88" s="310">
        <v>100</v>
      </c>
      <c r="M88" s="311">
        <f t="shared" ref="M88" si="74">(K88*N88)-100</f>
        <v>600</v>
      </c>
      <c r="N88" s="311">
        <v>50</v>
      </c>
      <c r="O88" s="301" t="s">
        <v>614</v>
      </c>
      <c r="P88" s="322">
        <v>44445</v>
      </c>
      <c r="Q88" s="306"/>
      <c r="R88" s="307" t="s">
        <v>615</v>
      </c>
      <c r="S88" s="290"/>
      <c r="T88" s="290"/>
      <c r="U88" s="290"/>
      <c r="V88" s="290"/>
      <c r="W88" s="290"/>
      <c r="X88" s="290"/>
      <c r="Y88" s="290"/>
      <c r="Z88" s="290"/>
      <c r="AA88" s="290"/>
      <c r="AB88" s="290"/>
      <c r="AC88" s="290"/>
      <c r="AD88" s="290"/>
      <c r="AE88" s="290"/>
      <c r="AF88" s="290"/>
      <c r="AG88" s="290"/>
      <c r="AH88" s="290"/>
      <c r="AI88" s="290"/>
      <c r="AJ88" s="290"/>
      <c r="AK88" s="290"/>
      <c r="AL88" s="290"/>
    </row>
    <row r="89" spans="1:38" s="291" customFormat="1" ht="12.75" customHeight="1">
      <c r="A89" s="332">
        <v>14</v>
      </c>
      <c r="B89" s="284">
        <v>44445</v>
      </c>
      <c r="C89" s="351"/>
      <c r="D89" s="338" t="s">
        <v>919</v>
      </c>
      <c r="E89" s="352" t="s">
        <v>616</v>
      </c>
      <c r="F89" s="286">
        <v>15</v>
      </c>
      <c r="G89" s="286">
        <v>8</v>
      </c>
      <c r="H89" s="286">
        <v>18.149999999999999</v>
      </c>
      <c r="I89" s="353" t="s">
        <v>920</v>
      </c>
      <c r="J89" s="299" t="s">
        <v>991</v>
      </c>
      <c r="K89" s="310">
        <f t="shared" ref="K89" si="75">H89-F89</f>
        <v>3.1499999999999986</v>
      </c>
      <c r="L89" s="310">
        <v>100</v>
      </c>
      <c r="M89" s="311">
        <f t="shared" ref="M89" si="76">(K89*N89)-100</f>
        <v>2104.9999999999991</v>
      </c>
      <c r="N89" s="311">
        <v>700</v>
      </c>
      <c r="O89" s="301" t="s">
        <v>614</v>
      </c>
      <c r="P89" s="312">
        <v>44452</v>
      </c>
      <c r="Q89" s="306"/>
      <c r="R89" s="307" t="s">
        <v>615</v>
      </c>
      <c r="S89" s="290"/>
      <c r="T89" s="290"/>
      <c r="U89" s="290"/>
      <c r="V89" s="290"/>
      <c r="W89" s="290"/>
      <c r="X89" s="290"/>
      <c r="Y89" s="290"/>
      <c r="Z89" s="290"/>
      <c r="AA89" s="290"/>
      <c r="AB89" s="290"/>
      <c r="AC89" s="290"/>
      <c r="AD89" s="290"/>
      <c r="AE89" s="290"/>
      <c r="AF89" s="290"/>
      <c r="AG89" s="290"/>
      <c r="AH89" s="290"/>
      <c r="AI89" s="290"/>
      <c r="AJ89" s="290"/>
      <c r="AK89" s="290"/>
      <c r="AL89" s="290"/>
    </row>
    <row r="90" spans="1:38" s="291" customFormat="1" ht="12.75" customHeight="1">
      <c r="A90" s="354">
        <v>15</v>
      </c>
      <c r="B90" s="281">
        <v>44445</v>
      </c>
      <c r="C90" s="355"/>
      <c r="D90" s="339" t="s">
        <v>926</v>
      </c>
      <c r="E90" s="356" t="s">
        <v>855</v>
      </c>
      <c r="F90" s="280">
        <v>18</v>
      </c>
      <c r="G90" s="280">
        <v>26</v>
      </c>
      <c r="H90" s="280">
        <v>25.5</v>
      </c>
      <c r="I90" s="282">
        <v>0.1</v>
      </c>
      <c r="J90" s="287" t="s">
        <v>927</v>
      </c>
      <c r="K90" s="308">
        <f>F90-H90</f>
        <v>-7.5</v>
      </c>
      <c r="L90" s="308">
        <v>100</v>
      </c>
      <c r="M90" s="283">
        <f t="shared" ref="M90:M91" si="77">(K90*N90)-100</f>
        <v>-4600</v>
      </c>
      <c r="N90" s="283">
        <v>600</v>
      </c>
      <c r="O90" s="288" t="s">
        <v>627</v>
      </c>
      <c r="P90" s="309">
        <v>44445</v>
      </c>
      <c r="Q90" s="306"/>
      <c r="R90" s="307" t="s">
        <v>615</v>
      </c>
      <c r="S90" s="290"/>
      <c r="T90" s="290"/>
      <c r="U90" s="290"/>
      <c r="V90" s="290"/>
      <c r="W90" s="290"/>
      <c r="X90" s="290"/>
      <c r="Y90" s="290"/>
      <c r="Z90" s="290"/>
      <c r="AA90" s="290"/>
      <c r="AB90" s="290"/>
      <c r="AC90" s="290"/>
      <c r="AD90" s="290"/>
      <c r="AE90" s="290"/>
      <c r="AF90" s="290"/>
      <c r="AG90" s="290"/>
      <c r="AH90" s="290"/>
      <c r="AI90" s="290"/>
      <c r="AJ90" s="290"/>
      <c r="AK90" s="290"/>
      <c r="AL90" s="290"/>
    </row>
    <row r="91" spans="1:38" s="291" customFormat="1" ht="12.75" customHeight="1">
      <c r="A91" s="332">
        <v>16</v>
      </c>
      <c r="B91" s="284">
        <v>44445</v>
      </c>
      <c r="C91" s="351"/>
      <c r="D91" s="338" t="s">
        <v>917</v>
      </c>
      <c r="E91" s="352" t="s">
        <v>616</v>
      </c>
      <c r="F91" s="286">
        <v>59.5</v>
      </c>
      <c r="G91" s="286">
        <v>14</v>
      </c>
      <c r="H91" s="286">
        <v>70</v>
      </c>
      <c r="I91" s="353" t="s">
        <v>918</v>
      </c>
      <c r="J91" s="299" t="s">
        <v>959</v>
      </c>
      <c r="K91" s="310">
        <f t="shared" ref="K91" si="78">H91-F91</f>
        <v>10.5</v>
      </c>
      <c r="L91" s="310">
        <v>100</v>
      </c>
      <c r="M91" s="311">
        <f t="shared" si="77"/>
        <v>425</v>
      </c>
      <c r="N91" s="311">
        <v>50</v>
      </c>
      <c r="O91" s="301" t="s">
        <v>614</v>
      </c>
      <c r="P91" s="312">
        <v>44446</v>
      </c>
      <c r="Q91" s="306"/>
      <c r="R91" s="307" t="s">
        <v>615</v>
      </c>
      <c r="S91" s="290"/>
      <c r="T91" s="290"/>
      <c r="U91" s="290"/>
      <c r="V91" s="290"/>
      <c r="W91" s="290"/>
      <c r="X91" s="290"/>
      <c r="Y91" s="290"/>
      <c r="Z91" s="290"/>
      <c r="AA91" s="290"/>
      <c r="AB91" s="290"/>
      <c r="AC91" s="290"/>
      <c r="AD91" s="290"/>
      <c r="AE91" s="290"/>
      <c r="AF91" s="290"/>
      <c r="AG91" s="290"/>
      <c r="AH91" s="290"/>
      <c r="AI91" s="290"/>
      <c r="AJ91" s="290"/>
      <c r="AK91" s="290"/>
      <c r="AL91" s="290"/>
    </row>
    <row r="92" spans="1:38" s="291" customFormat="1" ht="12.75" customHeight="1">
      <c r="A92" s="332">
        <v>17</v>
      </c>
      <c r="B92" s="367">
        <v>44446</v>
      </c>
      <c r="C92" s="351"/>
      <c r="D92" s="338" t="s">
        <v>933</v>
      </c>
      <c r="E92" s="352" t="s">
        <v>616</v>
      </c>
      <c r="F92" s="286">
        <v>310</v>
      </c>
      <c r="G92" s="286">
        <v>130</v>
      </c>
      <c r="H92" s="286">
        <v>365</v>
      </c>
      <c r="I92" s="353">
        <v>650</v>
      </c>
      <c r="J92" s="299" t="s">
        <v>754</v>
      </c>
      <c r="K92" s="310">
        <f t="shared" ref="K92:K94" si="79">H92-F92</f>
        <v>55</v>
      </c>
      <c r="L92" s="310">
        <v>100</v>
      </c>
      <c r="M92" s="311">
        <f t="shared" ref="M92:M94" si="80">(K92*N92)-100</f>
        <v>1275</v>
      </c>
      <c r="N92" s="311">
        <v>25</v>
      </c>
      <c r="O92" s="301" t="s">
        <v>614</v>
      </c>
      <c r="P92" s="322">
        <v>44446</v>
      </c>
      <c r="Q92" s="306"/>
      <c r="R92" s="307" t="s">
        <v>615</v>
      </c>
      <c r="S92" s="290"/>
      <c r="T92" s="290"/>
      <c r="U92" s="290"/>
      <c r="V92" s="290"/>
      <c r="W92" s="290"/>
      <c r="X92" s="290"/>
      <c r="Y92" s="290"/>
      <c r="Z92" s="290"/>
      <c r="AA92" s="290"/>
      <c r="AB92" s="290"/>
      <c r="AC92" s="290"/>
      <c r="AD92" s="290"/>
      <c r="AE92" s="290"/>
      <c r="AF92" s="290"/>
      <c r="AG92" s="290"/>
      <c r="AH92" s="290"/>
      <c r="AI92" s="290"/>
      <c r="AJ92" s="290"/>
      <c r="AK92" s="290"/>
      <c r="AL92" s="290"/>
    </row>
    <row r="93" spans="1:38" s="291" customFormat="1" ht="12.75" customHeight="1">
      <c r="A93" s="332">
        <v>18</v>
      </c>
      <c r="B93" s="367">
        <v>44446</v>
      </c>
      <c r="C93" s="351"/>
      <c r="D93" s="338" t="s">
        <v>935</v>
      </c>
      <c r="E93" s="352" t="s">
        <v>616</v>
      </c>
      <c r="F93" s="286">
        <v>47</v>
      </c>
      <c r="G93" s="286">
        <v>27</v>
      </c>
      <c r="H93" s="286">
        <v>52</v>
      </c>
      <c r="I93" s="353" t="s">
        <v>936</v>
      </c>
      <c r="J93" s="299" t="s">
        <v>949</v>
      </c>
      <c r="K93" s="310">
        <f t="shared" si="79"/>
        <v>5</v>
      </c>
      <c r="L93" s="310">
        <v>100</v>
      </c>
      <c r="M93" s="311">
        <f t="shared" si="80"/>
        <v>1150</v>
      </c>
      <c r="N93" s="311">
        <v>250</v>
      </c>
      <c r="O93" s="301" t="s">
        <v>614</v>
      </c>
      <c r="P93" s="312">
        <v>44447</v>
      </c>
      <c r="Q93" s="306"/>
      <c r="R93" s="307" t="s">
        <v>615</v>
      </c>
      <c r="S93" s="290"/>
      <c r="T93" s="290"/>
      <c r="U93" s="290"/>
      <c r="V93" s="290"/>
      <c r="W93" s="290"/>
      <c r="X93" s="290"/>
      <c r="Y93" s="290"/>
      <c r="Z93" s="290"/>
      <c r="AA93" s="290"/>
      <c r="AB93" s="290"/>
      <c r="AC93" s="290"/>
      <c r="AD93" s="290"/>
      <c r="AE93" s="290"/>
      <c r="AF93" s="290"/>
      <c r="AG93" s="290"/>
      <c r="AH93" s="290"/>
      <c r="AI93" s="290"/>
      <c r="AJ93" s="290"/>
      <c r="AK93" s="290"/>
      <c r="AL93" s="290"/>
    </row>
    <row r="94" spans="1:38" s="291" customFormat="1" ht="12.75" customHeight="1">
      <c r="A94" s="332">
        <v>19</v>
      </c>
      <c r="B94" s="367">
        <v>44446</v>
      </c>
      <c r="C94" s="351"/>
      <c r="D94" s="338" t="s">
        <v>917</v>
      </c>
      <c r="E94" s="352" t="s">
        <v>616</v>
      </c>
      <c r="F94" s="286">
        <v>55</v>
      </c>
      <c r="G94" s="286">
        <v>14</v>
      </c>
      <c r="H94" s="286">
        <v>72</v>
      </c>
      <c r="I94" s="353" t="s">
        <v>918</v>
      </c>
      <c r="J94" s="299" t="s">
        <v>916</v>
      </c>
      <c r="K94" s="310">
        <f t="shared" si="79"/>
        <v>17</v>
      </c>
      <c r="L94" s="310">
        <v>100</v>
      </c>
      <c r="M94" s="311">
        <f t="shared" si="80"/>
        <v>750</v>
      </c>
      <c r="N94" s="311">
        <v>50</v>
      </c>
      <c r="O94" s="301" t="s">
        <v>614</v>
      </c>
      <c r="P94" s="312">
        <v>44447</v>
      </c>
      <c r="Q94" s="306"/>
      <c r="R94" s="307" t="s">
        <v>615</v>
      </c>
      <c r="S94" s="290"/>
      <c r="T94" s="290"/>
      <c r="U94" s="290"/>
      <c r="V94" s="290"/>
      <c r="W94" s="290"/>
      <c r="X94" s="290"/>
      <c r="Y94" s="290"/>
      <c r="Z94" s="290"/>
      <c r="AA94" s="290"/>
      <c r="AB94" s="290"/>
      <c r="AC94" s="290"/>
      <c r="AD94" s="290"/>
      <c r="AE94" s="290"/>
      <c r="AF94" s="290"/>
      <c r="AG94" s="290"/>
      <c r="AH94" s="290"/>
      <c r="AI94" s="290"/>
      <c r="AJ94" s="290"/>
      <c r="AK94" s="290"/>
      <c r="AL94" s="290"/>
    </row>
    <row r="95" spans="1:38" s="291" customFormat="1" ht="12.75" customHeight="1">
      <c r="A95" s="332">
        <v>20</v>
      </c>
      <c r="B95" s="367">
        <v>44447</v>
      </c>
      <c r="C95" s="351"/>
      <c r="D95" s="338" t="s">
        <v>952</v>
      </c>
      <c r="E95" s="352" t="s">
        <v>616</v>
      </c>
      <c r="F95" s="286">
        <v>39</v>
      </c>
      <c r="G95" s="286">
        <v>27</v>
      </c>
      <c r="H95" s="286">
        <v>45</v>
      </c>
      <c r="I95" s="353" t="s">
        <v>953</v>
      </c>
      <c r="J95" s="299" t="s">
        <v>1018</v>
      </c>
      <c r="K95" s="310">
        <f t="shared" ref="K95" si="81">H95-F95</f>
        <v>6</v>
      </c>
      <c r="L95" s="310">
        <v>100</v>
      </c>
      <c r="M95" s="311">
        <f t="shared" ref="M95" si="82">(K95*N95)-100</f>
        <v>2300</v>
      </c>
      <c r="N95" s="311">
        <v>400</v>
      </c>
      <c r="O95" s="301" t="s">
        <v>614</v>
      </c>
      <c r="P95" s="312">
        <v>44448</v>
      </c>
      <c r="Q95" s="306"/>
      <c r="R95" s="307" t="s">
        <v>615</v>
      </c>
      <c r="S95" s="290"/>
      <c r="T95" s="290"/>
      <c r="U95" s="290"/>
      <c r="V95" s="290"/>
      <c r="W95" s="290"/>
      <c r="X95" s="290"/>
      <c r="Y95" s="290"/>
      <c r="Z95" s="290"/>
      <c r="AA95" s="290"/>
      <c r="AB95" s="290"/>
      <c r="AC95" s="290"/>
      <c r="AD95" s="290"/>
      <c r="AE95" s="290"/>
      <c r="AF95" s="290"/>
      <c r="AG95" s="290"/>
      <c r="AH95" s="290"/>
      <c r="AI95" s="290"/>
      <c r="AJ95" s="290"/>
      <c r="AK95" s="290"/>
      <c r="AL95" s="290"/>
    </row>
    <row r="96" spans="1:38" s="291" customFormat="1" ht="12.75" customHeight="1">
      <c r="A96" s="332">
        <v>21</v>
      </c>
      <c r="B96" s="367">
        <v>44448</v>
      </c>
      <c r="C96" s="351"/>
      <c r="D96" s="338" t="s">
        <v>960</v>
      </c>
      <c r="E96" s="352" t="s">
        <v>616</v>
      </c>
      <c r="F96" s="286">
        <v>40</v>
      </c>
      <c r="G96" s="286"/>
      <c r="H96" s="286">
        <v>52</v>
      </c>
      <c r="I96" s="353">
        <v>100</v>
      </c>
      <c r="J96" s="299" t="s">
        <v>963</v>
      </c>
      <c r="K96" s="310">
        <f t="shared" ref="K96" si="83">H96-F96</f>
        <v>12</v>
      </c>
      <c r="L96" s="310">
        <v>100</v>
      </c>
      <c r="M96" s="311">
        <f t="shared" ref="M96" si="84">(K96*N96)-100</f>
        <v>500</v>
      </c>
      <c r="N96" s="311">
        <v>50</v>
      </c>
      <c r="O96" s="301" t="s">
        <v>614</v>
      </c>
      <c r="P96" s="312">
        <v>44448</v>
      </c>
      <c r="Q96" s="306"/>
      <c r="R96" s="307" t="s">
        <v>615</v>
      </c>
      <c r="S96" s="290"/>
      <c r="T96" s="290"/>
      <c r="U96" s="290"/>
      <c r="V96" s="290"/>
      <c r="W96" s="290"/>
      <c r="X96" s="290"/>
      <c r="Y96" s="290"/>
      <c r="Z96" s="290"/>
      <c r="AA96" s="290"/>
      <c r="AB96" s="290"/>
      <c r="AC96" s="290"/>
      <c r="AD96" s="290"/>
      <c r="AE96" s="290"/>
      <c r="AF96" s="290"/>
      <c r="AG96" s="290"/>
      <c r="AH96" s="290"/>
      <c r="AI96" s="290"/>
      <c r="AJ96" s="290"/>
      <c r="AK96" s="290"/>
      <c r="AL96" s="290"/>
    </row>
    <row r="97" spans="1:38" s="291" customFormat="1" ht="12.75" customHeight="1">
      <c r="A97" s="332">
        <v>22</v>
      </c>
      <c r="B97" s="367">
        <v>44448</v>
      </c>
      <c r="C97" s="351"/>
      <c r="D97" s="338" t="s">
        <v>961</v>
      </c>
      <c r="E97" s="352" t="s">
        <v>616</v>
      </c>
      <c r="F97" s="286">
        <v>72.5</v>
      </c>
      <c r="G97" s="286"/>
      <c r="H97" s="286">
        <v>115</v>
      </c>
      <c r="I97" s="353">
        <v>150</v>
      </c>
      <c r="J97" s="299" t="s">
        <v>1017</v>
      </c>
      <c r="K97" s="310">
        <f t="shared" ref="K97" si="85">H97-F97</f>
        <v>42.5</v>
      </c>
      <c r="L97" s="310">
        <v>100</v>
      </c>
      <c r="M97" s="311">
        <f t="shared" ref="M97" si="86">(K97*N97)-100</f>
        <v>962.5</v>
      </c>
      <c r="N97" s="311">
        <v>25</v>
      </c>
      <c r="O97" s="301" t="s">
        <v>614</v>
      </c>
      <c r="P97" s="312">
        <v>44448</v>
      </c>
      <c r="Q97" s="306"/>
      <c r="R97" s="307" t="s">
        <v>618</v>
      </c>
      <c r="S97" s="290"/>
      <c r="T97" s="290"/>
      <c r="U97" s="290"/>
      <c r="V97" s="290"/>
      <c r="W97" s="290"/>
      <c r="X97" s="290"/>
      <c r="Y97" s="290"/>
      <c r="Z97" s="290"/>
      <c r="AA97" s="290"/>
      <c r="AB97" s="290"/>
      <c r="AC97" s="290"/>
      <c r="AD97" s="290"/>
      <c r="AE97" s="290"/>
      <c r="AF97" s="290"/>
      <c r="AG97" s="290"/>
      <c r="AH97" s="290"/>
      <c r="AI97" s="290"/>
      <c r="AJ97" s="290"/>
      <c r="AK97" s="290"/>
      <c r="AL97" s="290"/>
    </row>
    <row r="98" spans="1:38" s="291" customFormat="1" ht="12.75" customHeight="1">
      <c r="A98" s="332">
        <v>23</v>
      </c>
      <c r="B98" s="367">
        <v>44448</v>
      </c>
      <c r="C98" s="351"/>
      <c r="D98" s="338" t="s">
        <v>960</v>
      </c>
      <c r="E98" s="352" t="s">
        <v>616</v>
      </c>
      <c r="F98" s="286">
        <v>40</v>
      </c>
      <c r="G98" s="286"/>
      <c r="H98" s="286">
        <v>51</v>
      </c>
      <c r="I98" s="353">
        <v>100</v>
      </c>
      <c r="J98" s="299" t="s">
        <v>964</v>
      </c>
      <c r="K98" s="310">
        <f t="shared" ref="K98:K99" si="87">H98-F98</f>
        <v>11</v>
      </c>
      <c r="L98" s="310">
        <v>100</v>
      </c>
      <c r="M98" s="311">
        <f t="shared" ref="M98:M99" si="88">(K98*N98)-100</f>
        <v>450</v>
      </c>
      <c r="N98" s="311">
        <v>50</v>
      </c>
      <c r="O98" s="301" t="s">
        <v>614</v>
      </c>
      <c r="P98" s="312">
        <v>44448</v>
      </c>
      <c r="Q98" s="306"/>
      <c r="R98" s="307" t="s">
        <v>615</v>
      </c>
      <c r="S98" s="290"/>
      <c r="T98" s="290"/>
      <c r="U98" s="290"/>
      <c r="V98" s="290"/>
      <c r="W98" s="290"/>
      <c r="X98" s="290"/>
      <c r="Y98" s="290"/>
      <c r="Z98" s="290"/>
      <c r="AA98" s="290"/>
      <c r="AB98" s="290"/>
      <c r="AC98" s="290"/>
      <c r="AD98" s="290"/>
      <c r="AE98" s="290"/>
      <c r="AF98" s="290"/>
      <c r="AG98" s="290"/>
      <c r="AH98" s="290"/>
      <c r="AI98" s="290"/>
      <c r="AJ98" s="290"/>
      <c r="AK98" s="290"/>
      <c r="AL98" s="290"/>
    </row>
    <row r="99" spans="1:38" s="291" customFormat="1" ht="12.75" customHeight="1">
      <c r="A99" s="332">
        <v>24</v>
      </c>
      <c r="B99" s="367">
        <v>44448</v>
      </c>
      <c r="C99" s="351"/>
      <c r="D99" s="338" t="s">
        <v>961</v>
      </c>
      <c r="E99" s="352" t="s">
        <v>616</v>
      </c>
      <c r="F99" s="286">
        <v>32.5</v>
      </c>
      <c r="G99" s="286"/>
      <c r="H99" s="286">
        <v>52.5</v>
      </c>
      <c r="I99" s="353">
        <v>80</v>
      </c>
      <c r="J99" s="299" t="s">
        <v>965</v>
      </c>
      <c r="K99" s="310">
        <f t="shared" si="87"/>
        <v>20</v>
      </c>
      <c r="L99" s="310">
        <v>100</v>
      </c>
      <c r="M99" s="311">
        <f t="shared" si="88"/>
        <v>400</v>
      </c>
      <c r="N99" s="311">
        <v>25</v>
      </c>
      <c r="O99" s="301" t="s">
        <v>614</v>
      </c>
      <c r="P99" s="312">
        <v>44448</v>
      </c>
      <c r="Q99" s="306"/>
      <c r="R99" s="307" t="s">
        <v>618</v>
      </c>
      <c r="S99" s="290"/>
      <c r="T99" s="290"/>
      <c r="U99" s="290"/>
      <c r="V99" s="290"/>
      <c r="W99" s="290"/>
      <c r="X99" s="290"/>
      <c r="Y99" s="290"/>
      <c r="Z99" s="290"/>
      <c r="AA99" s="290"/>
      <c r="AB99" s="290"/>
      <c r="AC99" s="290"/>
      <c r="AD99" s="290"/>
      <c r="AE99" s="290"/>
      <c r="AF99" s="290"/>
      <c r="AG99" s="290"/>
      <c r="AH99" s="290"/>
      <c r="AI99" s="290"/>
      <c r="AJ99" s="290"/>
      <c r="AK99" s="290"/>
      <c r="AL99" s="290"/>
    </row>
    <row r="100" spans="1:38" s="291" customFormat="1" ht="12.75" customHeight="1">
      <c r="A100" s="354">
        <v>25</v>
      </c>
      <c r="B100" s="422">
        <v>44448</v>
      </c>
      <c r="C100" s="355"/>
      <c r="D100" s="339" t="s">
        <v>960</v>
      </c>
      <c r="E100" s="356" t="s">
        <v>616</v>
      </c>
      <c r="F100" s="280">
        <v>26.5</v>
      </c>
      <c r="G100" s="280"/>
      <c r="H100" s="280">
        <v>13.5</v>
      </c>
      <c r="I100" s="282">
        <v>70</v>
      </c>
      <c r="J100" s="287" t="s">
        <v>939</v>
      </c>
      <c r="K100" s="308">
        <f t="shared" ref="K100:K101" si="89">H100-F100</f>
        <v>-13</v>
      </c>
      <c r="L100" s="308">
        <v>100</v>
      </c>
      <c r="M100" s="283">
        <f t="shared" ref="M100:M101" si="90">(K100*N100)-100</f>
        <v>-750</v>
      </c>
      <c r="N100" s="283">
        <v>50</v>
      </c>
      <c r="O100" s="288" t="s">
        <v>627</v>
      </c>
      <c r="P100" s="309">
        <v>44448</v>
      </c>
      <c r="Q100" s="306"/>
      <c r="R100" s="307" t="s">
        <v>615</v>
      </c>
      <c r="S100" s="290"/>
      <c r="T100" s="290"/>
      <c r="U100" s="290"/>
      <c r="V100" s="290"/>
      <c r="W100" s="290"/>
      <c r="X100" s="290"/>
      <c r="Y100" s="290"/>
      <c r="Z100" s="290"/>
      <c r="AA100" s="290"/>
      <c r="AB100" s="290"/>
      <c r="AC100" s="290"/>
      <c r="AD100" s="290"/>
      <c r="AE100" s="290"/>
      <c r="AF100" s="290"/>
      <c r="AG100" s="290"/>
      <c r="AH100" s="290"/>
      <c r="AI100" s="290"/>
      <c r="AJ100" s="290"/>
      <c r="AK100" s="290"/>
      <c r="AL100" s="290"/>
    </row>
    <row r="101" spans="1:38" s="291" customFormat="1" ht="12.75" customHeight="1">
      <c r="A101" s="332">
        <v>26</v>
      </c>
      <c r="B101" s="367">
        <v>44448</v>
      </c>
      <c r="C101" s="351"/>
      <c r="D101" s="338" t="s">
        <v>962</v>
      </c>
      <c r="E101" s="352" t="s">
        <v>616</v>
      </c>
      <c r="F101" s="286">
        <v>34</v>
      </c>
      <c r="G101" s="286">
        <v>19</v>
      </c>
      <c r="H101" s="286">
        <v>42</v>
      </c>
      <c r="I101" s="353">
        <v>55</v>
      </c>
      <c r="J101" s="299" t="s">
        <v>992</v>
      </c>
      <c r="K101" s="310">
        <f t="shared" si="89"/>
        <v>8</v>
      </c>
      <c r="L101" s="310">
        <v>100</v>
      </c>
      <c r="M101" s="311">
        <f t="shared" si="90"/>
        <v>3100</v>
      </c>
      <c r="N101" s="311">
        <v>400</v>
      </c>
      <c r="O101" s="301" t="s">
        <v>614</v>
      </c>
      <c r="P101" s="312">
        <v>44452</v>
      </c>
      <c r="Q101" s="306"/>
      <c r="R101" s="307" t="s">
        <v>615</v>
      </c>
      <c r="S101" s="290"/>
      <c r="T101" s="290"/>
      <c r="U101" s="290"/>
      <c r="V101" s="290"/>
      <c r="W101" s="290"/>
      <c r="X101" s="290"/>
      <c r="Y101" s="290"/>
      <c r="Z101" s="290"/>
      <c r="AA101" s="290"/>
      <c r="AB101" s="290"/>
      <c r="AC101" s="290"/>
      <c r="AD101" s="290"/>
      <c r="AE101" s="290"/>
      <c r="AF101" s="290"/>
      <c r="AG101" s="290"/>
      <c r="AH101" s="290"/>
      <c r="AI101" s="290"/>
      <c r="AJ101" s="290"/>
      <c r="AK101" s="290"/>
      <c r="AL101" s="290"/>
    </row>
    <row r="102" spans="1:38" s="291" customFormat="1" ht="12.75" customHeight="1">
      <c r="A102" s="354">
        <v>27</v>
      </c>
      <c r="B102" s="422">
        <v>44452</v>
      </c>
      <c r="C102" s="355"/>
      <c r="D102" s="339" t="s">
        <v>984</v>
      </c>
      <c r="E102" s="356" t="s">
        <v>616</v>
      </c>
      <c r="F102" s="280">
        <v>38</v>
      </c>
      <c r="G102" s="280">
        <v>25</v>
      </c>
      <c r="H102" s="280">
        <v>25</v>
      </c>
      <c r="I102" s="282" t="s">
        <v>985</v>
      </c>
      <c r="J102" s="287" t="s">
        <v>939</v>
      </c>
      <c r="K102" s="308">
        <f t="shared" ref="K102:K103" si="91">H102-F102</f>
        <v>-13</v>
      </c>
      <c r="L102" s="308">
        <v>100</v>
      </c>
      <c r="M102" s="283">
        <f t="shared" ref="M102:M103" si="92">(K102*N102)-100</f>
        <v>-5300</v>
      </c>
      <c r="N102" s="283">
        <v>400</v>
      </c>
      <c r="O102" s="288" t="s">
        <v>627</v>
      </c>
      <c r="P102" s="309">
        <v>44453</v>
      </c>
      <c r="Q102" s="306"/>
      <c r="R102" s="307" t="s">
        <v>615</v>
      </c>
      <c r="S102" s="290"/>
      <c r="T102" s="290"/>
      <c r="U102" s="290"/>
      <c r="V102" s="290"/>
      <c r="W102" s="290"/>
      <c r="X102" s="290"/>
      <c r="Y102" s="290"/>
      <c r="Z102" s="290"/>
      <c r="AA102" s="290"/>
      <c r="AB102" s="290"/>
      <c r="AC102" s="290"/>
      <c r="AD102" s="290"/>
      <c r="AE102" s="290"/>
      <c r="AF102" s="290"/>
      <c r="AG102" s="290"/>
      <c r="AH102" s="290"/>
      <c r="AI102" s="290"/>
      <c r="AJ102" s="290"/>
      <c r="AK102" s="290"/>
      <c r="AL102" s="290"/>
    </row>
    <row r="103" spans="1:38" s="291" customFormat="1" ht="12.75" customHeight="1">
      <c r="A103" s="354">
        <v>28</v>
      </c>
      <c r="B103" s="422">
        <v>44452</v>
      </c>
      <c r="C103" s="355"/>
      <c r="D103" s="339" t="s">
        <v>986</v>
      </c>
      <c r="E103" s="356" t="s">
        <v>616</v>
      </c>
      <c r="F103" s="280">
        <v>25.5</v>
      </c>
      <c r="G103" s="280">
        <v>15</v>
      </c>
      <c r="H103" s="280">
        <v>15</v>
      </c>
      <c r="I103" s="282" t="s">
        <v>987</v>
      </c>
      <c r="J103" s="287" t="s">
        <v>1024</v>
      </c>
      <c r="K103" s="308">
        <f t="shared" si="91"/>
        <v>-10.5</v>
      </c>
      <c r="L103" s="308">
        <v>100</v>
      </c>
      <c r="M103" s="283">
        <f t="shared" si="92"/>
        <v>-4300</v>
      </c>
      <c r="N103" s="283">
        <v>400</v>
      </c>
      <c r="O103" s="288" t="s">
        <v>627</v>
      </c>
      <c r="P103" s="309">
        <v>44453</v>
      </c>
      <c r="Q103" s="306"/>
      <c r="R103" s="307" t="s">
        <v>618</v>
      </c>
      <c r="S103" s="290"/>
      <c r="T103" s="290"/>
      <c r="U103" s="290"/>
      <c r="V103" s="290"/>
      <c r="W103" s="290"/>
      <c r="X103" s="290"/>
      <c r="Y103" s="290"/>
      <c r="Z103" s="290"/>
      <c r="AA103" s="290"/>
      <c r="AB103" s="290"/>
      <c r="AC103" s="290"/>
      <c r="AD103" s="290"/>
      <c r="AE103" s="290"/>
      <c r="AF103" s="290"/>
      <c r="AG103" s="290"/>
      <c r="AH103" s="290"/>
      <c r="AI103" s="290"/>
      <c r="AJ103" s="290"/>
      <c r="AK103" s="290"/>
      <c r="AL103" s="290"/>
    </row>
    <row r="104" spans="1:38" s="291" customFormat="1" ht="12.75" customHeight="1">
      <c r="A104" s="330">
        <v>29</v>
      </c>
      <c r="B104" s="314">
        <v>44452</v>
      </c>
      <c r="C104" s="345"/>
      <c r="D104" s="334" t="s">
        <v>988</v>
      </c>
      <c r="E104" s="347" t="s">
        <v>616</v>
      </c>
      <c r="F104" s="333" t="s">
        <v>989</v>
      </c>
      <c r="G104" s="333">
        <v>17</v>
      </c>
      <c r="H104" s="333"/>
      <c r="I104" s="343" t="s">
        <v>990</v>
      </c>
      <c r="J104" s="341" t="s">
        <v>617</v>
      </c>
      <c r="K104" s="302"/>
      <c r="L104" s="302"/>
      <c r="M104" s="289"/>
      <c r="N104" s="303"/>
      <c r="O104" s="304"/>
      <c r="P104" s="305"/>
      <c r="Q104" s="306"/>
      <c r="R104" s="307" t="s">
        <v>615</v>
      </c>
      <c r="S104" s="290"/>
      <c r="T104" s="290"/>
      <c r="U104" s="290"/>
      <c r="V104" s="290"/>
      <c r="W104" s="290"/>
      <c r="X104" s="290"/>
      <c r="Y104" s="290"/>
      <c r="Z104" s="290"/>
      <c r="AA104" s="290"/>
      <c r="AB104" s="290"/>
      <c r="AC104" s="290"/>
      <c r="AD104" s="290"/>
      <c r="AE104" s="290"/>
      <c r="AF104" s="290"/>
      <c r="AG104" s="290"/>
      <c r="AH104" s="290"/>
      <c r="AI104" s="290"/>
      <c r="AJ104" s="290"/>
      <c r="AK104" s="290"/>
      <c r="AL104" s="290"/>
    </row>
    <row r="105" spans="1:38" s="291" customFormat="1" ht="12.75" customHeight="1">
      <c r="A105" s="332">
        <v>30</v>
      </c>
      <c r="B105" s="321">
        <v>44453</v>
      </c>
      <c r="C105" s="351"/>
      <c r="D105" s="338" t="s">
        <v>911</v>
      </c>
      <c r="E105" s="352" t="s">
        <v>855</v>
      </c>
      <c r="F105" s="286">
        <v>124</v>
      </c>
      <c r="G105" s="286">
        <v>210</v>
      </c>
      <c r="H105" s="286">
        <v>108</v>
      </c>
      <c r="I105" s="353">
        <v>0.1</v>
      </c>
      <c r="J105" s="299" t="s">
        <v>1022</v>
      </c>
      <c r="K105" s="310">
        <f>F105-H105</f>
        <v>16</v>
      </c>
      <c r="L105" s="310">
        <v>100</v>
      </c>
      <c r="M105" s="311">
        <f t="shared" ref="M105:M106" si="93">(K105*N105)-100</f>
        <v>700</v>
      </c>
      <c r="N105" s="311">
        <v>50</v>
      </c>
      <c r="O105" s="301" t="s">
        <v>614</v>
      </c>
      <c r="P105" s="312">
        <v>44453</v>
      </c>
      <c r="Q105" s="306"/>
      <c r="R105" s="307"/>
      <c r="S105" s="290"/>
      <c r="T105" s="290"/>
      <c r="U105" s="290"/>
      <c r="V105" s="290"/>
      <c r="W105" s="290"/>
      <c r="X105" s="290"/>
      <c r="Y105" s="290"/>
      <c r="Z105" s="290"/>
      <c r="AA105" s="290"/>
      <c r="AB105" s="290"/>
      <c r="AC105" s="290"/>
      <c r="AD105" s="290"/>
      <c r="AE105" s="290"/>
      <c r="AF105" s="290"/>
      <c r="AG105" s="290"/>
      <c r="AH105" s="290"/>
      <c r="AI105" s="290"/>
      <c r="AJ105" s="290"/>
      <c r="AK105" s="290"/>
      <c r="AL105" s="290"/>
    </row>
    <row r="106" spans="1:38" s="291" customFormat="1" ht="12.75" customHeight="1">
      <c r="A106" s="332">
        <v>31</v>
      </c>
      <c r="B106" s="321">
        <v>44453</v>
      </c>
      <c r="C106" s="351"/>
      <c r="D106" s="338" t="s">
        <v>1025</v>
      </c>
      <c r="E106" s="352" t="s">
        <v>616</v>
      </c>
      <c r="F106" s="286">
        <v>27</v>
      </c>
      <c r="G106" s="286">
        <v>18</v>
      </c>
      <c r="H106" s="286">
        <v>31</v>
      </c>
      <c r="I106" s="353" t="s">
        <v>1026</v>
      </c>
      <c r="J106" s="299" t="s">
        <v>992</v>
      </c>
      <c r="K106" s="310">
        <f t="shared" ref="K106" si="94">H106-F106</f>
        <v>4</v>
      </c>
      <c r="L106" s="310">
        <v>100</v>
      </c>
      <c r="M106" s="311">
        <f t="shared" si="93"/>
        <v>2200</v>
      </c>
      <c r="N106" s="311">
        <v>575</v>
      </c>
      <c r="O106" s="301" t="s">
        <v>614</v>
      </c>
      <c r="P106" s="312">
        <v>44453</v>
      </c>
      <c r="Q106" s="306"/>
      <c r="R106" s="307"/>
      <c r="S106" s="290"/>
      <c r="T106" s="290"/>
      <c r="U106" s="290"/>
      <c r="V106" s="290"/>
      <c r="W106" s="290"/>
      <c r="X106" s="290"/>
      <c r="Y106" s="290"/>
      <c r="Z106" s="290"/>
      <c r="AA106" s="290"/>
      <c r="AB106" s="290"/>
      <c r="AC106" s="290"/>
      <c r="AD106" s="290"/>
      <c r="AE106" s="290"/>
      <c r="AF106" s="290"/>
      <c r="AG106" s="290"/>
      <c r="AH106" s="290"/>
      <c r="AI106" s="290"/>
      <c r="AJ106" s="290"/>
      <c r="AK106" s="290"/>
      <c r="AL106" s="290"/>
    </row>
    <row r="107" spans="1:38" s="291" customFormat="1" ht="12.75" customHeight="1">
      <c r="A107" s="332">
        <v>32</v>
      </c>
      <c r="B107" s="321">
        <v>44453</v>
      </c>
      <c r="C107" s="351"/>
      <c r="D107" s="338" t="s">
        <v>1027</v>
      </c>
      <c r="E107" s="352" t="s">
        <v>616</v>
      </c>
      <c r="F107" s="286">
        <v>155</v>
      </c>
      <c r="G107" s="286">
        <v>60</v>
      </c>
      <c r="H107" s="286">
        <v>215</v>
      </c>
      <c r="I107" s="353" t="s">
        <v>1028</v>
      </c>
      <c r="J107" s="299" t="s">
        <v>825</v>
      </c>
      <c r="K107" s="310">
        <f t="shared" ref="K107" si="95">H107-F107</f>
        <v>60</v>
      </c>
      <c r="L107" s="310">
        <v>100</v>
      </c>
      <c r="M107" s="311">
        <f t="shared" ref="M107" si="96">(K107*N107)-100</f>
        <v>1400</v>
      </c>
      <c r="N107" s="311">
        <v>25</v>
      </c>
      <c r="O107" s="301" t="s">
        <v>614</v>
      </c>
      <c r="P107" s="312">
        <v>44453</v>
      </c>
      <c r="Q107" s="306"/>
      <c r="R107" s="307"/>
      <c r="S107" s="290"/>
      <c r="T107" s="290"/>
      <c r="U107" s="290"/>
      <c r="V107" s="290"/>
      <c r="W107" s="290"/>
      <c r="X107" s="290"/>
      <c r="Y107" s="290"/>
      <c r="Z107" s="290"/>
      <c r="AA107" s="290"/>
      <c r="AB107" s="290"/>
      <c r="AC107" s="290"/>
      <c r="AD107" s="290"/>
      <c r="AE107" s="290"/>
      <c r="AF107" s="290"/>
      <c r="AG107" s="290"/>
      <c r="AH107" s="290"/>
      <c r="AI107" s="290"/>
      <c r="AJ107" s="290"/>
      <c r="AK107" s="290"/>
      <c r="AL107" s="290"/>
    </row>
    <row r="108" spans="1:38" s="291" customFormat="1" ht="12.75" customHeight="1">
      <c r="A108" s="330">
        <v>33</v>
      </c>
      <c r="B108" s="314">
        <v>44453</v>
      </c>
      <c r="C108" s="345"/>
      <c r="D108" s="334" t="s">
        <v>1029</v>
      </c>
      <c r="E108" s="347" t="s">
        <v>855</v>
      </c>
      <c r="F108" s="333" t="s">
        <v>1030</v>
      </c>
      <c r="G108" s="333">
        <v>2.7</v>
      </c>
      <c r="H108" s="333"/>
      <c r="I108" s="343">
        <v>0.1</v>
      </c>
      <c r="J108" s="341" t="s">
        <v>617</v>
      </c>
      <c r="K108" s="302"/>
      <c r="L108" s="302"/>
      <c r="M108" s="289"/>
      <c r="N108" s="303"/>
      <c r="O108" s="304"/>
      <c r="P108" s="305"/>
      <c r="Q108" s="306"/>
      <c r="R108" s="307"/>
      <c r="S108" s="290"/>
      <c r="T108" s="290"/>
      <c r="U108" s="290"/>
      <c r="V108" s="290"/>
      <c r="W108" s="290"/>
      <c r="X108" s="290"/>
      <c r="Y108" s="290"/>
      <c r="Z108" s="290"/>
      <c r="AA108" s="290"/>
      <c r="AB108" s="290"/>
      <c r="AC108" s="290"/>
      <c r="AD108" s="290"/>
      <c r="AE108" s="290"/>
      <c r="AF108" s="290"/>
      <c r="AG108" s="290"/>
      <c r="AH108" s="290"/>
      <c r="AI108" s="290"/>
      <c r="AJ108" s="290"/>
      <c r="AK108" s="290"/>
      <c r="AL108" s="290"/>
    </row>
    <row r="109" spans="1:38" ht="13.9" customHeight="1">
      <c r="A109" s="340"/>
      <c r="B109" s="294"/>
      <c r="C109" s="346"/>
      <c r="D109" s="344"/>
      <c r="E109" s="348"/>
      <c r="F109" s="333"/>
      <c r="G109" s="297"/>
      <c r="H109" s="297"/>
      <c r="I109" s="318"/>
      <c r="J109" s="342"/>
      <c r="K109" s="113"/>
      <c r="L109" s="113"/>
      <c r="M109" s="174"/>
      <c r="N109" s="113"/>
      <c r="O109" s="159"/>
      <c r="P109" s="158"/>
      <c r="Q109" s="172"/>
      <c r="R109" s="185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4.25" customHeight="1">
      <c r="A110" s="1"/>
      <c r="B110" s="172"/>
      <c r="C110" s="172"/>
      <c r="D110" s="172"/>
      <c r="E110" s="172"/>
      <c r="F110" s="172"/>
      <c r="G110" s="172"/>
      <c r="H110" s="172"/>
      <c r="I110" s="172"/>
      <c r="J110" s="172"/>
      <c r="K110" s="172"/>
      <c r="L110" s="172"/>
      <c r="M110" s="172"/>
      <c r="N110" s="172"/>
      <c r="O110" s="172"/>
      <c r="P110" s="172"/>
      <c r="Q110" s="172"/>
      <c r="R110" s="172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4.25" customHeight="1">
      <c r="A112" s="180"/>
      <c r="B112" s="186"/>
      <c r="C112" s="186"/>
      <c r="D112" s="187"/>
      <c r="E112" s="180"/>
      <c r="F112" s="188"/>
      <c r="G112" s="180"/>
      <c r="H112" s="180"/>
      <c r="I112" s="180"/>
      <c r="J112" s="186"/>
      <c r="K112" s="189"/>
      <c r="L112" s="180"/>
      <c r="M112" s="180"/>
      <c r="N112" s="180"/>
      <c r="O112" s="190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2.75" customHeight="1">
      <c r="A113" s="98" t="s">
        <v>639</v>
      </c>
      <c r="B113" s="191"/>
      <c r="C113" s="191"/>
      <c r="D113" s="192"/>
      <c r="E113" s="151"/>
      <c r="F113" s="6"/>
      <c r="G113" s="6"/>
      <c r="H113" s="152"/>
      <c r="I113" s="193"/>
      <c r="J113" s="1"/>
      <c r="K113" s="6"/>
      <c r="L113" s="6"/>
      <c r="M113" s="6"/>
      <c r="N113" s="1"/>
      <c r="O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38" ht="38.25" customHeight="1">
      <c r="A114" s="99" t="s">
        <v>16</v>
      </c>
      <c r="B114" s="100" t="s">
        <v>590</v>
      </c>
      <c r="C114" s="100"/>
      <c r="D114" s="101" t="s">
        <v>602</v>
      </c>
      <c r="E114" s="100" t="s">
        <v>603</v>
      </c>
      <c r="F114" s="100" t="s">
        <v>604</v>
      </c>
      <c r="G114" s="100" t="s">
        <v>605</v>
      </c>
      <c r="H114" s="100" t="s">
        <v>606</v>
      </c>
      <c r="I114" s="100" t="s">
        <v>607</v>
      </c>
      <c r="J114" s="99" t="s">
        <v>608</v>
      </c>
      <c r="K114" s="155" t="s">
        <v>626</v>
      </c>
      <c r="L114" s="156" t="s">
        <v>610</v>
      </c>
      <c r="M114" s="102" t="s">
        <v>611</v>
      </c>
      <c r="N114" s="100" t="s">
        <v>612</v>
      </c>
      <c r="O114" s="101" t="s">
        <v>613</v>
      </c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38" ht="14.25" customHeight="1">
      <c r="A115" s="108">
        <v>1</v>
      </c>
      <c r="B115" s="109">
        <v>44420</v>
      </c>
      <c r="C115" s="194"/>
      <c r="D115" s="110" t="s">
        <v>516</v>
      </c>
      <c r="E115" s="111" t="s">
        <v>616</v>
      </c>
      <c r="F115" s="108" t="s">
        <v>856</v>
      </c>
      <c r="G115" s="108">
        <v>284</v>
      </c>
      <c r="H115" s="111"/>
      <c r="I115" s="112" t="s">
        <v>857</v>
      </c>
      <c r="J115" s="113" t="s">
        <v>617</v>
      </c>
      <c r="K115" s="113"/>
      <c r="L115" s="114"/>
      <c r="M115" s="115"/>
      <c r="N115" s="113"/>
      <c r="O115" s="158"/>
      <c r="P115" s="103"/>
      <c r="Q115" s="1"/>
      <c r="R115" s="1" t="s">
        <v>615</v>
      </c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4.25" customHeight="1">
      <c r="A116" s="195"/>
      <c r="B116" s="157"/>
      <c r="C116" s="196"/>
      <c r="D116" s="110"/>
      <c r="E116" s="197"/>
      <c r="F116" s="197"/>
      <c r="G116" s="197"/>
      <c r="H116" s="197"/>
      <c r="I116" s="197"/>
      <c r="J116" s="197"/>
      <c r="K116" s="198"/>
      <c r="L116" s="199"/>
      <c r="M116" s="197"/>
      <c r="N116" s="200"/>
      <c r="O116" s="201"/>
      <c r="P116" s="202"/>
      <c r="R116" s="6"/>
      <c r="S116" s="44"/>
      <c r="T116" s="1"/>
      <c r="U116" s="1"/>
      <c r="V116" s="1"/>
      <c r="W116" s="1"/>
      <c r="X116" s="1"/>
      <c r="Y116" s="1"/>
      <c r="Z116" s="1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</row>
    <row r="117" spans="1:38" ht="12.75" customHeight="1">
      <c r="A117" s="135" t="s">
        <v>619</v>
      </c>
      <c r="B117" s="135"/>
      <c r="C117" s="135"/>
      <c r="D117" s="135"/>
      <c r="E117" s="44"/>
      <c r="F117" s="143" t="s">
        <v>621</v>
      </c>
      <c r="G117" s="59"/>
      <c r="H117" s="59"/>
      <c r="I117" s="59"/>
      <c r="J117" s="6"/>
      <c r="K117" s="167"/>
      <c r="L117" s="168"/>
      <c r="M117" s="6"/>
      <c r="N117" s="125"/>
      <c r="O117" s="203"/>
      <c r="P117" s="1"/>
      <c r="Q117" s="1"/>
      <c r="R117" s="6"/>
      <c r="S117" s="1"/>
      <c r="T117" s="1"/>
      <c r="U117" s="1"/>
      <c r="V117" s="1"/>
      <c r="W117" s="1"/>
      <c r="X117" s="1"/>
      <c r="Y117" s="1"/>
    </row>
    <row r="118" spans="1:38" ht="12.75" customHeight="1">
      <c r="A118" s="142" t="s">
        <v>620</v>
      </c>
      <c r="B118" s="135"/>
      <c r="C118" s="135"/>
      <c r="D118" s="135"/>
      <c r="E118" s="6"/>
      <c r="F118" s="143" t="s">
        <v>623</v>
      </c>
      <c r="G118" s="6"/>
      <c r="H118" s="6" t="s">
        <v>848</v>
      </c>
      <c r="I118" s="6"/>
      <c r="J118" s="1"/>
      <c r="K118" s="6"/>
      <c r="L118" s="6"/>
      <c r="M118" s="6"/>
      <c r="N118" s="1"/>
      <c r="O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38" ht="12.75" customHeight="1">
      <c r="A119" s="142"/>
      <c r="B119" s="135"/>
      <c r="C119" s="135"/>
      <c r="D119" s="135"/>
      <c r="E119" s="6"/>
      <c r="F119" s="143"/>
      <c r="G119" s="6"/>
      <c r="H119" s="6"/>
      <c r="I119" s="6"/>
      <c r="J119" s="1"/>
      <c r="K119" s="6"/>
      <c r="L119" s="6"/>
      <c r="M119" s="6"/>
      <c r="N119" s="1"/>
      <c r="O119" s="1"/>
      <c r="Q119" s="1"/>
      <c r="R119" s="59"/>
      <c r="S119" s="1"/>
      <c r="T119" s="1"/>
      <c r="U119" s="1"/>
      <c r="V119" s="1"/>
      <c r="W119" s="1"/>
      <c r="X119" s="1"/>
      <c r="Y119" s="1"/>
      <c r="Z119" s="1"/>
    </row>
    <row r="120" spans="1:38" ht="12.75" customHeight="1">
      <c r="A120" s="1"/>
      <c r="B120" s="150" t="s">
        <v>640</v>
      </c>
      <c r="C120" s="150"/>
      <c r="D120" s="150"/>
      <c r="E120" s="150"/>
      <c r="F120" s="151"/>
      <c r="G120" s="6"/>
      <c r="H120" s="6"/>
      <c r="I120" s="152"/>
      <c r="J120" s="153"/>
      <c r="K120" s="154"/>
      <c r="L120" s="153"/>
      <c r="M120" s="6"/>
      <c r="N120" s="1"/>
      <c r="O120" s="1"/>
      <c r="Q120" s="1"/>
      <c r="R120" s="59"/>
      <c r="S120" s="1"/>
      <c r="T120" s="1"/>
      <c r="U120" s="1"/>
      <c r="V120" s="1"/>
      <c r="W120" s="1"/>
      <c r="X120" s="1"/>
      <c r="Y120" s="1"/>
      <c r="Z120" s="1"/>
    </row>
    <row r="121" spans="1:38" ht="38.25" customHeight="1">
      <c r="A121" s="99" t="s">
        <v>16</v>
      </c>
      <c r="B121" s="100" t="s">
        <v>590</v>
      </c>
      <c r="C121" s="100"/>
      <c r="D121" s="101" t="s">
        <v>602</v>
      </c>
      <c r="E121" s="100" t="s">
        <v>603</v>
      </c>
      <c r="F121" s="100" t="s">
        <v>604</v>
      </c>
      <c r="G121" s="100" t="s">
        <v>625</v>
      </c>
      <c r="H121" s="100" t="s">
        <v>606</v>
      </c>
      <c r="I121" s="100" t="s">
        <v>607</v>
      </c>
      <c r="J121" s="204" t="s">
        <v>608</v>
      </c>
      <c r="K121" s="155" t="s">
        <v>626</v>
      </c>
      <c r="L121" s="171" t="s">
        <v>634</v>
      </c>
      <c r="M121" s="100" t="s">
        <v>635</v>
      </c>
      <c r="N121" s="156" t="s">
        <v>610</v>
      </c>
      <c r="O121" s="102" t="s">
        <v>611</v>
      </c>
      <c r="P121" s="100" t="s">
        <v>612</v>
      </c>
      <c r="Q121" s="101" t="s">
        <v>613</v>
      </c>
      <c r="R121" s="59"/>
      <c r="S121" s="1"/>
      <c r="T121" s="1"/>
      <c r="U121" s="1"/>
      <c r="V121" s="1"/>
      <c r="W121" s="1"/>
      <c r="X121" s="1"/>
      <c r="Y121" s="1"/>
      <c r="Z121" s="1"/>
    </row>
    <row r="122" spans="1:38" ht="14.25" customHeight="1">
      <c r="A122" s="116"/>
      <c r="B122" s="118"/>
      <c r="C122" s="205"/>
      <c r="D122" s="119"/>
      <c r="E122" s="120"/>
      <c r="F122" s="206"/>
      <c r="G122" s="116"/>
      <c r="H122" s="120"/>
      <c r="I122" s="121"/>
      <c r="J122" s="207"/>
      <c r="K122" s="207"/>
      <c r="L122" s="208"/>
      <c r="M122" s="108"/>
      <c r="N122" s="208"/>
      <c r="O122" s="209"/>
      <c r="P122" s="210"/>
      <c r="Q122" s="211"/>
      <c r="R122" s="165"/>
      <c r="S122" s="129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38" ht="14.25" customHeight="1">
      <c r="A123" s="116"/>
      <c r="B123" s="118"/>
      <c r="C123" s="205"/>
      <c r="D123" s="119"/>
      <c r="E123" s="120"/>
      <c r="F123" s="206"/>
      <c r="G123" s="116"/>
      <c r="H123" s="120"/>
      <c r="I123" s="121"/>
      <c r="J123" s="207"/>
      <c r="K123" s="207"/>
      <c r="L123" s="208"/>
      <c r="M123" s="108"/>
      <c r="N123" s="208"/>
      <c r="O123" s="209"/>
      <c r="P123" s="210"/>
      <c r="Q123" s="211"/>
      <c r="R123" s="165"/>
      <c r="S123" s="129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38" ht="14.25" customHeight="1">
      <c r="A124" s="116"/>
      <c r="B124" s="118"/>
      <c r="C124" s="205"/>
      <c r="D124" s="119"/>
      <c r="E124" s="120"/>
      <c r="F124" s="206"/>
      <c r="G124" s="116"/>
      <c r="H124" s="120"/>
      <c r="I124" s="121"/>
      <c r="J124" s="207"/>
      <c r="K124" s="207"/>
      <c r="L124" s="208"/>
      <c r="M124" s="108"/>
      <c r="N124" s="208"/>
      <c r="O124" s="209"/>
      <c r="P124" s="210"/>
      <c r="Q124" s="211"/>
      <c r="R124" s="6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14.25" customHeight="1">
      <c r="A125" s="116"/>
      <c r="B125" s="118"/>
      <c r="C125" s="205"/>
      <c r="D125" s="119"/>
      <c r="E125" s="120"/>
      <c r="F125" s="207"/>
      <c r="G125" s="116"/>
      <c r="H125" s="120"/>
      <c r="I125" s="121"/>
      <c r="J125" s="207"/>
      <c r="K125" s="207"/>
      <c r="L125" s="208"/>
      <c r="M125" s="108"/>
      <c r="N125" s="208"/>
      <c r="O125" s="209"/>
      <c r="P125" s="210"/>
      <c r="Q125" s="211"/>
      <c r="R125" s="6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14.25" customHeight="1">
      <c r="A126" s="116"/>
      <c r="B126" s="118"/>
      <c r="C126" s="205"/>
      <c r="D126" s="119"/>
      <c r="E126" s="120"/>
      <c r="F126" s="207"/>
      <c r="G126" s="116"/>
      <c r="H126" s="120"/>
      <c r="I126" s="121"/>
      <c r="J126" s="207"/>
      <c r="K126" s="207"/>
      <c r="L126" s="208"/>
      <c r="M126" s="108"/>
      <c r="N126" s="208"/>
      <c r="O126" s="209"/>
      <c r="P126" s="210"/>
      <c r="Q126" s="211"/>
      <c r="R126" s="6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14.25" customHeight="1">
      <c r="A127" s="116"/>
      <c r="B127" s="118"/>
      <c r="C127" s="205"/>
      <c r="D127" s="119"/>
      <c r="E127" s="120"/>
      <c r="F127" s="206"/>
      <c r="G127" s="116"/>
      <c r="H127" s="120"/>
      <c r="I127" s="121"/>
      <c r="J127" s="207"/>
      <c r="K127" s="207"/>
      <c r="L127" s="208"/>
      <c r="M127" s="108"/>
      <c r="N127" s="208"/>
      <c r="O127" s="209"/>
      <c r="P127" s="210"/>
      <c r="Q127" s="211"/>
      <c r="R127" s="6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4.25" customHeight="1">
      <c r="A128" s="116"/>
      <c r="B128" s="118"/>
      <c r="C128" s="205"/>
      <c r="D128" s="119"/>
      <c r="E128" s="120"/>
      <c r="F128" s="206"/>
      <c r="G128" s="116"/>
      <c r="H128" s="120"/>
      <c r="I128" s="121"/>
      <c r="J128" s="207"/>
      <c r="K128" s="207"/>
      <c r="L128" s="207"/>
      <c r="M128" s="207"/>
      <c r="N128" s="208"/>
      <c r="O128" s="212"/>
      <c r="P128" s="210"/>
      <c r="Q128" s="211"/>
      <c r="R128" s="6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14.25" customHeight="1">
      <c r="A129" s="116"/>
      <c r="B129" s="118"/>
      <c r="C129" s="205"/>
      <c r="D129" s="119"/>
      <c r="E129" s="120"/>
      <c r="F129" s="207"/>
      <c r="G129" s="116"/>
      <c r="H129" s="120"/>
      <c r="I129" s="121"/>
      <c r="J129" s="207"/>
      <c r="K129" s="207"/>
      <c r="L129" s="208"/>
      <c r="M129" s="108"/>
      <c r="N129" s="208"/>
      <c r="O129" s="209"/>
      <c r="P129" s="210"/>
      <c r="Q129" s="211"/>
      <c r="R129" s="165"/>
      <c r="S129" s="129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4.25" customHeight="1">
      <c r="A130" s="116"/>
      <c r="B130" s="118"/>
      <c r="C130" s="205"/>
      <c r="D130" s="119"/>
      <c r="E130" s="120"/>
      <c r="F130" s="206"/>
      <c r="G130" s="116"/>
      <c r="H130" s="120"/>
      <c r="I130" s="121"/>
      <c r="J130" s="213"/>
      <c r="K130" s="213"/>
      <c r="L130" s="213"/>
      <c r="M130" s="213"/>
      <c r="N130" s="214"/>
      <c r="O130" s="209"/>
      <c r="P130" s="122"/>
      <c r="Q130" s="211"/>
      <c r="R130" s="165"/>
      <c r="S130" s="129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12.75" customHeight="1">
      <c r="A131" s="142"/>
      <c r="B131" s="135"/>
      <c r="C131" s="135"/>
      <c r="D131" s="135"/>
      <c r="E131" s="6"/>
      <c r="F131" s="143"/>
      <c r="G131" s="6"/>
      <c r="H131" s="6"/>
      <c r="I131" s="6"/>
      <c r="J131" s="1"/>
      <c r="K131" s="6"/>
      <c r="L131" s="6"/>
      <c r="M131" s="6"/>
      <c r="N131" s="1"/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38" ht="12.75" customHeight="1">
      <c r="A132" s="142"/>
      <c r="B132" s="135"/>
      <c r="C132" s="135"/>
      <c r="D132" s="135"/>
      <c r="E132" s="6"/>
      <c r="F132" s="143"/>
      <c r="G132" s="59"/>
      <c r="H132" s="44"/>
      <c r="I132" s="59"/>
      <c r="J132" s="6"/>
      <c r="K132" s="167"/>
      <c r="L132" s="168"/>
      <c r="M132" s="6"/>
      <c r="N132" s="125"/>
      <c r="O132" s="169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38" ht="12.75" customHeight="1">
      <c r="A133" s="59"/>
      <c r="B133" s="124"/>
      <c r="C133" s="124"/>
      <c r="D133" s="44"/>
      <c r="E133" s="59"/>
      <c r="F133" s="59"/>
      <c r="G133" s="59"/>
      <c r="H133" s="44"/>
      <c r="I133" s="59"/>
      <c r="J133" s="6"/>
      <c r="K133" s="167"/>
      <c r="L133" s="168"/>
      <c r="M133" s="6"/>
      <c r="N133" s="125"/>
      <c r="O133" s="169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38" ht="12.75" customHeight="1">
      <c r="A134" s="44"/>
      <c r="B134" s="215" t="s">
        <v>641</v>
      </c>
      <c r="C134" s="215"/>
      <c r="D134" s="215"/>
      <c r="E134" s="215"/>
      <c r="F134" s="6"/>
      <c r="G134" s="6"/>
      <c r="H134" s="153"/>
      <c r="I134" s="6"/>
      <c r="J134" s="153"/>
      <c r="K134" s="154"/>
      <c r="L134" s="6"/>
      <c r="M134" s="6"/>
      <c r="N134" s="1"/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38" ht="38.25" customHeight="1">
      <c r="A135" s="99" t="s">
        <v>16</v>
      </c>
      <c r="B135" s="100" t="s">
        <v>590</v>
      </c>
      <c r="C135" s="100"/>
      <c r="D135" s="101" t="s">
        <v>602</v>
      </c>
      <c r="E135" s="100" t="s">
        <v>603</v>
      </c>
      <c r="F135" s="100" t="s">
        <v>604</v>
      </c>
      <c r="G135" s="100" t="s">
        <v>642</v>
      </c>
      <c r="H135" s="100" t="s">
        <v>643</v>
      </c>
      <c r="I135" s="100" t="s">
        <v>607</v>
      </c>
      <c r="J135" s="216" t="s">
        <v>608</v>
      </c>
      <c r="K135" s="100" t="s">
        <v>609</v>
      </c>
      <c r="L135" s="100" t="s">
        <v>644</v>
      </c>
      <c r="M135" s="100" t="s">
        <v>612</v>
      </c>
      <c r="N135" s="101" t="s">
        <v>613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38" ht="12.75" customHeight="1">
      <c r="A136" s="217">
        <v>1</v>
      </c>
      <c r="B136" s="218">
        <v>41579</v>
      </c>
      <c r="C136" s="218"/>
      <c r="D136" s="219" t="s">
        <v>645</v>
      </c>
      <c r="E136" s="220" t="s">
        <v>646</v>
      </c>
      <c r="F136" s="221">
        <v>82</v>
      </c>
      <c r="G136" s="220" t="s">
        <v>647</v>
      </c>
      <c r="H136" s="220">
        <v>100</v>
      </c>
      <c r="I136" s="222">
        <v>100</v>
      </c>
      <c r="J136" s="223" t="s">
        <v>648</v>
      </c>
      <c r="K136" s="224">
        <f t="shared" ref="K136:K188" si="97">H136-F136</f>
        <v>18</v>
      </c>
      <c r="L136" s="225">
        <f t="shared" ref="L136:L188" si="98">K136/F136</f>
        <v>0.21951219512195122</v>
      </c>
      <c r="M136" s="220" t="s">
        <v>614</v>
      </c>
      <c r="N136" s="226">
        <v>42657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38" ht="12.75" customHeight="1">
      <c r="A137" s="217">
        <v>2</v>
      </c>
      <c r="B137" s="218">
        <v>41794</v>
      </c>
      <c r="C137" s="218"/>
      <c r="D137" s="219" t="s">
        <v>649</v>
      </c>
      <c r="E137" s="220" t="s">
        <v>616</v>
      </c>
      <c r="F137" s="221">
        <v>257</v>
      </c>
      <c r="G137" s="220" t="s">
        <v>647</v>
      </c>
      <c r="H137" s="220">
        <v>300</v>
      </c>
      <c r="I137" s="222">
        <v>300</v>
      </c>
      <c r="J137" s="223" t="s">
        <v>648</v>
      </c>
      <c r="K137" s="224">
        <f t="shared" si="97"/>
        <v>43</v>
      </c>
      <c r="L137" s="225">
        <f t="shared" si="98"/>
        <v>0.16731517509727625</v>
      </c>
      <c r="M137" s="220" t="s">
        <v>614</v>
      </c>
      <c r="N137" s="226">
        <v>41822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38" ht="12.75" customHeight="1">
      <c r="A138" s="217">
        <v>3</v>
      </c>
      <c r="B138" s="218">
        <v>41828</v>
      </c>
      <c r="C138" s="218"/>
      <c r="D138" s="219" t="s">
        <v>650</v>
      </c>
      <c r="E138" s="220" t="s">
        <v>616</v>
      </c>
      <c r="F138" s="221">
        <v>393</v>
      </c>
      <c r="G138" s="220" t="s">
        <v>647</v>
      </c>
      <c r="H138" s="220">
        <v>468</v>
      </c>
      <c r="I138" s="222">
        <v>468</v>
      </c>
      <c r="J138" s="223" t="s">
        <v>648</v>
      </c>
      <c r="K138" s="224">
        <f t="shared" si="97"/>
        <v>75</v>
      </c>
      <c r="L138" s="225">
        <f t="shared" si="98"/>
        <v>0.19083969465648856</v>
      </c>
      <c r="M138" s="220" t="s">
        <v>614</v>
      </c>
      <c r="N138" s="226">
        <v>41863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38" ht="12.75" customHeight="1">
      <c r="A139" s="217">
        <v>4</v>
      </c>
      <c r="B139" s="218">
        <v>41857</v>
      </c>
      <c r="C139" s="218"/>
      <c r="D139" s="219" t="s">
        <v>651</v>
      </c>
      <c r="E139" s="220" t="s">
        <v>616</v>
      </c>
      <c r="F139" s="221">
        <v>205</v>
      </c>
      <c r="G139" s="220" t="s">
        <v>647</v>
      </c>
      <c r="H139" s="220">
        <v>275</v>
      </c>
      <c r="I139" s="222">
        <v>250</v>
      </c>
      <c r="J139" s="223" t="s">
        <v>648</v>
      </c>
      <c r="K139" s="224">
        <f t="shared" si="97"/>
        <v>70</v>
      </c>
      <c r="L139" s="225">
        <f t="shared" si="98"/>
        <v>0.34146341463414637</v>
      </c>
      <c r="M139" s="220" t="s">
        <v>614</v>
      </c>
      <c r="N139" s="226">
        <v>41962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38" ht="12.75" customHeight="1">
      <c r="A140" s="217">
        <v>5</v>
      </c>
      <c r="B140" s="218">
        <v>41886</v>
      </c>
      <c r="C140" s="218"/>
      <c r="D140" s="219" t="s">
        <v>652</v>
      </c>
      <c r="E140" s="220" t="s">
        <v>616</v>
      </c>
      <c r="F140" s="221">
        <v>162</v>
      </c>
      <c r="G140" s="220" t="s">
        <v>647</v>
      </c>
      <c r="H140" s="220">
        <v>190</v>
      </c>
      <c r="I140" s="222">
        <v>190</v>
      </c>
      <c r="J140" s="223" t="s">
        <v>648</v>
      </c>
      <c r="K140" s="224">
        <f t="shared" si="97"/>
        <v>28</v>
      </c>
      <c r="L140" s="225">
        <f t="shared" si="98"/>
        <v>0.1728395061728395</v>
      </c>
      <c r="M140" s="220" t="s">
        <v>614</v>
      </c>
      <c r="N140" s="226">
        <v>42006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12.75" customHeight="1">
      <c r="A141" s="217">
        <v>6</v>
      </c>
      <c r="B141" s="218">
        <v>41886</v>
      </c>
      <c r="C141" s="218"/>
      <c r="D141" s="219" t="s">
        <v>653</v>
      </c>
      <c r="E141" s="220" t="s">
        <v>616</v>
      </c>
      <c r="F141" s="221">
        <v>75</v>
      </c>
      <c r="G141" s="220" t="s">
        <v>647</v>
      </c>
      <c r="H141" s="220">
        <v>91.5</v>
      </c>
      <c r="I141" s="222" t="s">
        <v>654</v>
      </c>
      <c r="J141" s="223" t="s">
        <v>655</v>
      </c>
      <c r="K141" s="224">
        <f t="shared" si="97"/>
        <v>16.5</v>
      </c>
      <c r="L141" s="225">
        <f t="shared" si="98"/>
        <v>0.22</v>
      </c>
      <c r="M141" s="220" t="s">
        <v>614</v>
      </c>
      <c r="N141" s="226">
        <v>41954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217">
        <v>7</v>
      </c>
      <c r="B142" s="218">
        <v>41913</v>
      </c>
      <c r="C142" s="218"/>
      <c r="D142" s="219" t="s">
        <v>656</v>
      </c>
      <c r="E142" s="220" t="s">
        <v>616</v>
      </c>
      <c r="F142" s="221">
        <v>850</v>
      </c>
      <c r="G142" s="220" t="s">
        <v>647</v>
      </c>
      <c r="H142" s="220">
        <v>982.5</v>
      </c>
      <c r="I142" s="222">
        <v>1050</v>
      </c>
      <c r="J142" s="223" t="s">
        <v>657</v>
      </c>
      <c r="K142" s="224">
        <f t="shared" si="97"/>
        <v>132.5</v>
      </c>
      <c r="L142" s="225">
        <f t="shared" si="98"/>
        <v>0.15588235294117647</v>
      </c>
      <c r="M142" s="220" t="s">
        <v>614</v>
      </c>
      <c r="N142" s="226">
        <v>42039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217">
        <v>8</v>
      </c>
      <c r="B143" s="218">
        <v>41913</v>
      </c>
      <c r="C143" s="218"/>
      <c r="D143" s="219" t="s">
        <v>658</v>
      </c>
      <c r="E143" s="220" t="s">
        <v>616</v>
      </c>
      <c r="F143" s="221">
        <v>475</v>
      </c>
      <c r="G143" s="220" t="s">
        <v>647</v>
      </c>
      <c r="H143" s="220">
        <v>515</v>
      </c>
      <c r="I143" s="222">
        <v>600</v>
      </c>
      <c r="J143" s="223" t="s">
        <v>659</v>
      </c>
      <c r="K143" s="224">
        <f t="shared" si="97"/>
        <v>40</v>
      </c>
      <c r="L143" s="225">
        <f t="shared" si="98"/>
        <v>8.4210526315789472E-2</v>
      </c>
      <c r="M143" s="220" t="s">
        <v>614</v>
      </c>
      <c r="N143" s="226">
        <v>41939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217">
        <v>9</v>
      </c>
      <c r="B144" s="218">
        <v>41913</v>
      </c>
      <c r="C144" s="218"/>
      <c r="D144" s="219" t="s">
        <v>660</v>
      </c>
      <c r="E144" s="220" t="s">
        <v>616</v>
      </c>
      <c r="F144" s="221">
        <v>86</v>
      </c>
      <c r="G144" s="220" t="s">
        <v>647</v>
      </c>
      <c r="H144" s="220">
        <v>99</v>
      </c>
      <c r="I144" s="222">
        <v>140</v>
      </c>
      <c r="J144" s="223" t="s">
        <v>661</v>
      </c>
      <c r="K144" s="224">
        <f t="shared" si="97"/>
        <v>13</v>
      </c>
      <c r="L144" s="225">
        <f t="shared" si="98"/>
        <v>0.15116279069767441</v>
      </c>
      <c r="M144" s="220" t="s">
        <v>614</v>
      </c>
      <c r="N144" s="226">
        <v>41939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17">
        <v>10</v>
      </c>
      <c r="B145" s="218">
        <v>41926</v>
      </c>
      <c r="C145" s="218"/>
      <c r="D145" s="219" t="s">
        <v>662</v>
      </c>
      <c r="E145" s="220" t="s">
        <v>616</v>
      </c>
      <c r="F145" s="221">
        <v>496.6</v>
      </c>
      <c r="G145" s="220" t="s">
        <v>647</v>
      </c>
      <c r="H145" s="220">
        <v>621</v>
      </c>
      <c r="I145" s="222">
        <v>580</v>
      </c>
      <c r="J145" s="223" t="s">
        <v>648</v>
      </c>
      <c r="K145" s="224">
        <f t="shared" si="97"/>
        <v>124.39999999999998</v>
      </c>
      <c r="L145" s="225">
        <f t="shared" si="98"/>
        <v>0.25050342327829234</v>
      </c>
      <c r="M145" s="220" t="s">
        <v>614</v>
      </c>
      <c r="N145" s="226">
        <v>42605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17">
        <v>11</v>
      </c>
      <c r="B146" s="218">
        <v>41926</v>
      </c>
      <c r="C146" s="218"/>
      <c r="D146" s="219" t="s">
        <v>663</v>
      </c>
      <c r="E146" s="220" t="s">
        <v>616</v>
      </c>
      <c r="F146" s="221">
        <v>2481.9</v>
      </c>
      <c r="G146" s="220" t="s">
        <v>647</v>
      </c>
      <c r="H146" s="220">
        <v>2840</v>
      </c>
      <c r="I146" s="222">
        <v>2870</v>
      </c>
      <c r="J146" s="223" t="s">
        <v>664</v>
      </c>
      <c r="K146" s="224">
        <f t="shared" si="97"/>
        <v>358.09999999999991</v>
      </c>
      <c r="L146" s="225">
        <f t="shared" si="98"/>
        <v>0.14428462065353154</v>
      </c>
      <c r="M146" s="220" t="s">
        <v>614</v>
      </c>
      <c r="N146" s="226">
        <v>42017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17">
        <v>12</v>
      </c>
      <c r="B147" s="218">
        <v>41928</v>
      </c>
      <c r="C147" s="218"/>
      <c r="D147" s="219" t="s">
        <v>665</v>
      </c>
      <c r="E147" s="220" t="s">
        <v>616</v>
      </c>
      <c r="F147" s="221">
        <v>84.5</v>
      </c>
      <c r="G147" s="220" t="s">
        <v>647</v>
      </c>
      <c r="H147" s="220">
        <v>93</v>
      </c>
      <c r="I147" s="222">
        <v>110</v>
      </c>
      <c r="J147" s="223" t="s">
        <v>666</v>
      </c>
      <c r="K147" s="224">
        <f t="shared" si="97"/>
        <v>8.5</v>
      </c>
      <c r="L147" s="225">
        <f t="shared" si="98"/>
        <v>0.10059171597633136</v>
      </c>
      <c r="M147" s="220" t="s">
        <v>614</v>
      </c>
      <c r="N147" s="226">
        <v>41939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17">
        <v>13</v>
      </c>
      <c r="B148" s="218">
        <v>41928</v>
      </c>
      <c r="C148" s="218"/>
      <c r="D148" s="219" t="s">
        <v>667</v>
      </c>
      <c r="E148" s="220" t="s">
        <v>616</v>
      </c>
      <c r="F148" s="221">
        <v>401</v>
      </c>
      <c r="G148" s="220" t="s">
        <v>647</v>
      </c>
      <c r="H148" s="220">
        <v>428</v>
      </c>
      <c r="I148" s="222">
        <v>450</v>
      </c>
      <c r="J148" s="223" t="s">
        <v>668</v>
      </c>
      <c r="K148" s="224">
        <f t="shared" si="97"/>
        <v>27</v>
      </c>
      <c r="L148" s="225">
        <f t="shared" si="98"/>
        <v>6.7331670822942641E-2</v>
      </c>
      <c r="M148" s="220" t="s">
        <v>614</v>
      </c>
      <c r="N148" s="226">
        <v>42020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17">
        <v>14</v>
      </c>
      <c r="B149" s="218">
        <v>41928</v>
      </c>
      <c r="C149" s="218"/>
      <c r="D149" s="219" t="s">
        <v>669</v>
      </c>
      <c r="E149" s="220" t="s">
        <v>616</v>
      </c>
      <c r="F149" s="221">
        <v>101</v>
      </c>
      <c r="G149" s="220" t="s">
        <v>647</v>
      </c>
      <c r="H149" s="220">
        <v>112</v>
      </c>
      <c r="I149" s="222">
        <v>120</v>
      </c>
      <c r="J149" s="223" t="s">
        <v>670</v>
      </c>
      <c r="K149" s="224">
        <f t="shared" si="97"/>
        <v>11</v>
      </c>
      <c r="L149" s="225">
        <f t="shared" si="98"/>
        <v>0.10891089108910891</v>
      </c>
      <c r="M149" s="220" t="s">
        <v>614</v>
      </c>
      <c r="N149" s="226">
        <v>41939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17">
        <v>15</v>
      </c>
      <c r="B150" s="218">
        <v>41954</v>
      </c>
      <c r="C150" s="218"/>
      <c r="D150" s="219" t="s">
        <v>671</v>
      </c>
      <c r="E150" s="220" t="s">
        <v>616</v>
      </c>
      <c r="F150" s="221">
        <v>59</v>
      </c>
      <c r="G150" s="220" t="s">
        <v>647</v>
      </c>
      <c r="H150" s="220">
        <v>76</v>
      </c>
      <c r="I150" s="222">
        <v>76</v>
      </c>
      <c r="J150" s="223" t="s">
        <v>648</v>
      </c>
      <c r="K150" s="224">
        <f t="shared" si="97"/>
        <v>17</v>
      </c>
      <c r="L150" s="225">
        <f t="shared" si="98"/>
        <v>0.28813559322033899</v>
      </c>
      <c r="M150" s="220" t="s">
        <v>614</v>
      </c>
      <c r="N150" s="226">
        <v>43032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17">
        <v>16</v>
      </c>
      <c r="B151" s="218">
        <v>41954</v>
      </c>
      <c r="C151" s="218"/>
      <c r="D151" s="219" t="s">
        <v>660</v>
      </c>
      <c r="E151" s="220" t="s">
        <v>616</v>
      </c>
      <c r="F151" s="221">
        <v>99</v>
      </c>
      <c r="G151" s="220" t="s">
        <v>647</v>
      </c>
      <c r="H151" s="220">
        <v>120</v>
      </c>
      <c r="I151" s="222">
        <v>120</v>
      </c>
      <c r="J151" s="223" t="s">
        <v>628</v>
      </c>
      <c r="K151" s="224">
        <f t="shared" si="97"/>
        <v>21</v>
      </c>
      <c r="L151" s="225">
        <f t="shared" si="98"/>
        <v>0.21212121212121213</v>
      </c>
      <c r="M151" s="220" t="s">
        <v>614</v>
      </c>
      <c r="N151" s="226">
        <v>41960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17">
        <v>17</v>
      </c>
      <c r="B152" s="218">
        <v>41956</v>
      </c>
      <c r="C152" s="218"/>
      <c r="D152" s="219" t="s">
        <v>672</v>
      </c>
      <c r="E152" s="220" t="s">
        <v>616</v>
      </c>
      <c r="F152" s="221">
        <v>22</v>
      </c>
      <c r="G152" s="220" t="s">
        <v>647</v>
      </c>
      <c r="H152" s="220">
        <v>33.549999999999997</v>
      </c>
      <c r="I152" s="222">
        <v>32</v>
      </c>
      <c r="J152" s="223" t="s">
        <v>673</v>
      </c>
      <c r="K152" s="224">
        <f t="shared" si="97"/>
        <v>11.549999999999997</v>
      </c>
      <c r="L152" s="225">
        <f t="shared" si="98"/>
        <v>0.52499999999999991</v>
      </c>
      <c r="M152" s="220" t="s">
        <v>614</v>
      </c>
      <c r="N152" s="226">
        <v>42188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17">
        <v>18</v>
      </c>
      <c r="B153" s="218">
        <v>41976</v>
      </c>
      <c r="C153" s="218"/>
      <c r="D153" s="219" t="s">
        <v>674</v>
      </c>
      <c r="E153" s="220" t="s">
        <v>616</v>
      </c>
      <c r="F153" s="221">
        <v>440</v>
      </c>
      <c r="G153" s="220" t="s">
        <v>647</v>
      </c>
      <c r="H153" s="220">
        <v>520</v>
      </c>
      <c r="I153" s="222">
        <v>520</v>
      </c>
      <c r="J153" s="223" t="s">
        <v>675</v>
      </c>
      <c r="K153" s="224">
        <f t="shared" si="97"/>
        <v>80</v>
      </c>
      <c r="L153" s="225">
        <f t="shared" si="98"/>
        <v>0.18181818181818182</v>
      </c>
      <c r="M153" s="220" t="s">
        <v>614</v>
      </c>
      <c r="N153" s="226">
        <v>42208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17">
        <v>19</v>
      </c>
      <c r="B154" s="218">
        <v>41976</v>
      </c>
      <c r="C154" s="218"/>
      <c r="D154" s="219" t="s">
        <v>676</v>
      </c>
      <c r="E154" s="220" t="s">
        <v>616</v>
      </c>
      <c r="F154" s="221">
        <v>360</v>
      </c>
      <c r="G154" s="220" t="s">
        <v>647</v>
      </c>
      <c r="H154" s="220">
        <v>427</v>
      </c>
      <c r="I154" s="222">
        <v>425</v>
      </c>
      <c r="J154" s="223" t="s">
        <v>677</v>
      </c>
      <c r="K154" s="224">
        <f t="shared" si="97"/>
        <v>67</v>
      </c>
      <c r="L154" s="225">
        <f t="shared" si="98"/>
        <v>0.18611111111111112</v>
      </c>
      <c r="M154" s="220" t="s">
        <v>614</v>
      </c>
      <c r="N154" s="226">
        <v>42058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17">
        <v>20</v>
      </c>
      <c r="B155" s="218">
        <v>42012</v>
      </c>
      <c r="C155" s="218"/>
      <c r="D155" s="219" t="s">
        <v>678</v>
      </c>
      <c r="E155" s="220" t="s">
        <v>616</v>
      </c>
      <c r="F155" s="221">
        <v>360</v>
      </c>
      <c r="G155" s="220" t="s">
        <v>647</v>
      </c>
      <c r="H155" s="220">
        <v>455</v>
      </c>
      <c r="I155" s="222">
        <v>420</v>
      </c>
      <c r="J155" s="223" t="s">
        <v>679</v>
      </c>
      <c r="K155" s="224">
        <f t="shared" si="97"/>
        <v>95</v>
      </c>
      <c r="L155" s="225">
        <f t="shared" si="98"/>
        <v>0.2638888888888889</v>
      </c>
      <c r="M155" s="220" t="s">
        <v>614</v>
      </c>
      <c r="N155" s="226">
        <v>42024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17">
        <v>21</v>
      </c>
      <c r="B156" s="218">
        <v>42012</v>
      </c>
      <c r="C156" s="218"/>
      <c r="D156" s="219" t="s">
        <v>680</v>
      </c>
      <c r="E156" s="220" t="s">
        <v>616</v>
      </c>
      <c r="F156" s="221">
        <v>130</v>
      </c>
      <c r="G156" s="220"/>
      <c r="H156" s="220">
        <v>175.5</v>
      </c>
      <c r="I156" s="222">
        <v>165</v>
      </c>
      <c r="J156" s="223" t="s">
        <v>681</v>
      </c>
      <c r="K156" s="224">
        <f t="shared" si="97"/>
        <v>45.5</v>
      </c>
      <c r="L156" s="225">
        <f t="shared" si="98"/>
        <v>0.35</v>
      </c>
      <c r="M156" s="220" t="s">
        <v>614</v>
      </c>
      <c r="N156" s="226">
        <v>43088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17">
        <v>22</v>
      </c>
      <c r="B157" s="218">
        <v>42040</v>
      </c>
      <c r="C157" s="218"/>
      <c r="D157" s="219" t="s">
        <v>392</v>
      </c>
      <c r="E157" s="220" t="s">
        <v>646</v>
      </c>
      <c r="F157" s="221">
        <v>98</v>
      </c>
      <c r="G157" s="220"/>
      <c r="H157" s="220">
        <v>120</v>
      </c>
      <c r="I157" s="222">
        <v>120</v>
      </c>
      <c r="J157" s="223" t="s">
        <v>648</v>
      </c>
      <c r="K157" s="224">
        <f t="shared" si="97"/>
        <v>22</v>
      </c>
      <c r="L157" s="225">
        <f t="shared" si="98"/>
        <v>0.22448979591836735</v>
      </c>
      <c r="M157" s="220" t="s">
        <v>614</v>
      </c>
      <c r="N157" s="226">
        <v>42753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17">
        <v>23</v>
      </c>
      <c r="B158" s="218">
        <v>42040</v>
      </c>
      <c r="C158" s="218"/>
      <c r="D158" s="219" t="s">
        <v>682</v>
      </c>
      <c r="E158" s="220" t="s">
        <v>646</v>
      </c>
      <c r="F158" s="221">
        <v>196</v>
      </c>
      <c r="G158" s="220"/>
      <c r="H158" s="220">
        <v>262</v>
      </c>
      <c r="I158" s="222">
        <v>255</v>
      </c>
      <c r="J158" s="223" t="s">
        <v>648</v>
      </c>
      <c r="K158" s="224">
        <f t="shared" si="97"/>
        <v>66</v>
      </c>
      <c r="L158" s="225">
        <f t="shared" si="98"/>
        <v>0.33673469387755101</v>
      </c>
      <c r="M158" s="220" t="s">
        <v>614</v>
      </c>
      <c r="N158" s="226">
        <v>42599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27">
        <v>24</v>
      </c>
      <c r="B159" s="228">
        <v>42067</v>
      </c>
      <c r="C159" s="228"/>
      <c r="D159" s="229" t="s">
        <v>391</v>
      </c>
      <c r="E159" s="230" t="s">
        <v>646</v>
      </c>
      <c r="F159" s="231">
        <v>235</v>
      </c>
      <c r="G159" s="231"/>
      <c r="H159" s="232">
        <v>77</v>
      </c>
      <c r="I159" s="232" t="s">
        <v>683</v>
      </c>
      <c r="J159" s="233" t="s">
        <v>684</v>
      </c>
      <c r="K159" s="234">
        <f t="shared" si="97"/>
        <v>-158</v>
      </c>
      <c r="L159" s="235">
        <f t="shared" si="98"/>
        <v>-0.67234042553191486</v>
      </c>
      <c r="M159" s="231" t="s">
        <v>627</v>
      </c>
      <c r="N159" s="228">
        <v>43522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17">
        <v>25</v>
      </c>
      <c r="B160" s="218">
        <v>42067</v>
      </c>
      <c r="C160" s="218"/>
      <c r="D160" s="219" t="s">
        <v>685</v>
      </c>
      <c r="E160" s="220" t="s">
        <v>646</v>
      </c>
      <c r="F160" s="221">
        <v>185</v>
      </c>
      <c r="G160" s="220"/>
      <c r="H160" s="220">
        <v>224</v>
      </c>
      <c r="I160" s="222" t="s">
        <v>686</v>
      </c>
      <c r="J160" s="223" t="s">
        <v>648</v>
      </c>
      <c r="K160" s="224">
        <f t="shared" si="97"/>
        <v>39</v>
      </c>
      <c r="L160" s="225">
        <f t="shared" si="98"/>
        <v>0.21081081081081082</v>
      </c>
      <c r="M160" s="220" t="s">
        <v>614</v>
      </c>
      <c r="N160" s="226">
        <v>42647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27">
        <v>26</v>
      </c>
      <c r="B161" s="228">
        <v>42090</v>
      </c>
      <c r="C161" s="228"/>
      <c r="D161" s="236" t="s">
        <v>687</v>
      </c>
      <c r="E161" s="231" t="s">
        <v>646</v>
      </c>
      <c r="F161" s="231">
        <v>49.5</v>
      </c>
      <c r="G161" s="232"/>
      <c r="H161" s="232">
        <v>15.85</v>
      </c>
      <c r="I161" s="232">
        <v>67</v>
      </c>
      <c r="J161" s="233" t="s">
        <v>688</v>
      </c>
      <c r="K161" s="232">
        <f t="shared" si="97"/>
        <v>-33.65</v>
      </c>
      <c r="L161" s="237">
        <f t="shared" si="98"/>
        <v>-0.67979797979797973</v>
      </c>
      <c r="M161" s="231" t="s">
        <v>627</v>
      </c>
      <c r="N161" s="238">
        <v>43627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17">
        <v>27</v>
      </c>
      <c r="B162" s="218">
        <v>42093</v>
      </c>
      <c r="C162" s="218"/>
      <c r="D162" s="219" t="s">
        <v>689</v>
      </c>
      <c r="E162" s="220" t="s">
        <v>646</v>
      </c>
      <c r="F162" s="221">
        <v>183.5</v>
      </c>
      <c r="G162" s="220"/>
      <c r="H162" s="220">
        <v>219</v>
      </c>
      <c r="I162" s="222">
        <v>218</v>
      </c>
      <c r="J162" s="223" t="s">
        <v>690</v>
      </c>
      <c r="K162" s="224">
        <f t="shared" si="97"/>
        <v>35.5</v>
      </c>
      <c r="L162" s="225">
        <f t="shared" si="98"/>
        <v>0.19346049046321526</v>
      </c>
      <c r="M162" s="220" t="s">
        <v>614</v>
      </c>
      <c r="N162" s="226">
        <v>42103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17">
        <v>28</v>
      </c>
      <c r="B163" s="218">
        <v>42114</v>
      </c>
      <c r="C163" s="218"/>
      <c r="D163" s="219" t="s">
        <v>691</v>
      </c>
      <c r="E163" s="220" t="s">
        <v>646</v>
      </c>
      <c r="F163" s="221">
        <f>(227+237)/2</f>
        <v>232</v>
      </c>
      <c r="G163" s="220"/>
      <c r="H163" s="220">
        <v>298</v>
      </c>
      <c r="I163" s="222">
        <v>298</v>
      </c>
      <c r="J163" s="223" t="s">
        <v>648</v>
      </c>
      <c r="K163" s="224">
        <f t="shared" si="97"/>
        <v>66</v>
      </c>
      <c r="L163" s="225">
        <f t="shared" si="98"/>
        <v>0.28448275862068967</v>
      </c>
      <c r="M163" s="220" t="s">
        <v>614</v>
      </c>
      <c r="N163" s="226">
        <v>42823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17">
        <v>29</v>
      </c>
      <c r="B164" s="218">
        <v>42128</v>
      </c>
      <c r="C164" s="218"/>
      <c r="D164" s="219" t="s">
        <v>692</v>
      </c>
      <c r="E164" s="220" t="s">
        <v>616</v>
      </c>
      <c r="F164" s="221">
        <v>385</v>
      </c>
      <c r="G164" s="220"/>
      <c r="H164" s="220">
        <f>212.5+331</f>
        <v>543.5</v>
      </c>
      <c r="I164" s="222">
        <v>510</v>
      </c>
      <c r="J164" s="223" t="s">
        <v>693</v>
      </c>
      <c r="K164" s="224">
        <f t="shared" si="97"/>
        <v>158.5</v>
      </c>
      <c r="L164" s="225">
        <f t="shared" si="98"/>
        <v>0.41168831168831171</v>
      </c>
      <c r="M164" s="220" t="s">
        <v>614</v>
      </c>
      <c r="N164" s="226">
        <v>42235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17">
        <v>30</v>
      </c>
      <c r="B165" s="218">
        <v>42128</v>
      </c>
      <c r="C165" s="218"/>
      <c r="D165" s="219" t="s">
        <v>694</v>
      </c>
      <c r="E165" s="220" t="s">
        <v>616</v>
      </c>
      <c r="F165" s="221">
        <v>115.5</v>
      </c>
      <c r="G165" s="220"/>
      <c r="H165" s="220">
        <v>146</v>
      </c>
      <c r="I165" s="222">
        <v>142</v>
      </c>
      <c r="J165" s="223" t="s">
        <v>695</v>
      </c>
      <c r="K165" s="224">
        <f t="shared" si="97"/>
        <v>30.5</v>
      </c>
      <c r="L165" s="225">
        <f t="shared" si="98"/>
        <v>0.26406926406926406</v>
      </c>
      <c r="M165" s="220" t="s">
        <v>614</v>
      </c>
      <c r="N165" s="226">
        <v>42202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17">
        <v>31</v>
      </c>
      <c r="B166" s="218">
        <v>42151</v>
      </c>
      <c r="C166" s="218"/>
      <c r="D166" s="219" t="s">
        <v>696</v>
      </c>
      <c r="E166" s="220" t="s">
        <v>616</v>
      </c>
      <c r="F166" s="221">
        <v>237.5</v>
      </c>
      <c r="G166" s="220"/>
      <c r="H166" s="220">
        <v>279.5</v>
      </c>
      <c r="I166" s="222">
        <v>278</v>
      </c>
      <c r="J166" s="223" t="s">
        <v>648</v>
      </c>
      <c r="K166" s="224">
        <f t="shared" si="97"/>
        <v>42</v>
      </c>
      <c r="L166" s="225">
        <f t="shared" si="98"/>
        <v>0.17684210526315788</v>
      </c>
      <c r="M166" s="220" t="s">
        <v>614</v>
      </c>
      <c r="N166" s="226">
        <v>42222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17">
        <v>32</v>
      </c>
      <c r="B167" s="218">
        <v>42174</v>
      </c>
      <c r="C167" s="218"/>
      <c r="D167" s="219" t="s">
        <v>667</v>
      </c>
      <c r="E167" s="220" t="s">
        <v>646</v>
      </c>
      <c r="F167" s="221">
        <v>340</v>
      </c>
      <c r="G167" s="220"/>
      <c r="H167" s="220">
        <v>448</v>
      </c>
      <c r="I167" s="222">
        <v>448</v>
      </c>
      <c r="J167" s="223" t="s">
        <v>648</v>
      </c>
      <c r="K167" s="224">
        <f t="shared" si="97"/>
        <v>108</v>
      </c>
      <c r="L167" s="225">
        <f t="shared" si="98"/>
        <v>0.31764705882352939</v>
      </c>
      <c r="M167" s="220" t="s">
        <v>614</v>
      </c>
      <c r="N167" s="226">
        <v>43018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17">
        <v>33</v>
      </c>
      <c r="B168" s="218">
        <v>42191</v>
      </c>
      <c r="C168" s="218"/>
      <c r="D168" s="219" t="s">
        <v>697</v>
      </c>
      <c r="E168" s="220" t="s">
        <v>646</v>
      </c>
      <c r="F168" s="221">
        <v>390</v>
      </c>
      <c r="G168" s="220"/>
      <c r="H168" s="220">
        <v>460</v>
      </c>
      <c r="I168" s="222">
        <v>460</v>
      </c>
      <c r="J168" s="223" t="s">
        <v>648</v>
      </c>
      <c r="K168" s="224">
        <f t="shared" si="97"/>
        <v>70</v>
      </c>
      <c r="L168" s="225">
        <f t="shared" si="98"/>
        <v>0.17948717948717949</v>
      </c>
      <c r="M168" s="220" t="s">
        <v>614</v>
      </c>
      <c r="N168" s="226">
        <v>42478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27">
        <v>34</v>
      </c>
      <c r="B169" s="228">
        <v>42195</v>
      </c>
      <c r="C169" s="228"/>
      <c r="D169" s="229" t="s">
        <v>698</v>
      </c>
      <c r="E169" s="230" t="s">
        <v>646</v>
      </c>
      <c r="F169" s="231">
        <v>122.5</v>
      </c>
      <c r="G169" s="231"/>
      <c r="H169" s="232">
        <v>61</v>
      </c>
      <c r="I169" s="232">
        <v>172</v>
      </c>
      <c r="J169" s="233" t="s">
        <v>699</v>
      </c>
      <c r="K169" s="234">
        <f t="shared" si="97"/>
        <v>-61.5</v>
      </c>
      <c r="L169" s="235">
        <f t="shared" si="98"/>
        <v>-0.50204081632653064</v>
      </c>
      <c r="M169" s="231" t="s">
        <v>627</v>
      </c>
      <c r="N169" s="228">
        <v>43333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17">
        <v>35</v>
      </c>
      <c r="B170" s="218">
        <v>42219</v>
      </c>
      <c r="C170" s="218"/>
      <c r="D170" s="219" t="s">
        <v>700</v>
      </c>
      <c r="E170" s="220" t="s">
        <v>646</v>
      </c>
      <c r="F170" s="221">
        <v>297.5</v>
      </c>
      <c r="G170" s="220"/>
      <c r="H170" s="220">
        <v>350</v>
      </c>
      <c r="I170" s="222">
        <v>360</v>
      </c>
      <c r="J170" s="223" t="s">
        <v>701</v>
      </c>
      <c r="K170" s="224">
        <f t="shared" si="97"/>
        <v>52.5</v>
      </c>
      <c r="L170" s="225">
        <f t="shared" si="98"/>
        <v>0.17647058823529413</v>
      </c>
      <c r="M170" s="220" t="s">
        <v>614</v>
      </c>
      <c r="N170" s="226">
        <v>42232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17">
        <v>36</v>
      </c>
      <c r="B171" s="218">
        <v>42219</v>
      </c>
      <c r="C171" s="218"/>
      <c r="D171" s="219" t="s">
        <v>702</v>
      </c>
      <c r="E171" s="220" t="s">
        <v>646</v>
      </c>
      <c r="F171" s="221">
        <v>115.5</v>
      </c>
      <c r="G171" s="220"/>
      <c r="H171" s="220">
        <v>149</v>
      </c>
      <c r="I171" s="222">
        <v>140</v>
      </c>
      <c r="J171" s="223" t="s">
        <v>703</v>
      </c>
      <c r="K171" s="224">
        <f t="shared" si="97"/>
        <v>33.5</v>
      </c>
      <c r="L171" s="225">
        <f t="shared" si="98"/>
        <v>0.29004329004329005</v>
      </c>
      <c r="M171" s="220" t="s">
        <v>614</v>
      </c>
      <c r="N171" s="226">
        <v>42740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17">
        <v>37</v>
      </c>
      <c r="B172" s="218">
        <v>42251</v>
      </c>
      <c r="C172" s="218"/>
      <c r="D172" s="219" t="s">
        <v>696</v>
      </c>
      <c r="E172" s="220" t="s">
        <v>646</v>
      </c>
      <c r="F172" s="221">
        <v>226</v>
      </c>
      <c r="G172" s="220"/>
      <c r="H172" s="220">
        <v>292</v>
      </c>
      <c r="I172" s="222">
        <v>292</v>
      </c>
      <c r="J172" s="223" t="s">
        <v>704</v>
      </c>
      <c r="K172" s="224">
        <f t="shared" si="97"/>
        <v>66</v>
      </c>
      <c r="L172" s="225">
        <f t="shared" si="98"/>
        <v>0.29203539823008851</v>
      </c>
      <c r="M172" s="220" t="s">
        <v>614</v>
      </c>
      <c r="N172" s="226">
        <v>42286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17">
        <v>38</v>
      </c>
      <c r="B173" s="218">
        <v>42254</v>
      </c>
      <c r="C173" s="218"/>
      <c r="D173" s="219" t="s">
        <v>691</v>
      </c>
      <c r="E173" s="220" t="s">
        <v>646</v>
      </c>
      <c r="F173" s="221">
        <v>232.5</v>
      </c>
      <c r="G173" s="220"/>
      <c r="H173" s="220">
        <v>312.5</v>
      </c>
      <c r="I173" s="222">
        <v>310</v>
      </c>
      <c r="J173" s="223" t="s">
        <v>648</v>
      </c>
      <c r="K173" s="224">
        <f t="shared" si="97"/>
        <v>80</v>
      </c>
      <c r="L173" s="225">
        <f t="shared" si="98"/>
        <v>0.34408602150537637</v>
      </c>
      <c r="M173" s="220" t="s">
        <v>614</v>
      </c>
      <c r="N173" s="226">
        <v>42823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17">
        <v>39</v>
      </c>
      <c r="B174" s="218">
        <v>42268</v>
      </c>
      <c r="C174" s="218"/>
      <c r="D174" s="219" t="s">
        <v>705</v>
      </c>
      <c r="E174" s="220" t="s">
        <v>646</v>
      </c>
      <c r="F174" s="221">
        <v>196.5</v>
      </c>
      <c r="G174" s="220"/>
      <c r="H174" s="220">
        <v>238</v>
      </c>
      <c r="I174" s="222">
        <v>238</v>
      </c>
      <c r="J174" s="223" t="s">
        <v>704</v>
      </c>
      <c r="K174" s="224">
        <f t="shared" si="97"/>
        <v>41.5</v>
      </c>
      <c r="L174" s="225">
        <f t="shared" si="98"/>
        <v>0.21119592875318066</v>
      </c>
      <c r="M174" s="220" t="s">
        <v>614</v>
      </c>
      <c r="N174" s="226">
        <v>42291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17">
        <v>40</v>
      </c>
      <c r="B175" s="218">
        <v>42271</v>
      </c>
      <c r="C175" s="218"/>
      <c r="D175" s="219" t="s">
        <v>645</v>
      </c>
      <c r="E175" s="220" t="s">
        <v>646</v>
      </c>
      <c r="F175" s="221">
        <v>65</v>
      </c>
      <c r="G175" s="220"/>
      <c r="H175" s="220">
        <v>82</v>
      </c>
      <c r="I175" s="222">
        <v>82</v>
      </c>
      <c r="J175" s="223" t="s">
        <v>704</v>
      </c>
      <c r="K175" s="224">
        <f t="shared" si="97"/>
        <v>17</v>
      </c>
      <c r="L175" s="225">
        <f t="shared" si="98"/>
        <v>0.26153846153846155</v>
      </c>
      <c r="M175" s="220" t="s">
        <v>614</v>
      </c>
      <c r="N175" s="226">
        <v>42578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17">
        <v>41</v>
      </c>
      <c r="B176" s="218">
        <v>42291</v>
      </c>
      <c r="C176" s="218"/>
      <c r="D176" s="219" t="s">
        <v>706</v>
      </c>
      <c r="E176" s="220" t="s">
        <v>646</v>
      </c>
      <c r="F176" s="221">
        <v>144</v>
      </c>
      <c r="G176" s="220"/>
      <c r="H176" s="220">
        <v>182.5</v>
      </c>
      <c r="I176" s="222">
        <v>181</v>
      </c>
      <c r="J176" s="223" t="s">
        <v>704</v>
      </c>
      <c r="K176" s="224">
        <f t="shared" si="97"/>
        <v>38.5</v>
      </c>
      <c r="L176" s="225">
        <f t="shared" si="98"/>
        <v>0.2673611111111111</v>
      </c>
      <c r="M176" s="220" t="s">
        <v>614</v>
      </c>
      <c r="N176" s="226">
        <v>42817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17">
        <v>42</v>
      </c>
      <c r="B177" s="218">
        <v>42291</v>
      </c>
      <c r="C177" s="218"/>
      <c r="D177" s="219" t="s">
        <v>707</v>
      </c>
      <c r="E177" s="220" t="s">
        <v>646</v>
      </c>
      <c r="F177" s="221">
        <v>264</v>
      </c>
      <c r="G177" s="220"/>
      <c r="H177" s="220">
        <v>311</v>
      </c>
      <c r="I177" s="222">
        <v>311</v>
      </c>
      <c r="J177" s="223" t="s">
        <v>704</v>
      </c>
      <c r="K177" s="224">
        <f t="shared" si="97"/>
        <v>47</v>
      </c>
      <c r="L177" s="225">
        <f t="shared" si="98"/>
        <v>0.17803030303030304</v>
      </c>
      <c r="M177" s="220" t="s">
        <v>614</v>
      </c>
      <c r="N177" s="226">
        <v>42604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17">
        <v>43</v>
      </c>
      <c r="B178" s="218">
        <v>42318</v>
      </c>
      <c r="C178" s="218"/>
      <c r="D178" s="219" t="s">
        <v>708</v>
      </c>
      <c r="E178" s="220" t="s">
        <v>616</v>
      </c>
      <c r="F178" s="221">
        <v>549.5</v>
      </c>
      <c r="G178" s="220"/>
      <c r="H178" s="220">
        <v>630</v>
      </c>
      <c r="I178" s="222">
        <v>630</v>
      </c>
      <c r="J178" s="223" t="s">
        <v>704</v>
      </c>
      <c r="K178" s="224">
        <f t="shared" si="97"/>
        <v>80.5</v>
      </c>
      <c r="L178" s="225">
        <f t="shared" si="98"/>
        <v>0.1464968152866242</v>
      </c>
      <c r="M178" s="220" t="s">
        <v>614</v>
      </c>
      <c r="N178" s="226">
        <v>42419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17">
        <v>44</v>
      </c>
      <c r="B179" s="218">
        <v>42342</v>
      </c>
      <c r="C179" s="218"/>
      <c r="D179" s="219" t="s">
        <v>709</v>
      </c>
      <c r="E179" s="220" t="s">
        <v>646</v>
      </c>
      <c r="F179" s="221">
        <v>1027.5</v>
      </c>
      <c r="G179" s="220"/>
      <c r="H179" s="220">
        <v>1315</v>
      </c>
      <c r="I179" s="222">
        <v>1250</v>
      </c>
      <c r="J179" s="223" t="s">
        <v>704</v>
      </c>
      <c r="K179" s="224">
        <f t="shared" si="97"/>
        <v>287.5</v>
      </c>
      <c r="L179" s="225">
        <f t="shared" si="98"/>
        <v>0.27980535279805352</v>
      </c>
      <c r="M179" s="220" t="s">
        <v>614</v>
      </c>
      <c r="N179" s="226">
        <v>43244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17">
        <v>45</v>
      </c>
      <c r="B180" s="218">
        <v>42367</v>
      </c>
      <c r="C180" s="218"/>
      <c r="D180" s="219" t="s">
        <v>710</v>
      </c>
      <c r="E180" s="220" t="s">
        <v>646</v>
      </c>
      <c r="F180" s="221">
        <v>465</v>
      </c>
      <c r="G180" s="220"/>
      <c r="H180" s="220">
        <v>540</v>
      </c>
      <c r="I180" s="222">
        <v>540</v>
      </c>
      <c r="J180" s="223" t="s">
        <v>704</v>
      </c>
      <c r="K180" s="224">
        <f t="shared" si="97"/>
        <v>75</v>
      </c>
      <c r="L180" s="225">
        <f t="shared" si="98"/>
        <v>0.16129032258064516</v>
      </c>
      <c r="M180" s="220" t="s">
        <v>614</v>
      </c>
      <c r="N180" s="226">
        <v>42530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17">
        <v>46</v>
      </c>
      <c r="B181" s="218">
        <v>42380</v>
      </c>
      <c r="C181" s="218"/>
      <c r="D181" s="219" t="s">
        <v>392</v>
      </c>
      <c r="E181" s="220" t="s">
        <v>616</v>
      </c>
      <c r="F181" s="221">
        <v>81</v>
      </c>
      <c r="G181" s="220"/>
      <c r="H181" s="220">
        <v>110</v>
      </c>
      <c r="I181" s="222">
        <v>110</v>
      </c>
      <c r="J181" s="223" t="s">
        <v>704</v>
      </c>
      <c r="K181" s="224">
        <f t="shared" si="97"/>
        <v>29</v>
      </c>
      <c r="L181" s="225">
        <f t="shared" si="98"/>
        <v>0.35802469135802467</v>
      </c>
      <c r="M181" s="220" t="s">
        <v>614</v>
      </c>
      <c r="N181" s="226">
        <v>42745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17">
        <v>47</v>
      </c>
      <c r="B182" s="218">
        <v>42382</v>
      </c>
      <c r="C182" s="218"/>
      <c r="D182" s="219" t="s">
        <v>711</v>
      </c>
      <c r="E182" s="220" t="s">
        <v>616</v>
      </c>
      <c r="F182" s="221">
        <v>417.5</v>
      </c>
      <c r="G182" s="220"/>
      <c r="H182" s="220">
        <v>547</v>
      </c>
      <c r="I182" s="222">
        <v>535</v>
      </c>
      <c r="J182" s="223" t="s">
        <v>704</v>
      </c>
      <c r="K182" s="224">
        <f t="shared" si="97"/>
        <v>129.5</v>
      </c>
      <c r="L182" s="225">
        <f t="shared" si="98"/>
        <v>0.31017964071856285</v>
      </c>
      <c r="M182" s="220" t="s">
        <v>614</v>
      </c>
      <c r="N182" s="226">
        <v>42578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17">
        <v>48</v>
      </c>
      <c r="B183" s="218">
        <v>42408</v>
      </c>
      <c r="C183" s="218"/>
      <c r="D183" s="219" t="s">
        <v>712</v>
      </c>
      <c r="E183" s="220" t="s">
        <v>646</v>
      </c>
      <c r="F183" s="221">
        <v>650</v>
      </c>
      <c r="G183" s="220"/>
      <c r="H183" s="220">
        <v>800</v>
      </c>
      <c r="I183" s="222">
        <v>800</v>
      </c>
      <c r="J183" s="223" t="s">
        <v>704</v>
      </c>
      <c r="K183" s="224">
        <f t="shared" si="97"/>
        <v>150</v>
      </c>
      <c r="L183" s="225">
        <f t="shared" si="98"/>
        <v>0.23076923076923078</v>
      </c>
      <c r="M183" s="220" t="s">
        <v>614</v>
      </c>
      <c r="N183" s="226">
        <v>43154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17">
        <v>49</v>
      </c>
      <c r="B184" s="218">
        <v>42433</v>
      </c>
      <c r="C184" s="218"/>
      <c r="D184" s="219" t="s">
        <v>212</v>
      </c>
      <c r="E184" s="220" t="s">
        <v>646</v>
      </c>
      <c r="F184" s="221">
        <v>437.5</v>
      </c>
      <c r="G184" s="220"/>
      <c r="H184" s="220">
        <v>504.5</v>
      </c>
      <c r="I184" s="222">
        <v>522</v>
      </c>
      <c r="J184" s="223" t="s">
        <v>713</v>
      </c>
      <c r="K184" s="224">
        <f t="shared" si="97"/>
        <v>67</v>
      </c>
      <c r="L184" s="225">
        <f t="shared" si="98"/>
        <v>0.15314285714285714</v>
      </c>
      <c r="M184" s="220" t="s">
        <v>614</v>
      </c>
      <c r="N184" s="226">
        <v>42480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17">
        <v>50</v>
      </c>
      <c r="B185" s="218">
        <v>42438</v>
      </c>
      <c r="C185" s="218"/>
      <c r="D185" s="219" t="s">
        <v>714</v>
      </c>
      <c r="E185" s="220" t="s">
        <v>646</v>
      </c>
      <c r="F185" s="221">
        <v>189.5</v>
      </c>
      <c r="G185" s="220"/>
      <c r="H185" s="220">
        <v>218</v>
      </c>
      <c r="I185" s="222">
        <v>218</v>
      </c>
      <c r="J185" s="223" t="s">
        <v>704</v>
      </c>
      <c r="K185" s="224">
        <f t="shared" si="97"/>
        <v>28.5</v>
      </c>
      <c r="L185" s="225">
        <f t="shared" si="98"/>
        <v>0.15039577836411611</v>
      </c>
      <c r="M185" s="220" t="s">
        <v>614</v>
      </c>
      <c r="N185" s="226">
        <v>43034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27">
        <v>51</v>
      </c>
      <c r="B186" s="228">
        <v>42471</v>
      </c>
      <c r="C186" s="228"/>
      <c r="D186" s="236" t="s">
        <v>715</v>
      </c>
      <c r="E186" s="231" t="s">
        <v>646</v>
      </c>
      <c r="F186" s="231">
        <v>36.5</v>
      </c>
      <c r="G186" s="232"/>
      <c r="H186" s="232">
        <v>15.85</v>
      </c>
      <c r="I186" s="232">
        <v>60</v>
      </c>
      <c r="J186" s="233" t="s">
        <v>716</v>
      </c>
      <c r="K186" s="234">
        <f t="shared" si="97"/>
        <v>-20.65</v>
      </c>
      <c r="L186" s="235">
        <f t="shared" si="98"/>
        <v>-0.5657534246575342</v>
      </c>
      <c r="M186" s="231" t="s">
        <v>627</v>
      </c>
      <c r="N186" s="239">
        <v>43627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17">
        <v>52</v>
      </c>
      <c r="B187" s="218">
        <v>42472</v>
      </c>
      <c r="C187" s="218"/>
      <c r="D187" s="219" t="s">
        <v>717</v>
      </c>
      <c r="E187" s="220" t="s">
        <v>646</v>
      </c>
      <c r="F187" s="221">
        <v>93</v>
      </c>
      <c r="G187" s="220"/>
      <c r="H187" s="220">
        <v>149</v>
      </c>
      <c r="I187" s="222">
        <v>140</v>
      </c>
      <c r="J187" s="223" t="s">
        <v>718</v>
      </c>
      <c r="K187" s="224">
        <f t="shared" si="97"/>
        <v>56</v>
      </c>
      <c r="L187" s="225">
        <f t="shared" si="98"/>
        <v>0.60215053763440862</v>
      </c>
      <c r="M187" s="220" t="s">
        <v>614</v>
      </c>
      <c r="N187" s="226">
        <v>42740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17">
        <v>53</v>
      </c>
      <c r="B188" s="218">
        <v>42472</v>
      </c>
      <c r="C188" s="218"/>
      <c r="D188" s="219" t="s">
        <v>719</v>
      </c>
      <c r="E188" s="220" t="s">
        <v>646</v>
      </c>
      <c r="F188" s="221">
        <v>130</v>
      </c>
      <c r="G188" s="220"/>
      <c r="H188" s="220">
        <v>150</v>
      </c>
      <c r="I188" s="222" t="s">
        <v>720</v>
      </c>
      <c r="J188" s="223" t="s">
        <v>704</v>
      </c>
      <c r="K188" s="224">
        <f t="shared" si="97"/>
        <v>20</v>
      </c>
      <c r="L188" s="225">
        <f t="shared" si="98"/>
        <v>0.15384615384615385</v>
      </c>
      <c r="M188" s="220" t="s">
        <v>614</v>
      </c>
      <c r="N188" s="226">
        <v>42564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17">
        <v>54</v>
      </c>
      <c r="B189" s="218">
        <v>42473</v>
      </c>
      <c r="C189" s="218"/>
      <c r="D189" s="219" t="s">
        <v>721</v>
      </c>
      <c r="E189" s="220" t="s">
        <v>646</v>
      </c>
      <c r="F189" s="221">
        <v>196</v>
      </c>
      <c r="G189" s="220"/>
      <c r="H189" s="220">
        <v>299</v>
      </c>
      <c r="I189" s="222">
        <v>299</v>
      </c>
      <c r="J189" s="223" t="s">
        <v>704</v>
      </c>
      <c r="K189" s="224">
        <v>103</v>
      </c>
      <c r="L189" s="225">
        <v>0.52551020408163296</v>
      </c>
      <c r="M189" s="220" t="s">
        <v>614</v>
      </c>
      <c r="N189" s="226">
        <v>42620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17">
        <v>55</v>
      </c>
      <c r="B190" s="218">
        <v>42473</v>
      </c>
      <c r="C190" s="218"/>
      <c r="D190" s="219" t="s">
        <v>722</v>
      </c>
      <c r="E190" s="220" t="s">
        <v>646</v>
      </c>
      <c r="F190" s="221">
        <v>88</v>
      </c>
      <c r="G190" s="220"/>
      <c r="H190" s="220">
        <v>103</v>
      </c>
      <c r="I190" s="222">
        <v>103</v>
      </c>
      <c r="J190" s="223" t="s">
        <v>704</v>
      </c>
      <c r="K190" s="224">
        <v>15</v>
      </c>
      <c r="L190" s="225">
        <v>0.170454545454545</v>
      </c>
      <c r="M190" s="220" t="s">
        <v>614</v>
      </c>
      <c r="N190" s="226">
        <v>42530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17">
        <v>56</v>
      </c>
      <c r="B191" s="218">
        <v>42492</v>
      </c>
      <c r="C191" s="218"/>
      <c r="D191" s="219" t="s">
        <v>723</v>
      </c>
      <c r="E191" s="220" t="s">
        <v>646</v>
      </c>
      <c r="F191" s="221">
        <v>127.5</v>
      </c>
      <c r="G191" s="220"/>
      <c r="H191" s="220">
        <v>148</v>
      </c>
      <c r="I191" s="222" t="s">
        <v>724</v>
      </c>
      <c r="J191" s="223" t="s">
        <v>704</v>
      </c>
      <c r="K191" s="224">
        <f t="shared" ref="K191:K195" si="99">H191-F191</f>
        <v>20.5</v>
      </c>
      <c r="L191" s="225">
        <f t="shared" ref="L191:L195" si="100">K191/F191</f>
        <v>0.16078431372549021</v>
      </c>
      <c r="M191" s="220" t="s">
        <v>614</v>
      </c>
      <c r="N191" s="226">
        <v>42564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17">
        <v>57</v>
      </c>
      <c r="B192" s="218">
        <v>42493</v>
      </c>
      <c r="C192" s="218"/>
      <c r="D192" s="219" t="s">
        <v>725</v>
      </c>
      <c r="E192" s="220" t="s">
        <v>646</v>
      </c>
      <c r="F192" s="221">
        <v>675</v>
      </c>
      <c r="G192" s="220"/>
      <c r="H192" s="220">
        <v>815</v>
      </c>
      <c r="I192" s="222" t="s">
        <v>726</v>
      </c>
      <c r="J192" s="223" t="s">
        <v>704</v>
      </c>
      <c r="K192" s="224">
        <f t="shared" si="99"/>
        <v>140</v>
      </c>
      <c r="L192" s="225">
        <f t="shared" si="100"/>
        <v>0.2074074074074074</v>
      </c>
      <c r="M192" s="220" t="s">
        <v>614</v>
      </c>
      <c r="N192" s="226">
        <v>43154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27">
        <v>58</v>
      </c>
      <c r="B193" s="228">
        <v>42522</v>
      </c>
      <c r="C193" s="228"/>
      <c r="D193" s="229" t="s">
        <v>727</v>
      </c>
      <c r="E193" s="230" t="s">
        <v>646</v>
      </c>
      <c r="F193" s="231">
        <v>500</v>
      </c>
      <c r="G193" s="231"/>
      <c r="H193" s="232">
        <v>232.5</v>
      </c>
      <c r="I193" s="232" t="s">
        <v>728</v>
      </c>
      <c r="J193" s="233" t="s">
        <v>729</v>
      </c>
      <c r="K193" s="234">
        <f t="shared" si="99"/>
        <v>-267.5</v>
      </c>
      <c r="L193" s="235">
        <f t="shared" si="100"/>
        <v>-0.53500000000000003</v>
      </c>
      <c r="M193" s="231" t="s">
        <v>627</v>
      </c>
      <c r="N193" s="228">
        <v>43735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17">
        <v>59</v>
      </c>
      <c r="B194" s="218">
        <v>42527</v>
      </c>
      <c r="C194" s="218"/>
      <c r="D194" s="219" t="s">
        <v>562</v>
      </c>
      <c r="E194" s="220" t="s">
        <v>646</v>
      </c>
      <c r="F194" s="221">
        <v>110</v>
      </c>
      <c r="G194" s="220"/>
      <c r="H194" s="220">
        <v>126.5</v>
      </c>
      <c r="I194" s="222">
        <v>125</v>
      </c>
      <c r="J194" s="223" t="s">
        <v>655</v>
      </c>
      <c r="K194" s="224">
        <f t="shared" si="99"/>
        <v>16.5</v>
      </c>
      <c r="L194" s="225">
        <f t="shared" si="100"/>
        <v>0.15</v>
      </c>
      <c r="M194" s="220" t="s">
        <v>614</v>
      </c>
      <c r="N194" s="226">
        <v>42552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17">
        <v>60</v>
      </c>
      <c r="B195" s="218">
        <v>42538</v>
      </c>
      <c r="C195" s="218"/>
      <c r="D195" s="219" t="s">
        <v>730</v>
      </c>
      <c r="E195" s="220" t="s">
        <v>646</v>
      </c>
      <c r="F195" s="221">
        <v>44</v>
      </c>
      <c r="G195" s="220"/>
      <c r="H195" s="220">
        <v>69.5</v>
      </c>
      <c r="I195" s="222">
        <v>69.5</v>
      </c>
      <c r="J195" s="223" t="s">
        <v>731</v>
      </c>
      <c r="K195" s="224">
        <f t="shared" si="99"/>
        <v>25.5</v>
      </c>
      <c r="L195" s="225">
        <f t="shared" si="100"/>
        <v>0.57954545454545459</v>
      </c>
      <c r="M195" s="220" t="s">
        <v>614</v>
      </c>
      <c r="N195" s="226">
        <v>42977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17">
        <v>61</v>
      </c>
      <c r="B196" s="218">
        <v>42549</v>
      </c>
      <c r="C196" s="218"/>
      <c r="D196" s="219" t="s">
        <v>732</v>
      </c>
      <c r="E196" s="220" t="s">
        <v>646</v>
      </c>
      <c r="F196" s="221">
        <v>262.5</v>
      </c>
      <c r="G196" s="220"/>
      <c r="H196" s="220">
        <v>340</v>
      </c>
      <c r="I196" s="222">
        <v>333</v>
      </c>
      <c r="J196" s="223" t="s">
        <v>733</v>
      </c>
      <c r="K196" s="224">
        <v>77.5</v>
      </c>
      <c r="L196" s="225">
        <v>0.29523809523809502</v>
      </c>
      <c r="M196" s="220" t="s">
        <v>614</v>
      </c>
      <c r="N196" s="226">
        <v>43017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17">
        <v>62</v>
      </c>
      <c r="B197" s="218">
        <v>42549</v>
      </c>
      <c r="C197" s="218"/>
      <c r="D197" s="219" t="s">
        <v>734</v>
      </c>
      <c r="E197" s="220" t="s">
        <v>646</v>
      </c>
      <c r="F197" s="221">
        <v>840</v>
      </c>
      <c r="G197" s="220"/>
      <c r="H197" s="220">
        <v>1230</v>
      </c>
      <c r="I197" s="222">
        <v>1230</v>
      </c>
      <c r="J197" s="223" t="s">
        <v>704</v>
      </c>
      <c r="K197" s="224">
        <v>390</v>
      </c>
      <c r="L197" s="225">
        <v>0.46428571428571402</v>
      </c>
      <c r="M197" s="220" t="s">
        <v>614</v>
      </c>
      <c r="N197" s="226">
        <v>42649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40">
        <v>63</v>
      </c>
      <c r="B198" s="241">
        <v>42556</v>
      </c>
      <c r="C198" s="241"/>
      <c r="D198" s="242" t="s">
        <v>735</v>
      </c>
      <c r="E198" s="243" t="s">
        <v>646</v>
      </c>
      <c r="F198" s="243">
        <v>395</v>
      </c>
      <c r="G198" s="244"/>
      <c r="H198" s="244">
        <f>(468.5+342.5)/2</f>
        <v>405.5</v>
      </c>
      <c r="I198" s="244">
        <v>510</v>
      </c>
      <c r="J198" s="245" t="s">
        <v>736</v>
      </c>
      <c r="K198" s="246">
        <f t="shared" ref="K198:K204" si="101">H198-F198</f>
        <v>10.5</v>
      </c>
      <c r="L198" s="247">
        <f t="shared" ref="L198:L204" si="102">K198/F198</f>
        <v>2.6582278481012658E-2</v>
      </c>
      <c r="M198" s="243" t="s">
        <v>737</v>
      </c>
      <c r="N198" s="241">
        <v>43606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27">
        <v>64</v>
      </c>
      <c r="B199" s="228">
        <v>42584</v>
      </c>
      <c r="C199" s="228"/>
      <c r="D199" s="229" t="s">
        <v>738</v>
      </c>
      <c r="E199" s="230" t="s">
        <v>616</v>
      </c>
      <c r="F199" s="231">
        <f>169.5-12.8</f>
        <v>156.69999999999999</v>
      </c>
      <c r="G199" s="231"/>
      <c r="H199" s="232">
        <v>77</v>
      </c>
      <c r="I199" s="232" t="s">
        <v>739</v>
      </c>
      <c r="J199" s="233" t="s">
        <v>740</v>
      </c>
      <c r="K199" s="234">
        <f t="shared" si="101"/>
        <v>-79.699999999999989</v>
      </c>
      <c r="L199" s="235">
        <f t="shared" si="102"/>
        <v>-0.50861518825781749</v>
      </c>
      <c r="M199" s="231" t="s">
        <v>627</v>
      </c>
      <c r="N199" s="228">
        <v>43522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27">
        <v>65</v>
      </c>
      <c r="B200" s="228">
        <v>42586</v>
      </c>
      <c r="C200" s="228"/>
      <c r="D200" s="229" t="s">
        <v>741</v>
      </c>
      <c r="E200" s="230" t="s">
        <v>646</v>
      </c>
      <c r="F200" s="231">
        <v>400</v>
      </c>
      <c r="G200" s="231"/>
      <c r="H200" s="232">
        <v>305</v>
      </c>
      <c r="I200" s="232">
        <v>475</v>
      </c>
      <c r="J200" s="233" t="s">
        <v>742</v>
      </c>
      <c r="K200" s="234">
        <f t="shared" si="101"/>
        <v>-95</v>
      </c>
      <c r="L200" s="235">
        <f t="shared" si="102"/>
        <v>-0.23749999999999999</v>
      </c>
      <c r="M200" s="231" t="s">
        <v>627</v>
      </c>
      <c r="N200" s="228">
        <v>43606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17">
        <v>66</v>
      </c>
      <c r="B201" s="218">
        <v>42593</v>
      </c>
      <c r="C201" s="218"/>
      <c r="D201" s="219" t="s">
        <v>743</v>
      </c>
      <c r="E201" s="220" t="s">
        <v>646</v>
      </c>
      <c r="F201" s="221">
        <v>86.5</v>
      </c>
      <c r="G201" s="220"/>
      <c r="H201" s="220">
        <v>130</v>
      </c>
      <c r="I201" s="222">
        <v>130</v>
      </c>
      <c r="J201" s="223" t="s">
        <v>744</v>
      </c>
      <c r="K201" s="224">
        <f t="shared" si="101"/>
        <v>43.5</v>
      </c>
      <c r="L201" s="225">
        <f t="shared" si="102"/>
        <v>0.50289017341040465</v>
      </c>
      <c r="M201" s="220" t="s">
        <v>614</v>
      </c>
      <c r="N201" s="226">
        <v>43091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27">
        <v>67</v>
      </c>
      <c r="B202" s="228">
        <v>42600</v>
      </c>
      <c r="C202" s="228"/>
      <c r="D202" s="229" t="s">
        <v>111</v>
      </c>
      <c r="E202" s="230" t="s">
        <v>646</v>
      </c>
      <c r="F202" s="231">
        <v>133.5</v>
      </c>
      <c r="G202" s="231"/>
      <c r="H202" s="232">
        <v>126.5</v>
      </c>
      <c r="I202" s="232">
        <v>178</v>
      </c>
      <c r="J202" s="233" t="s">
        <v>745</v>
      </c>
      <c r="K202" s="234">
        <f t="shared" si="101"/>
        <v>-7</v>
      </c>
      <c r="L202" s="235">
        <f t="shared" si="102"/>
        <v>-5.2434456928838954E-2</v>
      </c>
      <c r="M202" s="231" t="s">
        <v>627</v>
      </c>
      <c r="N202" s="228">
        <v>42615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17">
        <v>68</v>
      </c>
      <c r="B203" s="218">
        <v>42613</v>
      </c>
      <c r="C203" s="218"/>
      <c r="D203" s="219" t="s">
        <v>746</v>
      </c>
      <c r="E203" s="220" t="s">
        <v>646</v>
      </c>
      <c r="F203" s="221">
        <v>560</v>
      </c>
      <c r="G203" s="220"/>
      <c r="H203" s="220">
        <v>725</v>
      </c>
      <c r="I203" s="222">
        <v>725</v>
      </c>
      <c r="J203" s="223" t="s">
        <v>648</v>
      </c>
      <c r="K203" s="224">
        <f t="shared" si="101"/>
        <v>165</v>
      </c>
      <c r="L203" s="225">
        <f t="shared" si="102"/>
        <v>0.29464285714285715</v>
      </c>
      <c r="M203" s="220" t="s">
        <v>614</v>
      </c>
      <c r="N203" s="226">
        <v>42456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17">
        <v>69</v>
      </c>
      <c r="B204" s="218">
        <v>42614</v>
      </c>
      <c r="C204" s="218"/>
      <c r="D204" s="219" t="s">
        <v>747</v>
      </c>
      <c r="E204" s="220" t="s">
        <v>646</v>
      </c>
      <c r="F204" s="221">
        <v>160.5</v>
      </c>
      <c r="G204" s="220"/>
      <c r="H204" s="220">
        <v>210</v>
      </c>
      <c r="I204" s="222">
        <v>210</v>
      </c>
      <c r="J204" s="223" t="s">
        <v>648</v>
      </c>
      <c r="K204" s="224">
        <f t="shared" si="101"/>
        <v>49.5</v>
      </c>
      <c r="L204" s="225">
        <f t="shared" si="102"/>
        <v>0.30841121495327101</v>
      </c>
      <c r="M204" s="220" t="s">
        <v>614</v>
      </c>
      <c r="N204" s="226">
        <v>42871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17">
        <v>70</v>
      </c>
      <c r="B205" s="218">
        <v>42646</v>
      </c>
      <c r="C205" s="218"/>
      <c r="D205" s="219" t="s">
        <v>407</v>
      </c>
      <c r="E205" s="220" t="s">
        <v>646</v>
      </c>
      <c r="F205" s="221">
        <v>430</v>
      </c>
      <c r="G205" s="220"/>
      <c r="H205" s="220">
        <v>596</v>
      </c>
      <c r="I205" s="222">
        <v>575</v>
      </c>
      <c r="J205" s="223" t="s">
        <v>748</v>
      </c>
      <c r="K205" s="224">
        <v>166</v>
      </c>
      <c r="L205" s="225">
        <v>0.38604651162790699</v>
      </c>
      <c r="M205" s="220" t="s">
        <v>614</v>
      </c>
      <c r="N205" s="226">
        <v>42769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17">
        <v>71</v>
      </c>
      <c r="B206" s="218">
        <v>42657</v>
      </c>
      <c r="C206" s="218"/>
      <c r="D206" s="219" t="s">
        <v>749</v>
      </c>
      <c r="E206" s="220" t="s">
        <v>646</v>
      </c>
      <c r="F206" s="221">
        <v>280</v>
      </c>
      <c r="G206" s="220"/>
      <c r="H206" s="220">
        <v>345</v>
      </c>
      <c r="I206" s="222">
        <v>345</v>
      </c>
      <c r="J206" s="223" t="s">
        <v>648</v>
      </c>
      <c r="K206" s="224">
        <f t="shared" ref="K206:K211" si="103">H206-F206</f>
        <v>65</v>
      </c>
      <c r="L206" s="225">
        <f t="shared" ref="L206:L207" si="104">K206/F206</f>
        <v>0.23214285714285715</v>
      </c>
      <c r="M206" s="220" t="s">
        <v>614</v>
      </c>
      <c r="N206" s="226">
        <v>42814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17">
        <v>72</v>
      </c>
      <c r="B207" s="218">
        <v>42657</v>
      </c>
      <c r="C207" s="218"/>
      <c r="D207" s="219" t="s">
        <v>750</v>
      </c>
      <c r="E207" s="220" t="s">
        <v>646</v>
      </c>
      <c r="F207" s="221">
        <v>245</v>
      </c>
      <c r="G207" s="220"/>
      <c r="H207" s="220">
        <v>325.5</v>
      </c>
      <c r="I207" s="222">
        <v>330</v>
      </c>
      <c r="J207" s="223" t="s">
        <v>751</v>
      </c>
      <c r="K207" s="224">
        <f t="shared" si="103"/>
        <v>80.5</v>
      </c>
      <c r="L207" s="225">
        <f t="shared" si="104"/>
        <v>0.32857142857142857</v>
      </c>
      <c r="M207" s="220" t="s">
        <v>614</v>
      </c>
      <c r="N207" s="226">
        <v>42769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17">
        <v>73</v>
      </c>
      <c r="B208" s="218">
        <v>42660</v>
      </c>
      <c r="C208" s="218"/>
      <c r="D208" s="219" t="s">
        <v>352</v>
      </c>
      <c r="E208" s="220" t="s">
        <v>646</v>
      </c>
      <c r="F208" s="221">
        <v>125</v>
      </c>
      <c r="G208" s="220"/>
      <c r="H208" s="220">
        <v>160</v>
      </c>
      <c r="I208" s="222">
        <v>160</v>
      </c>
      <c r="J208" s="223" t="s">
        <v>704</v>
      </c>
      <c r="K208" s="224">
        <f t="shared" si="103"/>
        <v>35</v>
      </c>
      <c r="L208" s="225">
        <v>0.28000000000000003</v>
      </c>
      <c r="M208" s="220" t="s">
        <v>614</v>
      </c>
      <c r="N208" s="226">
        <v>42803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17">
        <v>74</v>
      </c>
      <c r="B209" s="218">
        <v>42660</v>
      </c>
      <c r="C209" s="218"/>
      <c r="D209" s="219" t="s">
        <v>484</v>
      </c>
      <c r="E209" s="220" t="s">
        <v>646</v>
      </c>
      <c r="F209" s="221">
        <v>114</v>
      </c>
      <c r="G209" s="220"/>
      <c r="H209" s="220">
        <v>145</v>
      </c>
      <c r="I209" s="222">
        <v>145</v>
      </c>
      <c r="J209" s="223" t="s">
        <v>704</v>
      </c>
      <c r="K209" s="224">
        <f t="shared" si="103"/>
        <v>31</v>
      </c>
      <c r="L209" s="225">
        <f t="shared" ref="L209:L211" si="105">K209/F209</f>
        <v>0.27192982456140352</v>
      </c>
      <c r="M209" s="220" t="s">
        <v>614</v>
      </c>
      <c r="N209" s="226">
        <v>42859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17">
        <v>75</v>
      </c>
      <c r="B210" s="218">
        <v>42660</v>
      </c>
      <c r="C210" s="218"/>
      <c r="D210" s="219" t="s">
        <v>752</v>
      </c>
      <c r="E210" s="220" t="s">
        <v>646</v>
      </c>
      <c r="F210" s="221">
        <v>212</v>
      </c>
      <c r="G210" s="220"/>
      <c r="H210" s="220">
        <v>280</v>
      </c>
      <c r="I210" s="222">
        <v>276</v>
      </c>
      <c r="J210" s="223" t="s">
        <v>753</v>
      </c>
      <c r="K210" s="224">
        <f t="shared" si="103"/>
        <v>68</v>
      </c>
      <c r="L210" s="225">
        <f t="shared" si="105"/>
        <v>0.32075471698113206</v>
      </c>
      <c r="M210" s="220" t="s">
        <v>614</v>
      </c>
      <c r="N210" s="226">
        <v>42858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17">
        <v>76</v>
      </c>
      <c r="B211" s="218">
        <v>42678</v>
      </c>
      <c r="C211" s="218"/>
      <c r="D211" s="219" t="s">
        <v>472</v>
      </c>
      <c r="E211" s="220" t="s">
        <v>646</v>
      </c>
      <c r="F211" s="221">
        <v>155</v>
      </c>
      <c r="G211" s="220"/>
      <c r="H211" s="220">
        <v>210</v>
      </c>
      <c r="I211" s="222">
        <v>210</v>
      </c>
      <c r="J211" s="223" t="s">
        <v>754</v>
      </c>
      <c r="K211" s="224">
        <f t="shared" si="103"/>
        <v>55</v>
      </c>
      <c r="L211" s="225">
        <f t="shared" si="105"/>
        <v>0.35483870967741937</v>
      </c>
      <c r="M211" s="220" t="s">
        <v>614</v>
      </c>
      <c r="N211" s="226">
        <v>42944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27">
        <v>77</v>
      </c>
      <c r="B212" s="228">
        <v>42710</v>
      </c>
      <c r="C212" s="228"/>
      <c r="D212" s="229" t="s">
        <v>755</v>
      </c>
      <c r="E212" s="230" t="s">
        <v>646</v>
      </c>
      <c r="F212" s="231">
        <v>150.5</v>
      </c>
      <c r="G212" s="231"/>
      <c r="H212" s="232">
        <v>72.5</v>
      </c>
      <c r="I212" s="232">
        <v>174</v>
      </c>
      <c r="J212" s="233" t="s">
        <v>756</v>
      </c>
      <c r="K212" s="234">
        <v>-78</v>
      </c>
      <c r="L212" s="235">
        <v>-0.51827242524916906</v>
      </c>
      <c r="M212" s="231" t="s">
        <v>627</v>
      </c>
      <c r="N212" s="228">
        <v>43333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17">
        <v>78</v>
      </c>
      <c r="B213" s="218">
        <v>42712</v>
      </c>
      <c r="C213" s="218"/>
      <c r="D213" s="219" t="s">
        <v>757</v>
      </c>
      <c r="E213" s="220" t="s">
        <v>646</v>
      </c>
      <c r="F213" s="221">
        <v>380</v>
      </c>
      <c r="G213" s="220"/>
      <c r="H213" s="220">
        <v>478</v>
      </c>
      <c r="I213" s="222">
        <v>468</v>
      </c>
      <c r="J213" s="223" t="s">
        <v>704</v>
      </c>
      <c r="K213" s="224">
        <f t="shared" ref="K213:K215" si="106">H213-F213</f>
        <v>98</v>
      </c>
      <c r="L213" s="225">
        <f t="shared" ref="L213:L215" si="107">K213/F213</f>
        <v>0.25789473684210529</v>
      </c>
      <c r="M213" s="220" t="s">
        <v>614</v>
      </c>
      <c r="N213" s="226">
        <v>43025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17">
        <v>79</v>
      </c>
      <c r="B214" s="218">
        <v>42734</v>
      </c>
      <c r="C214" s="218"/>
      <c r="D214" s="219" t="s">
        <v>110</v>
      </c>
      <c r="E214" s="220" t="s">
        <v>646</v>
      </c>
      <c r="F214" s="221">
        <v>305</v>
      </c>
      <c r="G214" s="220"/>
      <c r="H214" s="220">
        <v>375</v>
      </c>
      <c r="I214" s="222">
        <v>375</v>
      </c>
      <c r="J214" s="223" t="s">
        <v>704</v>
      </c>
      <c r="K214" s="224">
        <f t="shared" si="106"/>
        <v>70</v>
      </c>
      <c r="L214" s="225">
        <f t="shared" si="107"/>
        <v>0.22950819672131148</v>
      </c>
      <c r="M214" s="220" t="s">
        <v>614</v>
      </c>
      <c r="N214" s="226">
        <v>42768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17">
        <v>80</v>
      </c>
      <c r="B215" s="218">
        <v>42739</v>
      </c>
      <c r="C215" s="218"/>
      <c r="D215" s="219" t="s">
        <v>96</v>
      </c>
      <c r="E215" s="220" t="s">
        <v>646</v>
      </c>
      <c r="F215" s="221">
        <v>99.5</v>
      </c>
      <c r="G215" s="220"/>
      <c r="H215" s="220">
        <v>158</v>
      </c>
      <c r="I215" s="222">
        <v>158</v>
      </c>
      <c r="J215" s="223" t="s">
        <v>704</v>
      </c>
      <c r="K215" s="224">
        <f t="shared" si="106"/>
        <v>58.5</v>
      </c>
      <c r="L215" s="225">
        <f t="shared" si="107"/>
        <v>0.5879396984924623</v>
      </c>
      <c r="M215" s="220" t="s">
        <v>614</v>
      </c>
      <c r="N215" s="226">
        <v>42898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17">
        <v>81</v>
      </c>
      <c r="B216" s="218">
        <v>42739</v>
      </c>
      <c r="C216" s="218"/>
      <c r="D216" s="219" t="s">
        <v>96</v>
      </c>
      <c r="E216" s="220" t="s">
        <v>646</v>
      </c>
      <c r="F216" s="221">
        <v>99.5</v>
      </c>
      <c r="G216" s="220"/>
      <c r="H216" s="220">
        <v>158</v>
      </c>
      <c r="I216" s="222">
        <v>158</v>
      </c>
      <c r="J216" s="223" t="s">
        <v>704</v>
      </c>
      <c r="K216" s="224">
        <v>58.5</v>
      </c>
      <c r="L216" s="225">
        <v>0.58793969849246197</v>
      </c>
      <c r="M216" s="220" t="s">
        <v>614</v>
      </c>
      <c r="N216" s="226">
        <v>42898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17">
        <v>82</v>
      </c>
      <c r="B217" s="218">
        <v>42786</v>
      </c>
      <c r="C217" s="218"/>
      <c r="D217" s="219" t="s">
        <v>187</v>
      </c>
      <c r="E217" s="220" t="s">
        <v>646</v>
      </c>
      <c r="F217" s="221">
        <v>140.5</v>
      </c>
      <c r="G217" s="220"/>
      <c r="H217" s="220">
        <v>220</v>
      </c>
      <c r="I217" s="222">
        <v>220</v>
      </c>
      <c r="J217" s="223" t="s">
        <v>704</v>
      </c>
      <c r="K217" s="224">
        <f>H217-F217</f>
        <v>79.5</v>
      </c>
      <c r="L217" s="225">
        <f>K217/F217</f>
        <v>0.5658362989323843</v>
      </c>
      <c r="M217" s="220" t="s">
        <v>614</v>
      </c>
      <c r="N217" s="226">
        <v>42864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17">
        <v>83</v>
      </c>
      <c r="B218" s="218">
        <v>42786</v>
      </c>
      <c r="C218" s="218"/>
      <c r="D218" s="219" t="s">
        <v>758</v>
      </c>
      <c r="E218" s="220" t="s">
        <v>646</v>
      </c>
      <c r="F218" s="221">
        <v>202.5</v>
      </c>
      <c r="G218" s="220"/>
      <c r="H218" s="220">
        <v>234</v>
      </c>
      <c r="I218" s="222">
        <v>234</v>
      </c>
      <c r="J218" s="223" t="s">
        <v>704</v>
      </c>
      <c r="K218" s="224">
        <v>31.5</v>
      </c>
      <c r="L218" s="225">
        <v>0.155555555555556</v>
      </c>
      <c r="M218" s="220" t="s">
        <v>614</v>
      </c>
      <c r="N218" s="226">
        <v>42836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17">
        <v>84</v>
      </c>
      <c r="B219" s="218">
        <v>42818</v>
      </c>
      <c r="C219" s="218"/>
      <c r="D219" s="219" t="s">
        <v>759</v>
      </c>
      <c r="E219" s="220" t="s">
        <v>646</v>
      </c>
      <c r="F219" s="221">
        <v>300.5</v>
      </c>
      <c r="G219" s="220"/>
      <c r="H219" s="220">
        <v>417.5</v>
      </c>
      <c r="I219" s="222">
        <v>420</v>
      </c>
      <c r="J219" s="223" t="s">
        <v>760</v>
      </c>
      <c r="K219" s="224">
        <f>H219-F219</f>
        <v>117</v>
      </c>
      <c r="L219" s="225">
        <f>K219/F219</f>
        <v>0.38935108153078202</v>
      </c>
      <c r="M219" s="220" t="s">
        <v>614</v>
      </c>
      <c r="N219" s="226">
        <v>43070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17">
        <v>85</v>
      </c>
      <c r="B220" s="218">
        <v>42818</v>
      </c>
      <c r="C220" s="218"/>
      <c r="D220" s="219" t="s">
        <v>734</v>
      </c>
      <c r="E220" s="220" t="s">
        <v>646</v>
      </c>
      <c r="F220" s="221">
        <v>850</v>
      </c>
      <c r="G220" s="220"/>
      <c r="H220" s="220">
        <v>1042.5</v>
      </c>
      <c r="I220" s="222">
        <v>1023</v>
      </c>
      <c r="J220" s="223" t="s">
        <v>761</v>
      </c>
      <c r="K220" s="224">
        <v>192.5</v>
      </c>
      <c r="L220" s="225">
        <v>0.22647058823529401</v>
      </c>
      <c r="M220" s="220" t="s">
        <v>614</v>
      </c>
      <c r="N220" s="226">
        <v>42830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17">
        <v>86</v>
      </c>
      <c r="B221" s="218">
        <v>42830</v>
      </c>
      <c r="C221" s="218"/>
      <c r="D221" s="219" t="s">
        <v>503</v>
      </c>
      <c r="E221" s="220" t="s">
        <v>646</v>
      </c>
      <c r="F221" s="221">
        <v>785</v>
      </c>
      <c r="G221" s="220"/>
      <c r="H221" s="220">
        <v>930</v>
      </c>
      <c r="I221" s="222">
        <v>920</v>
      </c>
      <c r="J221" s="223" t="s">
        <v>762</v>
      </c>
      <c r="K221" s="224">
        <f>H221-F221</f>
        <v>145</v>
      </c>
      <c r="L221" s="225">
        <f>K221/F221</f>
        <v>0.18471337579617833</v>
      </c>
      <c r="M221" s="220" t="s">
        <v>614</v>
      </c>
      <c r="N221" s="226">
        <v>42976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7">
        <v>87</v>
      </c>
      <c r="B222" s="228">
        <v>42831</v>
      </c>
      <c r="C222" s="228"/>
      <c r="D222" s="229" t="s">
        <v>763</v>
      </c>
      <c r="E222" s="230" t="s">
        <v>646</v>
      </c>
      <c r="F222" s="231">
        <v>40</v>
      </c>
      <c r="G222" s="231"/>
      <c r="H222" s="232">
        <v>13.1</v>
      </c>
      <c r="I222" s="232">
        <v>60</v>
      </c>
      <c r="J222" s="233" t="s">
        <v>764</v>
      </c>
      <c r="K222" s="234">
        <v>-26.9</v>
      </c>
      <c r="L222" s="235">
        <v>-0.67249999999999999</v>
      </c>
      <c r="M222" s="231" t="s">
        <v>627</v>
      </c>
      <c r="N222" s="228">
        <v>43138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17">
        <v>88</v>
      </c>
      <c r="B223" s="218">
        <v>42837</v>
      </c>
      <c r="C223" s="218"/>
      <c r="D223" s="219" t="s">
        <v>95</v>
      </c>
      <c r="E223" s="220" t="s">
        <v>646</v>
      </c>
      <c r="F223" s="221">
        <v>289.5</v>
      </c>
      <c r="G223" s="220"/>
      <c r="H223" s="220">
        <v>354</v>
      </c>
      <c r="I223" s="222">
        <v>360</v>
      </c>
      <c r="J223" s="223" t="s">
        <v>765</v>
      </c>
      <c r="K223" s="224">
        <f t="shared" ref="K223:K231" si="108">H223-F223</f>
        <v>64.5</v>
      </c>
      <c r="L223" s="225">
        <f t="shared" ref="L223:L231" si="109">K223/F223</f>
        <v>0.22279792746113988</v>
      </c>
      <c r="M223" s="220" t="s">
        <v>614</v>
      </c>
      <c r="N223" s="226">
        <v>43040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7">
        <v>89</v>
      </c>
      <c r="B224" s="218">
        <v>42845</v>
      </c>
      <c r="C224" s="218"/>
      <c r="D224" s="219" t="s">
        <v>439</v>
      </c>
      <c r="E224" s="220" t="s">
        <v>646</v>
      </c>
      <c r="F224" s="221">
        <v>700</v>
      </c>
      <c r="G224" s="220"/>
      <c r="H224" s="220">
        <v>840</v>
      </c>
      <c r="I224" s="222">
        <v>840</v>
      </c>
      <c r="J224" s="223" t="s">
        <v>766</v>
      </c>
      <c r="K224" s="224">
        <f t="shared" si="108"/>
        <v>140</v>
      </c>
      <c r="L224" s="225">
        <f t="shared" si="109"/>
        <v>0.2</v>
      </c>
      <c r="M224" s="220" t="s">
        <v>614</v>
      </c>
      <c r="N224" s="226">
        <v>42893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7">
        <v>90</v>
      </c>
      <c r="B225" s="218">
        <v>42887</v>
      </c>
      <c r="C225" s="218"/>
      <c r="D225" s="219" t="s">
        <v>767</v>
      </c>
      <c r="E225" s="220" t="s">
        <v>646</v>
      </c>
      <c r="F225" s="221">
        <v>130</v>
      </c>
      <c r="G225" s="220"/>
      <c r="H225" s="220">
        <v>144.25</v>
      </c>
      <c r="I225" s="222">
        <v>170</v>
      </c>
      <c r="J225" s="223" t="s">
        <v>768</v>
      </c>
      <c r="K225" s="224">
        <f t="shared" si="108"/>
        <v>14.25</v>
      </c>
      <c r="L225" s="225">
        <f t="shared" si="109"/>
        <v>0.10961538461538461</v>
      </c>
      <c r="M225" s="220" t="s">
        <v>614</v>
      </c>
      <c r="N225" s="226">
        <v>43675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17">
        <v>91</v>
      </c>
      <c r="B226" s="218">
        <v>42901</v>
      </c>
      <c r="C226" s="218"/>
      <c r="D226" s="219" t="s">
        <v>769</v>
      </c>
      <c r="E226" s="220" t="s">
        <v>646</v>
      </c>
      <c r="F226" s="221">
        <v>214.5</v>
      </c>
      <c r="G226" s="220"/>
      <c r="H226" s="220">
        <v>262</v>
      </c>
      <c r="I226" s="222">
        <v>262</v>
      </c>
      <c r="J226" s="223" t="s">
        <v>770</v>
      </c>
      <c r="K226" s="224">
        <f t="shared" si="108"/>
        <v>47.5</v>
      </c>
      <c r="L226" s="225">
        <f t="shared" si="109"/>
        <v>0.22144522144522144</v>
      </c>
      <c r="M226" s="220" t="s">
        <v>614</v>
      </c>
      <c r="N226" s="226">
        <v>42977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48">
        <v>92</v>
      </c>
      <c r="B227" s="249">
        <v>42933</v>
      </c>
      <c r="C227" s="249"/>
      <c r="D227" s="250" t="s">
        <v>771</v>
      </c>
      <c r="E227" s="251" t="s">
        <v>646</v>
      </c>
      <c r="F227" s="252">
        <v>370</v>
      </c>
      <c r="G227" s="251"/>
      <c r="H227" s="251">
        <v>447.5</v>
      </c>
      <c r="I227" s="253">
        <v>450</v>
      </c>
      <c r="J227" s="254" t="s">
        <v>704</v>
      </c>
      <c r="K227" s="224">
        <f t="shared" si="108"/>
        <v>77.5</v>
      </c>
      <c r="L227" s="255">
        <f t="shared" si="109"/>
        <v>0.20945945945945946</v>
      </c>
      <c r="M227" s="251" t="s">
        <v>614</v>
      </c>
      <c r="N227" s="256">
        <v>43035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48">
        <v>93</v>
      </c>
      <c r="B228" s="249">
        <v>42943</v>
      </c>
      <c r="C228" s="249"/>
      <c r="D228" s="250" t="s">
        <v>185</v>
      </c>
      <c r="E228" s="251" t="s">
        <v>646</v>
      </c>
      <c r="F228" s="252">
        <v>657.5</v>
      </c>
      <c r="G228" s="251"/>
      <c r="H228" s="251">
        <v>825</v>
      </c>
      <c r="I228" s="253">
        <v>820</v>
      </c>
      <c r="J228" s="254" t="s">
        <v>704</v>
      </c>
      <c r="K228" s="224">
        <f t="shared" si="108"/>
        <v>167.5</v>
      </c>
      <c r="L228" s="255">
        <f t="shared" si="109"/>
        <v>0.25475285171102663</v>
      </c>
      <c r="M228" s="251" t="s">
        <v>614</v>
      </c>
      <c r="N228" s="256">
        <v>43090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7">
        <v>94</v>
      </c>
      <c r="B229" s="218">
        <v>42964</v>
      </c>
      <c r="C229" s="218"/>
      <c r="D229" s="219" t="s">
        <v>370</v>
      </c>
      <c r="E229" s="220" t="s">
        <v>646</v>
      </c>
      <c r="F229" s="221">
        <v>605</v>
      </c>
      <c r="G229" s="220"/>
      <c r="H229" s="220">
        <v>750</v>
      </c>
      <c r="I229" s="222">
        <v>750</v>
      </c>
      <c r="J229" s="223" t="s">
        <v>762</v>
      </c>
      <c r="K229" s="224">
        <f t="shared" si="108"/>
        <v>145</v>
      </c>
      <c r="L229" s="225">
        <f t="shared" si="109"/>
        <v>0.23966942148760331</v>
      </c>
      <c r="M229" s="220" t="s">
        <v>614</v>
      </c>
      <c r="N229" s="226">
        <v>43027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27">
        <v>95</v>
      </c>
      <c r="B230" s="228">
        <v>42979</v>
      </c>
      <c r="C230" s="228"/>
      <c r="D230" s="236" t="s">
        <v>772</v>
      </c>
      <c r="E230" s="231" t="s">
        <v>646</v>
      </c>
      <c r="F230" s="231">
        <v>255</v>
      </c>
      <c r="G230" s="232"/>
      <c r="H230" s="232">
        <v>217.25</v>
      </c>
      <c r="I230" s="232">
        <v>320</v>
      </c>
      <c r="J230" s="233" t="s">
        <v>773</v>
      </c>
      <c r="K230" s="234">
        <f t="shared" si="108"/>
        <v>-37.75</v>
      </c>
      <c r="L230" s="237">
        <f t="shared" si="109"/>
        <v>-0.14803921568627451</v>
      </c>
      <c r="M230" s="231" t="s">
        <v>627</v>
      </c>
      <c r="N230" s="228">
        <v>43661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7">
        <v>96</v>
      </c>
      <c r="B231" s="218">
        <v>42997</v>
      </c>
      <c r="C231" s="218"/>
      <c r="D231" s="219" t="s">
        <v>774</v>
      </c>
      <c r="E231" s="220" t="s">
        <v>646</v>
      </c>
      <c r="F231" s="221">
        <v>215</v>
      </c>
      <c r="G231" s="220"/>
      <c r="H231" s="220">
        <v>258</v>
      </c>
      <c r="I231" s="222">
        <v>258</v>
      </c>
      <c r="J231" s="223" t="s">
        <v>704</v>
      </c>
      <c r="K231" s="224">
        <f t="shared" si="108"/>
        <v>43</v>
      </c>
      <c r="L231" s="225">
        <f t="shared" si="109"/>
        <v>0.2</v>
      </c>
      <c r="M231" s="220" t="s">
        <v>614</v>
      </c>
      <c r="N231" s="226">
        <v>43040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7">
        <v>97</v>
      </c>
      <c r="B232" s="218">
        <v>42997</v>
      </c>
      <c r="C232" s="218"/>
      <c r="D232" s="219" t="s">
        <v>774</v>
      </c>
      <c r="E232" s="220" t="s">
        <v>646</v>
      </c>
      <c r="F232" s="221">
        <v>215</v>
      </c>
      <c r="G232" s="220"/>
      <c r="H232" s="220">
        <v>258</v>
      </c>
      <c r="I232" s="222">
        <v>258</v>
      </c>
      <c r="J232" s="254" t="s">
        <v>704</v>
      </c>
      <c r="K232" s="224">
        <v>43</v>
      </c>
      <c r="L232" s="225">
        <v>0.2</v>
      </c>
      <c r="M232" s="220" t="s">
        <v>614</v>
      </c>
      <c r="N232" s="226">
        <v>43040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48">
        <v>98</v>
      </c>
      <c r="B233" s="249">
        <v>42998</v>
      </c>
      <c r="C233" s="249"/>
      <c r="D233" s="250" t="s">
        <v>775</v>
      </c>
      <c r="E233" s="251" t="s">
        <v>646</v>
      </c>
      <c r="F233" s="221">
        <v>75</v>
      </c>
      <c r="G233" s="251"/>
      <c r="H233" s="251">
        <v>90</v>
      </c>
      <c r="I233" s="253">
        <v>90</v>
      </c>
      <c r="J233" s="223" t="s">
        <v>776</v>
      </c>
      <c r="K233" s="224">
        <f t="shared" ref="K233:K238" si="110">H233-F233</f>
        <v>15</v>
      </c>
      <c r="L233" s="225">
        <f t="shared" ref="L233:L238" si="111">K233/F233</f>
        <v>0.2</v>
      </c>
      <c r="M233" s="220" t="s">
        <v>614</v>
      </c>
      <c r="N233" s="226">
        <v>43019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48">
        <v>99</v>
      </c>
      <c r="B234" s="249">
        <v>43011</v>
      </c>
      <c r="C234" s="249"/>
      <c r="D234" s="250" t="s">
        <v>629</v>
      </c>
      <c r="E234" s="251" t="s">
        <v>646</v>
      </c>
      <c r="F234" s="252">
        <v>315</v>
      </c>
      <c r="G234" s="251"/>
      <c r="H234" s="251">
        <v>392</v>
      </c>
      <c r="I234" s="253">
        <v>384</v>
      </c>
      <c r="J234" s="254" t="s">
        <v>777</v>
      </c>
      <c r="K234" s="224">
        <f t="shared" si="110"/>
        <v>77</v>
      </c>
      <c r="L234" s="255">
        <f t="shared" si="111"/>
        <v>0.24444444444444444</v>
      </c>
      <c r="M234" s="251" t="s">
        <v>614</v>
      </c>
      <c r="N234" s="256">
        <v>43017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48">
        <v>100</v>
      </c>
      <c r="B235" s="249">
        <v>43013</v>
      </c>
      <c r="C235" s="249"/>
      <c r="D235" s="250" t="s">
        <v>477</v>
      </c>
      <c r="E235" s="251" t="s">
        <v>646</v>
      </c>
      <c r="F235" s="252">
        <v>145</v>
      </c>
      <c r="G235" s="251"/>
      <c r="H235" s="251">
        <v>179</v>
      </c>
      <c r="I235" s="253">
        <v>180</v>
      </c>
      <c r="J235" s="254" t="s">
        <v>778</v>
      </c>
      <c r="K235" s="224">
        <f t="shared" si="110"/>
        <v>34</v>
      </c>
      <c r="L235" s="255">
        <f t="shared" si="111"/>
        <v>0.23448275862068965</v>
      </c>
      <c r="M235" s="251" t="s">
        <v>614</v>
      </c>
      <c r="N235" s="256">
        <v>43025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48">
        <v>101</v>
      </c>
      <c r="B236" s="249">
        <v>43014</v>
      </c>
      <c r="C236" s="249"/>
      <c r="D236" s="250" t="s">
        <v>342</v>
      </c>
      <c r="E236" s="251" t="s">
        <v>646</v>
      </c>
      <c r="F236" s="252">
        <v>256</v>
      </c>
      <c r="G236" s="251"/>
      <c r="H236" s="251">
        <v>323</v>
      </c>
      <c r="I236" s="253">
        <v>320</v>
      </c>
      <c r="J236" s="254" t="s">
        <v>704</v>
      </c>
      <c r="K236" s="224">
        <f t="shared" si="110"/>
        <v>67</v>
      </c>
      <c r="L236" s="255">
        <f t="shared" si="111"/>
        <v>0.26171875</v>
      </c>
      <c r="M236" s="251" t="s">
        <v>614</v>
      </c>
      <c r="N236" s="256">
        <v>43067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48">
        <v>102</v>
      </c>
      <c r="B237" s="249">
        <v>43017</v>
      </c>
      <c r="C237" s="249"/>
      <c r="D237" s="250" t="s">
        <v>360</v>
      </c>
      <c r="E237" s="251" t="s">
        <v>646</v>
      </c>
      <c r="F237" s="252">
        <v>137.5</v>
      </c>
      <c r="G237" s="251"/>
      <c r="H237" s="251">
        <v>184</v>
      </c>
      <c r="I237" s="253">
        <v>183</v>
      </c>
      <c r="J237" s="254" t="s">
        <v>779</v>
      </c>
      <c r="K237" s="224">
        <f t="shared" si="110"/>
        <v>46.5</v>
      </c>
      <c r="L237" s="255">
        <f t="shared" si="111"/>
        <v>0.33818181818181819</v>
      </c>
      <c r="M237" s="251" t="s">
        <v>614</v>
      </c>
      <c r="N237" s="256">
        <v>43108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48">
        <v>103</v>
      </c>
      <c r="B238" s="249">
        <v>43018</v>
      </c>
      <c r="C238" s="249"/>
      <c r="D238" s="250" t="s">
        <v>780</v>
      </c>
      <c r="E238" s="251" t="s">
        <v>646</v>
      </c>
      <c r="F238" s="252">
        <v>125.5</v>
      </c>
      <c r="G238" s="251"/>
      <c r="H238" s="251">
        <v>158</v>
      </c>
      <c r="I238" s="253">
        <v>155</v>
      </c>
      <c r="J238" s="254" t="s">
        <v>781</v>
      </c>
      <c r="K238" s="224">
        <f t="shared" si="110"/>
        <v>32.5</v>
      </c>
      <c r="L238" s="255">
        <f t="shared" si="111"/>
        <v>0.25896414342629481</v>
      </c>
      <c r="M238" s="251" t="s">
        <v>614</v>
      </c>
      <c r="N238" s="256">
        <v>43067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48">
        <v>104</v>
      </c>
      <c r="B239" s="249">
        <v>43018</v>
      </c>
      <c r="C239" s="249"/>
      <c r="D239" s="250" t="s">
        <v>782</v>
      </c>
      <c r="E239" s="251" t="s">
        <v>646</v>
      </c>
      <c r="F239" s="252">
        <v>895</v>
      </c>
      <c r="G239" s="251"/>
      <c r="H239" s="251">
        <v>1122.5</v>
      </c>
      <c r="I239" s="253">
        <v>1078</v>
      </c>
      <c r="J239" s="254" t="s">
        <v>783</v>
      </c>
      <c r="K239" s="224">
        <v>227.5</v>
      </c>
      <c r="L239" s="255">
        <v>0.25418994413407803</v>
      </c>
      <c r="M239" s="251" t="s">
        <v>614</v>
      </c>
      <c r="N239" s="256">
        <v>43117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48">
        <v>105</v>
      </c>
      <c r="B240" s="249">
        <v>43020</v>
      </c>
      <c r="C240" s="249"/>
      <c r="D240" s="250" t="s">
        <v>351</v>
      </c>
      <c r="E240" s="251" t="s">
        <v>646</v>
      </c>
      <c r="F240" s="252">
        <v>525</v>
      </c>
      <c r="G240" s="251"/>
      <c r="H240" s="251">
        <v>629</v>
      </c>
      <c r="I240" s="253">
        <v>629</v>
      </c>
      <c r="J240" s="254" t="s">
        <v>704</v>
      </c>
      <c r="K240" s="224">
        <v>104</v>
      </c>
      <c r="L240" s="255">
        <v>0.19809523809523799</v>
      </c>
      <c r="M240" s="251" t="s">
        <v>614</v>
      </c>
      <c r="N240" s="256">
        <v>43119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48">
        <v>106</v>
      </c>
      <c r="B241" s="249">
        <v>43046</v>
      </c>
      <c r="C241" s="249"/>
      <c r="D241" s="250" t="s">
        <v>397</v>
      </c>
      <c r="E241" s="251" t="s">
        <v>646</v>
      </c>
      <c r="F241" s="252">
        <v>740</v>
      </c>
      <c r="G241" s="251"/>
      <c r="H241" s="251">
        <v>892.5</v>
      </c>
      <c r="I241" s="253">
        <v>900</v>
      </c>
      <c r="J241" s="254" t="s">
        <v>784</v>
      </c>
      <c r="K241" s="224">
        <f t="shared" ref="K241:K243" si="112">H241-F241</f>
        <v>152.5</v>
      </c>
      <c r="L241" s="255">
        <f t="shared" ref="L241:L243" si="113">K241/F241</f>
        <v>0.20608108108108109</v>
      </c>
      <c r="M241" s="251" t="s">
        <v>614</v>
      </c>
      <c r="N241" s="256">
        <v>43052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7">
        <v>107</v>
      </c>
      <c r="B242" s="218">
        <v>43073</v>
      </c>
      <c r="C242" s="218"/>
      <c r="D242" s="219" t="s">
        <v>785</v>
      </c>
      <c r="E242" s="220" t="s">
        <v>646</v>
      </c>
      <c r="F242" s="221">
        <v>118.5</v>
      </c>
      <c r="G242" s="220"/>
      <c r="H242" s="220">
        <v>143.5</v>
      </c>
      <c r="I242" s="222">
        <v>145</v>
      </c>
      <c r="J242" s="223" t="s">
        <v>636</v>
      </c>
      <c r="K242" s="224">
        <f t="shared" si="112"/>
        <v>25</v>
      </c>
      <c r="L242" s="225">
        <f t="shared" si="113"/>
        <v>0.2109704641350211</v>
      </c>
      <c r="M242" s="220" t="s">
        <v>614</v>
      </c>
      <c r="N242" s="226">
        <v>43097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7">
        <v>108</v>
      </c>
      <c r="B243" s="228">
        <v>43090</v>
      </c>
      <c r="C243" s="228"/>
      <c r="D243" s="229" t="s">
        <v>445</v>
      </c>
      <c r="E243" s="230" t="s">
        <v>646</v>
      </c>
      <c r="F243" s="231">
        <v>715</v>
      </c>
      <c r="G243" s="231"/>
      <c r="H243" s="232">
        <v>500</v>
      </c>
      <c r="I243" s="232">
        <v>872</v>
      </c>
      <c r="J243" s="233" t="s">
        <v>786</v>
      </c>
      <c r="K243" s="234">
        <f t="shared" si="112"/>
        <v>-215</v>
      </c>
      <c r="L243" s="235">
        <f t="shared" si="113"/>
        <v>-0.30069930069930068</v>
      </c>
      <c r="M243" s="231" t="s">
        <v>627</v>
      </c>
      <c r="N243" s="228">
        <v>43670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7">
        <v>109</v>
      </c>
      <c r="B244" s="218">
        <v>43098</v>
      </c>
      <c r="C244" s="218"/>
      <c r="D244" s="219" t="s">
        <v>629</v>
      </c>
      <c r="E244" s="220" t="s">
        <v>646</v>
      </c>
      <c r="F244" s="221">
        <v>435</v>
      </c>
      <c r="G244" s="220"/>
      <c r="H244" s="220">
        <v>542.5</v>
      </c>
      <c r="I244" s="222">
        <v>539</v>
      </c>
      <c r="J244" s="223" t="s">
        <v>704</v>
      </c>
      <c r="K244" s="224">
        <v>107.5</v>
      </c>
      <c r="L244" s="225">
        <v>0.247126436781609</v>
      </c>
      <c r="M244" s="220" t="s">
        <v>614</v>
      </c>
      <c r="N244" s="226">
        <v>43206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17">
        <v>110</v>
      </c>
      <c r="B245" s="218">
        <v>43098</v>
      </c>
      <c r="C245" s="218"/>
      <c r="D245" s="219" t="s">
        <v>584</v>
      </c>
      <c r="E245" s="220" t="s">
        <v>646</v>
      </c>
      <c r="F245" s="221">
        <v>885</v>
      </c>
      <c r="G245" s="220"/>
      <c r="H245" s="220">
        <v>1090</v>
      </c>
      <c r="I245" s="222">
        <v>1084</v>
      </c>
      <c r="J245" s="223" t="s">
        <v>704</v>
      </c>
      <c r="K245" s="224">
        <v>205</v>
      </c>
      <c r="L245" s="225">
        <v>0.23163841807909599</v>
      </c>
      <c r="M245" s="220" t="s">
        <v>614</v>
      </c>
      <c r="N245" s="226">
        <v>43213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57">
        <v>111</v>
      </c>
      <c r="B246" s="258">
        <v>43192</v>
      </c>
      <c r="C246" s="258"/>
      <c r="D246" s="236" t="s">
        <v>787</v>
      </c>
      <c r="E246" s="231" t="s">
        <v>646</v>
      </c>
      <c r="F246" s="259">
        <v>478.5</v>
      </c>
      <c r="G246" s="231"/>
      <c r="H246" s="231">
        <v>442</v>
      </c>
      <c r="I246" s="232">
        <v>613</v>
      </c>
      <c r="J246" s="233" t="s">
        <v>788</v>
      </c>
      <c r="K246" s="234">
        <f t="shared" ref="K246:K249" si="114">H246-F246</f>
        <v>-36.5</v>
      </c>
      <c r="L246" s="235">
        <f t="shared" ref="L246:L249" si="115">K246/F246</f>
        <v>-7.6280041797283177E-2</v>
      </c>
      <c r="M246" s="231" t="s">
        <v>627</v>
      </c>
      <c r="N246" s="228">
        <v>43762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7">
        <v>112</v>
      </c>
      <c r="B247" s="228">
        <v>43194</v>
      </c>
      <c r="C247" s="228"/>
      <c r="D247" s="229" t="s">
        <v>789</v>
      </c>
      <c r="E247" s="230" t="s">
        <v>646</v>
      </c>
      <c r="F247" s="231">
        <f>141.5-7.3</f>
        <v>134.19999999999999</v>
      </c>
      <c r="G247" s="231"/>
      <c r="H247" s="232">
        <v>77</v>
      </c>
      <c r="I247" s="232">
        <v>180</v>
      </c>
      <c r="J247" s="233" t="s">
        <v>790</v>
      </c>
      <c r="K247" s="234">
        <f t="shared" si="114"/>
        <v>-57.199999999999989</v>
      </c>
      <c r="L247" s="235">
        <f t="shared" si="115"/>
        <v>-0.42622950819672129</v>
      </c>
      <c r="M247" s="231" t="s">
        <v>627</v>
      </c>
      <c r="N247" s="228">
        <v>43522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7">
        <v>113</v>
      </c>
      <c r="B248" s="228">
        <v>43209</v>
      </c>
      <c r="C248" s="228"/>
      <c r="D248" s="229" t="s">
        <v>791</v>
      </c>
      <c r="E248" s="230" t="s">
        <v>646</v>
      </c>
      <c r="F248" s="231">
        <v>430</v>
      </c>
      <c r="G248" s="231"/>
      <c r="H248" s="232">
        <v>220</v>
      </c>
      <c r="I248" s="232">
        <v>537</v>
      </c>
      <c r="J248" s="233" t="s">
        <v>792</v>
      </c>
      <c r="K248" s="234">
        <f t="shared" si="114"/>
        <v>-210</v>
      </c>
      <c r="L248" s="235">
        <f t="shared" si="115"/>
        <v>-0.48837209302325579</v>
      </c>
      <c r="M248" s="231" t="s">
        <v>627</v>
      </c>
      <c r="N248" s="228">
        <v>43252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48">
        <v>114</v>
      </c>
      <c r="B249" s="249">
        <v>43220</v>
      </c>
      <c r="C249" s="249"/>
      <c r="D249" s="250" t="s">
        <v>398</v>
      </c>
      <c r="E249" s="251" t="s">
        <v>646</v>
      </c>
      <c r="F249" s="251">
        <v>153.5</v>
      </c>
      <c r="G249" s="251"/>
      <c r="H249" s="251">
        <v>196</v>
      </c>
      <c r="I249" s="253">
        <v>196</v>
      </c>
      <c r="J249" s="223" t="s">
        <v>793</v>
      </c>
      <c r="K249" s="224">
        <f t="shared" si="114"/>
        <v>42.5</v>
      </c>
      <c r="L249" s="225">
        <f t="shared" si="115"/>
        <v>0.27687296416938112</v>
      </c>
      <c r="M249" s="220" t="s">
        <v>614</v>
      </c>
      <c r="N249" s="226">
        <v>43605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27">
        <v>115</v>
      </c>
      <c r="B250" s="228">
        <v>43306</v>
      </c>
      <c r="C250" s="228"/>
      <c r="D250" s="229" t="s">
        <v>763</v>
      </c>
      <c r="E250" s="230" t="s">
        <v>646</v>
      </c>
      <c r="F250" s="231">
        <v>27.5</v>
      </c>
      <c r="G250" s="231"/>
      <c r="H250" s="232">
        <v>13.1</v>
      </c>
      <c r="I250" s="232">
        <v>60</v>
      </c>
      <c r="J250" s="233" t="s">
        <v>794</v>
      </c>
      <c r="K250" s="234">
        <v>-14.4</v>
      </c>
      <c r="L250" s="235">
        <v>-0.52363636363636401</v>
      </c>
      <c r="M250" s="231" t="s">
        <v>627</v>
      </c>
      <c r="N250" s="228">
        <v>43138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57">
        <v>116</v>
      </c>
      <c r="B251" s="258">
        <v>43318</v>
      </c>
      <c r="C251" s="258"/>
      <c r="D251" s="236" t="s">
        <v>795</v>
      </c>
      <c r="E251" s="231" t="s">
        <v>646</v>
      </c>
      <c r="F251" s="231">
        <v>148.5</v>
      </c>
      <c r="G251" s="231"/>
      <c r="H251" s="231">
        <v>102</v>
      </c>
      <c r="I251" s="232">
        <v>182</v>
      </c>
      <c r="J251" s="233" t="s">
        <v>796</v>
      </c>
      <c r="K251" s="234">
        <f>H251-F251</f>
        <v>-46.5</v>
      </c>
      <c r="L251" s="235">
        <f>K251/F251</f>
        <v>-0.31313131313131315</v>
      </c>
      <c r="M251" s="231" t="s">
        <v>627</v>
      </c>
      <c r="N251" s="228">
        <v>43661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7">
        <v>117</v>
      </c>
      <c r="B252" s="218">
        <v>43335</v>
      </c>
      <c r="C252" s="218"/>
      <c r="D252" s="219" t="s">
        <v>797</v>
      </c>
      <c r="E252" s="220" t="s">
        <v>646</v>
      </c>
      <c r="F252" s="251">
        <v>285</v>
      </c>
      <c r="G252" s="220"/>
      <c r="H252" s="220">
        <v>355</v>
      </c>
      <c r="I252" s="222">
        <v>364</v>
      </c>
      <c r="J252" s="223" t="s">
        <v>798</v>
      </c>
      <c r="K252" s="224">
        <v>70</v>
      </c>
      <c r="L252" s="225">
        <v>0.24561403508771901</v>
      </c>
      <c r="M252" s="220" t="s">
        <v>614</v>
      </c>
      <c r="N252" s="226">
        <v>43455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17">
        <v>118</v>
      </c>
      <c r="B253" s="218">
        <v>43341</v>
      </c>
      <c r="C253" s="218"/>
      <c r="D253" s="219" t="s">
        <v>386</v>
      </c>
      <c r="E253" s="220" t="s">
        <v>646</v>
      </c>
      <c r="F253" s="251">
        <v>525</v>
      </c>
      <c r="G253" s="220"/>
      <c r="H253" s="220">
        <v>585</v>
      </c>
      <c r="I253" s="222">
        <v>635</v>
      </c>
      <c r="J253" s="223" t="s">
        <v>799</v>
      </c>
      <c r="K253" s="224">
        <f t="shared" ref="K253:K270" si="116">H253-F253</f>
        <v>60</v>
      </c>
      <c r="L253" s="225">
        <f t="shared" ref="L253:L270" si="117">K253/F253</f>
        <v>0.11428571428571428</v>
      </c>
      <c r="M253" s="220" t="s">
        <v>614</v>
      </c>
      <c r="N253" s="226">
        <v>43662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17">
        <v>119</v>
      </c>
      <c r="B254" s="218">
        <v>43395</v>
      </c>
      <c r="C254" s="218"/>
      <c r="D254" s="219" t="s">
        <v>370</v>
      </c>
      <c r="E254" s="220" t="s">
        <v>646</v>
      </c>
      <c r="F254" s="251">
        <v>475</v>
      </c>
      <c r="G254" s="220"/>
      <c r="H254" s="220">
        <v>574</v>
      </c>
      <c r="I254" s="222">
        <v>570</v>
      </c>
      <c r="J254" s="223" t="s">
        <v>704</v>
      </c>
      <c r="K254" s="224">
        <f t="shared" si="116"/>
        <v>99</v>
      </c>
      <c r="L254" s="225">
        <f t="shared" si="117"/>
        <v>0.20842105263157895</v>
      </c>
      <c r="M254" s="220" t="s">
        <v>614</v>
      </c>
      <c r="N254" s="226">
        <v>43403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48">
        <v>120</v>
      </c>
      <c r="B255" s="249">
        <v>43397</v>
      </c>
      <c r="C255" s="249"/>
      <c r="D255" s="250" t="s">
        <v>393</v>
      </c>
      <c r="E255" s="251" t="s">
        <v>646</v>
      </c>
      <c r="F255" s="251">
        <v>707.5</v>
      </c>
      <c r="G255" s="251"/>
      <c r="H255" s="251">
        <v>872</v>
      </c>
      <c r="I255" s="253">
        <v>872</v>
      </c>
      <c r="J255" s="254" t="s">
        <v>704</v>
      </c>
      <c r="K255" s="224">
        <f t="shared" si="116"/>
        <v>164.5</v>
      </c>
      <c r="L255" s="255">
        <f t="shared" si="117"/>
        <v>0.23250883392226149</v>
      </c>
      <c r="M255" s="251" t="s">
        <v>614</v>
      </c>
      <c r="N255" s="256">
        <v>43482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48">
        <v>121</v>
      </c>
      <c r="B256" s="249">
        <v>43398</v>
      </c>
      <c r="C256" s="249"/>
      <c r="D256" s="250" t="s">
        <v>800</v>
      </c>
      <c r="E256" s="251" t="s">
        <v>646</v>
      </c>
      <c r="F256" s="251">
        <v>162</v>
      </c>
      <c r="G256" s="251"/>
      <c r="H256" s="251">
        <v>204</v>
      </c>
      <c r="I256" s="253">
        <v>209</v>
      </c>
      <c r="J256" s="254" t="s">
        <v>801</v>
      </c>
      <c r="K256" s="224">
        <f t="shared" si="116"/>
        <v>42</v>
      </c>
      <c r="L256" s="255">
        <f t="shared" si="117"/>
        <v>0.25925925925925924</v>
      </c>
      <c r="M256" s="251" t="s">
        <v>614</v>
      </c>
      <c r="N256" s="256">
        <v>43539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48">
        <v>122</v>
      </c>
      <c r="B257" s="249">
        <v>43399</v>
      </c>
      <c r="C257" s="249"/>
      <c r="D257" s="250" t="s">
        <v>496</v>
      </c>
      <c r="E257" s="251" t="s">
        <v>646</v>
      </c>
      <c r="F257" s="251">
        <v>240</v>
      </c>
      <c r="G257" s="251"/>
      <c r="H257" s="251">
        <v>297</v>
      </c>
      <c r="I257" s="253">
        <v>297</v>
      </c>
      <c r="J257" s="254" t="s">
        <v>704</v>
      </c>
      <c r="K257" s="260">
        <f t="shared" si="116"/>
        <v>57</v>
      </c>
      <c r="L257" s="255">
        <f t="shared" si="117"/>
        <v>0.23749999999999999</v>
      </c>
      <c r="M257" s="251" t="s">
        <v>614</v>
      </c>
      <c r="N257" s="256">
        <v>43417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17">
        <v>123</v>
      </c>
      <c r="B258" s="218">
        <v>43439</v>
      </c>
      <c r="C258" s="218"/>
      <c r="D258" s="219" t="s">
        <v>802</v>
      </c>
      <c r="E258" s="220" t="s">
        <v>646</v>
      </c>
      <c r="F258" s="220">
        <v>202.5</v>
      </c>
      <c r="G258" s="220"/>
      <c r="H258" s="220">
        <v>255</v>
      </c>
      <c r="I258" s="222">
        <v>252</v>
      </c>
      <c r="J258" s="223" t="s">
        <v>704</v>
      </c>
      <c r="K258" s="224">
        <f t="shared" si="116"/>
        <v>52.5</v>
      </c>
      <c r="L258" s="225">
        <f t="shared" si="117"/>
        <v>0.25925925925925924</v>
      </c>
      <c r="M258" s="220" t="s">
        <v>614</v>
      </c>
      <c r="N258" s="226">
        <v>43542</v>
      </c>
      <c r="O258" s="1"/>
      <c r="P258" s="1"/>
      <c r="Q258" s="1"/>
      <c r="R258" s="6" t="s">
        <v>803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48">
        <v>124</v>
      </c>
      <c r="B259" s="249">
        <v>43465</v>
      </c>
      <c r="C259" s="218"/>
      <c r="D259" s="250" t="s">
        <v>426</v>
      </c>
      <c r="E259" s="251" t="s">
        <v>646</v>
      </c>
      <c r="F259" s="251">
        <v>710</v>
      </c>
      <c r="G259" s="251"/>
      <c r="H259" s="251">
        <v>866</v>
      </c>
      <c r="I259" s="253">
        <v>866</v>
      </c>
      <c r="J259" s="254" t="s">
        <v>704</v>
      </c>
      <c r="K259" s="224">
        <f t="shared" si="116"/>
        <v>156</v>
      </c>
      <c r="L259" s="225">
        <f t="shared" si="117"/>
        <v>0.21971830985915494</v>
      </c>
      <c r="M259" s="220" t="s">
        <v>614</v>
      </c>
      <c r="N259" s="226">
        <v>43553</v>
      </c>
      <c r="O259" s="1"/>
      <c r="P259" s="1"/>
      <c r="Q259" s="1"/>
      <c r="R259" s="6" t="s">
        <v>803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48">
        <v>125</v>
      </c>
      <c r="B260" s="249">
        <v>43522</v>
      </c>
      <c r="C260" s="249"/>
      <c r="D260" s="250" t="s">
        <v>154</v>
      </c>
      <c r="E260" s="251" t="s">
        <v>646</v>
      </c>
      <c r="F260" s="251">
        <v>337.25</v>
      </c>
      <c r="G260" s="251"/>
      <c r="H260" s="251">
        <v>398.5</v>
      </c>
      <c r="I260" s="253">
        <v>411</v>
      </c>
      <c r="J260" s="223" t="s">
        <v>804</v>
      </c>
      <c r="K260" s="224">
        <f t="shared" si="116"/>
        <v>61.25</v>
      </c>
      <c r="L260" s="225">
        <f t="shared" si="117"/>
        <v>0.1816160118606375</v>
      </c>
      <c r="M260" s="220" t="s">
        <v>614</v>
      </c>
      <c r="N260" s="226">
        <v>43760</v>
      </c>
      <c r="O260" s="1"/>
      <c r="P260" s="1"/>
      <c r="Q260" s="1"/>
      <c r="R260" s="6" t="s">
        <v>803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61">
        <v>126</v>
      </c>
      <c r="B261" s="262">
        <v>43559</v>
      </c>
      <c r="C261" s="262"/>
      <c r="D261" s="263" t="s">
        <v>805</v>
      </c>
      <c r="E261" s="264" t="s">
        <v>646</v>
      </c>
      <c r="F261" s="264">
        <v>130</v>
      </c>
      <c r="G261" s="264"/>
      <c r="H261" s="264">
        <v>65</v>
      </c>
      <c r="I261" s="265">
        <v>158</v>
      </c>
      <c r="J261" s="233" t="s">
        <v>806</v>
      </c>
      <c r="K261" s="234">
        <f t="shared" si="116"/>
        <v>-65</v>
      </c>
      <c r="L261" s="235">
        <f t="shared" si="117"/>
        <v>-0.5</v>
      </c>
      <c r="M261" s="231" t="s">
        <v>627</v>
      </c>
      <c r="N261" s="228">
        <v>43726</v>
      </c>
      <c r="O261" s="1"/>
      <c r="P261" s="1"/>
      <c r="Q261" s="1"/>
      <c r="R261" s="6" t="s">
        <v>807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48">
        <v>127</v>
      </c>
      <c r="B262" s="249">
        <v>43017</v>
      </c>
      <c r="C262" s="249"/>
      <c r="D262" s="250" t="s">
        <v>187</v>
      </c>
      <c r="E262" s="251" t="s">
        <v>646</v>
      </c>
      <c r="F262" s="251">
        <v>141.5</v>
      </c>
      <c r="G262" s="251"/>
      <c r="H262" s="251">
        <v>183.5</v>
      </c>
      <c r="I262" s="253">
        <v>210</v>
      </c>
      <c r="J262" s="223" t="s">
        <v>801</v>
      </c>
      <c r="K262" s="224">
        <f t="shared" si="116"/>
        <v>42</v>
      </c>
      <c r="L262" s="225">
        <f t="shared" si="117"/>
        <v>0.29681978798586572</v>
      </c>
      <c r="M262" s="220" t="s">
        <v>614</v>
      </c>
      <c r="N262" s="226">
        <v>43042</v>
      </c>
      <c r="O262" s="1"/>
      <c r="P262" s="1"/>
      <c r="Q262" s="1"/>
      <c r="R262" s="6" t="s">
        <v>807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61">
        <v>128</v>
      </c>
      <c r="B263" s="262">
        <v>43074</v>
      </c>
      <c r="C263" s="262"/>
      <c r="D263" s="263" t="s">
        <v>808</v>
      </c>
      <c r="E263" s="264" t="s">
        <v>646</v>
      </c>
      <c r="F263" s="259">
        <v>172</v>
      </c>
      <c r="G263" s="264"/>
      <c r="H263" s="264">
        <v>155.25</v>
      </c>
      <c r="I263" s="265">
        <v>230</v>
      </c>
      <c r="J263" s="233" t="s">
        <v>809</v>
      </c>
      <c r="K263" s="234">
        <f t="shared" si="116"/>
        <v>-16.75</v>
      </c>
      <c r="L263" s="235">
        <f t="shared" si="117"/>
        <v>-9.7383720930232565E-2</v>
      </c>
      <c r="M263" s="231" t="s">
        <v>627</v>
      </c>
      <c r="N263" s="228">
        <v>43787</v>
      </c>
      <c r="O263" s="1"/>
      <c r="P263" s="1"/>
      <c r="Q263" s="1"/>
      <c r="R263" s="6" t="s">
        <v>807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48">
        <v>129</v>
      </c>
      <c r="B264" s="249">
        <v>43398</v>
      </c>
      <c r="C264" s="249"/>
      <c r="D264" s="250" t="s">
        <v>109</v>
      </c>
      <c r="E264" s="251" t="s">
        <v>646</v>
      </c>
      <c r="F264" s="251">
        <v>698.5</v>
      </c>
      <c r="G264" s="251"/>
      <c r="H264" s="251">
        <v>890</v>
      </c>
      <c r="I264" s="253">
        <v>890</v>
      </c>
      <c r="J264" s="223" t="s">
        <v>810</v>
      </c>
      <c r="K264" s="224">
        <f t="shared" si="116"/>
        <v>191.5</v>
      </c>
      <c r="L264" s="225">
        <f t="shared" si="117"/>
        <v>0.27415891195418757</v>
      </c>
      <c r="M264" s="220" t="s">
        <v>614</v>
      </c>
      <c r="N264" s="226">
        <v>44328</v>
      </c>
      <c r="O264" s="1"/>
      <c r="P264" s="1"/>
      <c r="Q264" s="1"/>
      <c r="R264" s="6" t="s">
        <v>803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48">
        <v>130</v>
      </c>
      <c r="B265" s="249">
        <v>42877</v>
      </c>
      <c r="C265" s="249"/>
      <c r="D265" s="250" t="s">
        <v>385</v>
      </c>
      <c r="E265" s="251" t="s">
        <v>646</v>
      </c>
      <c r="F265" s="251">
        <v>127.6</v>
      </c>
      <c r="G265" s="251"/>
      <c r="H265" s="251">
        <v>138</v>
      </c>
      <c r="I265" s="253">
        <v>190</v>
      </c>
      <c r="J265" s="223" t="s">
        <v>811</v>
      </c>
      <c r="K265" s="224">
        <f t="shared" si="116"/>
        <v>10.400000000000006</v>
      </c>
      <c r="L265" s="225">
        <f t="shared" si="117"/>
        <v>8.1504702194357417E-2</v>
      </c>
      <c r="M265" s="220" t="s">
        <v>614</v>
      </c>
      <c r="N265" s="226">
        <v>43774</v>
      </c>
      <c r="O265" s="1"/>
      <c r="P265" s="1"/>
      <c r="Q265" s="1"/>
      <c r="R265" s="6" t="s">
        <v>807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48">
        <v>131</v>
      </c>
      <c r="B266" s="249">
        <v>43158</v>
      </c>
      <c r="C266" s="249"/>
      <c r="D266" s="250" t="s">
        <v>812</v>
      </c>
      <c r="E266" s="251" t="s">
        <v>646</v>
      </c>
      <c r="F266" s="251">
        <v>317</v>
      </c>
      <c r="G266" s="251"/>
      <c r="H266" s="251">
        <v>382.5</v>
      </c>
      <c r="I266" s="253">
        <v>398</v>
      </c>
      <c r="J266" s="223" t="s">
        <v>813</v>
      </c>
      <c r="K266" s="224">
        <f t="shared" si="116"/>
        <v>65.5</v>
      </c>
      <c r="L266" s="225">
        <f t="shared" si="117"/>
        <v>0.20662460567823343</v>
      </c>
      <c r="M266" s="220" t="s">
        <v>614</v>
      </c>
      <c r="N266" s="226">
        <v>44238</v>
      </c>
      <c r="O266" s="1"/>
      <c r="P266" s="1"/>
      <c r="Q266" s="1"/>
      <c r="R266" s="6" t="s">
        <v>807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61">
        <v>132</v>
      </c>
      <c r="B267" s="262">
        <v>43164</v>
      </c>
      <c r="C267" s="262"/>
      <c r="D267" s="263" t="s">
        <v>146</v>
      </c>
      <c r="E267" s="264" t="s">
        <v>646</v>
      </c>
      <c r="F267" s="259">
        <f>510-14.4</f>
        <v>495.6</v>
      </c>
      <c r="G267" s="264"/>
      <c r="H267" s="264">
        <v>350</v>
      </c>
      <c r="I267" s="265">
        <v>672</v>
      </c>
      <c r="J267" s="233" t="s">
        <v>814</v>
      </c>
      <c r="K267" s="234">
        <f t="shared" si="116"/>
        <v>-145.60000000000002</v>
      </c>
      <c r="L267" s="235">
        <f t="shared" si="117"/>
        <v>-0.29378531073446329</v>
      </c>
      <c r="M267" s="231" t="s">
        <v>627</v>
      </c>
      <c r="N267" s="228">
        <v>43887</v>
      </c>
      <c r="O267" s="1"/>
      <c r="P267" s="1"/>
      <c r="Q267" s="1"/>
      <c r="R267" s="6" t="s">
        <v>803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61">
        <v>133</v>
      </c>
      <c r="B268" s="262">
        <v>43237</v>
      </c>
      <c r="C268" s="262"/>
      <c r="D268" s="263" t="s">
        <v>488</v>
      </c>
      <c r="E268" s="264" t="s">
        <v>646</v>
      </c>
      <c r="F268" s="259">
        <v>230.3</v>
      </c>
      <c r="G268" s="264"/>
      <c r="H268" s="264">
        <v>102.5</v>
      </c>
      <c r="I268" s="265">
        <v>348</v>
      </c>
      <c r="J268" s="233" t="s">
        <v>815</v>
      </c>
      <c r="K268" s="234">
        <f t="shared" si="116"/>
        <v>-127.80000000000001</v>
      </c>
      <c r="L268" s="235">
        <f t="shared" si="117"/>
        <v>-0.55492835432045162</v>
      </c>
      <c r="M268" s="231" t="s">
        <v>627</v>
      </c>
      <c r="N268" s="228">
        <v>43896</v>
      </c>
      <c r="O268" s="1"/>
      <c r="P268" s="1"/>
      <c r="Q268" s="1"/>
      <c r="R268" s="6" t="s">
        <v>803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48">
        <v>134</v>
      </c>
      <c r="B269" s="249">
        <v>43258</v>
      </c>
      <c r="C269" s="249"/>
      <c r="D269" s="250" t="s">
        <v>450</v>
      </c>
      <c r="E269" s="251" t="s">
        <v>646</v>
      </c>
      <c r="F269" s="251">
        <f>342.5-5.1</f>
        <v>337.4</v>
      </c>
      <c r="G269" s="251"/>
      <c r="H269" s="251">
        <v>412.5</v>
      </c>
      <c r="I269" s="253">
        <v>439</v>
      </c>
      <c r="J269" s="223" t="s">
        <v>816</v>
      </c>
      <c r="K269" s="224">
        <f t="shared" si="116"/>
        <v>75.100000000000023</v>
      </c>
      <c r="L269" s="225">
        <f t="shared" si="117"/>
        <v>0.22258446947243635</v>
      </c>
      <c r="M269" s="220" t="s">
        <v>614</v>
      </c>
      <c r="N269" s="226">
        <v>44230</v>
      </c>
      <c r="O269" s="1"/>
      <c r="P269" s="1"/>
      <c r="Q269" s="1"/>
      <c r="R269" s="6" t="s">
        <v>807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42">
        <v>135</v>
      </c>
      <c r="B270" s="241">
        <v>43285</v>
      </c>
      <c r="C270" s="241"/>
      <c r="D270" s="242" t="s">
        <v>56</v>
      </c>
      <c r="E270" s="243" t="s">
        <v>646</v>
      </c>
      <c r="F270" s="243">
        <f>127.5-5.53</f>
        <v>121.97</v>
      </c>
      <c r="G270" s="244"/>
      <c r="H270" s="244">
        <v>122.5</v>
      </c>
      <c r="I270" s="244">
        <v>170</v>
      </c>
      <c r="J270" s="245" t="s">
        <v>932</v>
      </c>
      <c r="K270" s="246">
        <f t="shared" si="116"/>
        <v>0.53000000000000114</v>
      </c>
      <c r="L270" s="247">
        <f t="shared" si="117"/>
        <v>4.3453308190538747E-3</v>
      </c>
      <c r="M270" s="243" t="s">
        <v>737</v>
      </c>
      <c r="N270" s="241">
        <v>44431</v>
      </c>
      <c r="O270" s="1"/>
      <c r="P270" s="1"/>
      <c r="Q270" s="1"/>
      <c r="R270" s="6" t="s">
        <v>803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61">
        <v>136</v>
      </c>
      <c r="B271" s="262">
        <v>43294</v>
      </c>
      <c r="C271" s="262"/>
      <c r="D271" s="263" t="s">
        <v>372</v>
      </c>
      <c r="E271" s="264" t="s">
        <v>646</v>
      </c>
      <c r="F271" s="259">
        <v>46.5</v>
      </c>
      <c r="G271" s="264"/>
      <c r="H271" s="264">
        <v>17</v>
      </c>
      <c r="I271" s="265">
        <v>59</v>
      </c>
      <c r="J271" s="233" t="s">
        <v>817</v>
      </c>
      <c r="K271" s="234">
        <f t="shared" ref="K271:K279" si="118">H271-F271</f>
        <v>-29.5</v>
      </c>
      <c r="L271" s="235">
        <f t="shared" ref="L271:L279" si="119">K271/F271</f>
        <v>-0.63440860215053763</v>
      </c>
      <c r="M271" s="231" t="s">
        <v>627</v>
      </c>
      <c r="N271" s="228">
        <v>43887</v>
      </c>
      <c r="O271" s="1"/>
      <c r="P271" s="1"/>
      <c r="Q271" s="1"/>
      <c r="R271" s="6" t="s">
        <v>803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48">
        <v>137</v>
      </c>
      <c r="B272" s="249">
        <v>43396</v>
      </c>
      <c r="C272" s="249"/>
      <c r="D272" s="250" t="s">
        <v>428</v>
      </c>
      <c r="E272" s="251" t="s">
        <v>646</v>
      </c>
      <c r="F272" s="251">
        <v>156.5</v>
      </c>
      <c r="G272" s="251"/>
      <c r="H272" s="251">
        <v>207.5</v>
      </c>
      <c r="I272" s="253">
        <v>191</v>
      </c>
      <c r="J272" s="223" t="s">
        <v>704</v>
      </c>
      <c r="K272" s="224">
        <f t="shared" si="118"/>
        <v>51</v>
      </c>
      <c r="L272" s="225">
        <f t="shared" si="119"/>
        <v>0.32587859424920129</v>
      </c>
      <c r="M272" s="220" t="s">
        <v>614</v>
      </c>
      <c r="N272" s="226">
        <v>44369</v>
      </c>
      <c r="O272" s="1"/>
      <c r="P272" s="1"/>
      <c r="Q272" s="1"/>
      <c r="R272" s="6" t="s">
        <v>803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48">
        <v>138</v>
      </c>
      <c r="B273" s="249">
        <v>43439</v>
      </c>
      <c r="C273" s="249"/>
      <c r="D273" s="250" t="s">
        <v>332</v>
      </c>
      <c r="E273" s="251" t="s">
        <v>646</v>
      </c>
      <c r="F273" s="251">
        <v>259.5</v>
      </c>
      <c r="G273" s="251"/>
      <c r="H273" s="251">
        <v>320</v>
      </c>
      <c r="I273" s="253">
        <v>320</v>
      </c>
      <c r="J273" s="223" t="s">
        <v>704</v>
      </c>
      <c r="K273" s="224">
        <f t="shared" si="118"/>
        <v>60.5</v>
      </c>
      <c r="L273" s="225">
        <f t="shared" si="119"/>
        <v>0.23314065510597304</v>
      </c>
      <c r="M273" s="220" t="s">
        <v>614</v>
      </c>
      <c r="N273" s="226">
        <v>44323</v>
      </c>
      <c r="O273" s="1"/>
      <c r="P273" s="1"/>
      <c r="Q273" s="1"/>
      <c r="R273" s="6" t="s">
        <v>803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61">
        <v>139</v>
      </c>
      <c r="B274" s="262">
        <v>43439</v>
      </c>
      <c r="C274" s="262"/>
      <c r="D274" s="263" t="s">
        <v>818</v>
      </c>
      <c r="E274" s="264" t="s">
        <v>646</v>
      </c>
      <c r="F274" s="264">
        <v>715</v>
      </c>
      <c r="G274" s="264"/>
      <c r="H274" s="264">
        <v>445</v>
      </c>
      <c r="I274" s="265">
        <v>840</v>
      </c>
      <c r="J274" s="233" t="s">
        <v>819</v>
      </c>
      <c r="K274" s="234">
        <f t="shared" si="118"/>
        <v>-270</v>
      </c>
      <c r="L274" s="235">
        <f t="shared" si="119"/>
        <v>-0.3776223776223776</v>
      </c>
      <c r="M274" s="231" t="s">
        <v>627</v>
      </c>
      <c r="N274" s="228">
        <v>43800</v>
      </c>
      <c r="O274" s="1"/>
      <c r="P274" s="1"/>
      <c r="Q274" s="1"/>
      <c r="R274" s="6" t="s">
        <v>803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48">
        <v>140</v>
      </c>
      <c r="B275" s="249">
        <v>43469</v>
      </c>
      <c r="C275" s="249"/>
      <c r="D275" s="250" t="s">
        <v>159</v>
      </c>
      <c r="E275" s="251" t="s">
        <v>646</v>
      </c>
      <c r="F275" s="251">
        <v>875</v>
      </c>
      <c r="G275" s="251"/>
      <c r="H275" s="251">
        <v>1165</v>
      </c>
      <c r="I275" s="253">
        <v>1185</v>
      </c>
      <c r="J275" s="223" t="s">
        <v>820</v>
      </c>
      <c r="K275" s="224">
        <f t="shared" si="118"/>
        <v>290</v>
      </c>
      <c r="L275" s="225">
        <f t="shared" si="119"/>
        <v>0.33142857142857141</v>
      </c>
      <c r="M275" s="220" t="s">
        <v>614</v>
      </c>
      <c r="N275" s="226">
        <v>43847</v>
      </c>
      <c r="O275" s="1"/>
      <c r="P275" s="1"/>
      <c r="Q275" s="1"/>
      <c r="R275" s="6" t="s">
        <v>803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48">
        <v>141</v>
      </c>
      <c r="B276" s="249">
        <v>43559</v>
      </c>
      <c r="C276" s="249"/>
      <c r="D276" s="250" t="s">
        <v>348</v>
      </c>
      <c r="E276" s="251" t="s">
        <v>646</v>
      </c>
      <c r="F276" s="251">
        <f>387-14.63</f>
        <v>372.37</v>
      </c>
      <c r="G276" s="251"/>
      <c r="H276" s="251">
        <v>490</v>
      </c>
      <c r="I276" s="253">
        <v>490</v>
      </c>
      <c r="J276" s="223" t="s">
        <v>704</v>
      </c>
      <c r="K276" s="224">
        <f t="shared" si="118"/>
        <v>117.63</v>
      </c>
      <c r="L276" s="225">
        <f t="shared" si="119"/>
        <v>0.31589548030185027</v>
      </c>
      <c r="M276" s="220" t="s">
        <v>614</v>
      </c>
      <c r="N276" s="226">
        <v>43850</v>
      </c>
      <c r="O276" s="1"/>
      <c r="P276" s="1"/>
      <c r="Q276" s="1"/>
      <c r="R276" s="6" t="s">
        <v>803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61">
        <v>142</v>
      </c>
      <c r="B277" s="262">
        <v>43578</v>
      </c>
      <c r="C277" s="262"/>
      <c r="D277" s="263" t="s">
        <v>821</v>
      </c>
      <c r="E277" s="264" t="s">
        <v>616</v>
      </c>
      <c r="F277" s="264">
        <v>220</v>
      </c>
      <c r="G277" s="264"/>
      <c r="H277" s="264">
        <v>127.5</v>
      </c>
      <c r="I277" s="265">
        <v>284</v>
      </c>
      <c r="J277" s="233" t="s">
        <v>822</v>
      </c>
      <c r="K277" s="234">
        <f t="shared" si="118"/>
        <v>-92.5</v>
      </c>
      <c r="L277" s="235">
        <f t="shared" si="119"/>
        <v>-0.42045454545454547</v>
      </c>
      <c r="M277" s="231" t="s">
        <v>627</v>
      </c>
      <c r="N277" s="228">
        <v>43896</v>
      </c>
      <c r="O277" s="1"/>
      <c r="P277" s="1"/>
      <c r="Q277" s="1"/>
      <c r="R277" s="6" t="s">
        <v>803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48">
        <v>143</v>
      </c>
      <c r="B278" s="249">
        <v>43622</v>
      </c>
      <c r="C278" s="249"/>
      <c r="D278" s="250" t="s">
        <v>497</v>
      </c>
      <c r="E278" s="251" t="s">
        <v>616</v>
      </c>
      <c r="F278" s="251">
        <v>332.8</v>
      </c>
      <c r="G278" s="251"/>
      <c r="H278" s="251">
        <v>405</v>
      </c>
      <c r="I278" s="253">
        <v>419</v>
      </c>
      <c r="J278" s="223" t="s">
        <v>823</v>
      </c>
      <c r="K278" s="224">
        <f t="shared" si="118"/>
        <v>72.199999999999989</v>
      </c>
      <c r="L278" s="225">
        <f t="shared" si="119"/>
        <v>0.21694711538461534</v>
      </c>
      <c r="M278" s="220" t="s">
        <v>614</v>
      </c>
      <c r="N278" s="226">
        <v>43860</v>
      </c>
      <c r="O278" s="1"/>
      <c r="P278" s="1"/>
      <c r="Q278" s="1"/>
      <c r="R278" s="6" t="s">
        <v>807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42">
        <v>144</v>
      </c>
      <c r="B279" s="241">
        <v>43641</v>
      </c>
      <c r="C279" s="241"/>
      <c r="D279" s="242" t="s">
        <v>152</v>
      </c>
      <c r="E279" s="243" t="s">
        <v>646</v>
      </c>
      <c r="F279" s="243">
        <v>386</v>
      </c>
      <c r="G279" s="244"/>
      <c r="H279" s="244">
        <v>395</v>
      </c>
      <c r="I279" s="244">
        <v>452</v>
      </c>
      <c r="J279" s="245" t="s">
        <v>824</v>
      </c>
      <c r="K279" s="246">
        <f t="shared" si="118"/>
        <v>9</v>
      </c>
      <c r="L279" s="247">
        <f t="shared" si="119"/>
        <v>2.3316062176165803E-2</v>
      </c>
      <c r="M279" s="243" t="s">
        <v>737</v>
      </c>
      <c r="N279" s="241">
        <v>43868</v>
      </c>
      <c r="O279" s="1"/>
      <c r="P279" s="1"/>
      <c r="Q279" s="1"/>
      <c r="R279" s="6" t="s">
        <v>807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42">
        <v>145</v>
      </c>
      <c r="B280" s="241">
        <v>43707</v>
      </c>
      <c r="C280" s="241"/>
      <c r="D280" s="242" t="s">
        <v>132</v>
      </c>
      <c r="E280" s="243" t="s">
        <v>646</v>
      </c>
      <c r="F280" s="243">
        <v>137.5</v>
      </c>
      <c r="G280" s="244"/>
      <c r="H280" s="244">
        <v>138.5</v>
      </c>
      <c r="I280" s="244">
        <v>190</v>
      </c>
      <c r="J280" s="245" t="s">
        <v>860</v>
      </c>
      <c r="K280" s="246">
        <f t="shared" ref="K280" si="120">H280-F280</f>
        <v>1</v>
      </c>
      <c r="L280" s="247">
        <f t="shared" ref="L280" si="121">K280/F280</f>
        <v>7.2727272727272727E-3</v>
      </c>
      <c r="M280" s="243" t="s">
        <v>737</v>
      </c>
      <c r="N280" s="241">
        <v>44432</v>
      </c>
      <c r="O280" s="1"/>
      <c r="P280" s="1"/>
      <c r="Q280" s="1"/>
      <c r="R280" s="6" t="s">
        <v>803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48">
        <v>146</v>
      </c>
      <c r="B281" s="249">
        <v>43731</v>
      </c>
      <c r="C281" s="249"/>
      <c r="D281" s="250" t="s">
        <v>441</v>
      </c>
      <c r="E281" s="251" t="s">
        <v>646</v>
      </c>
      <c r="F281" s="251">
        <v>235</v>
      </c>
      <c r="G281" s="251"/>
      <c r="H281" s="251">
        <v>295</v>
      </c>
      <c r="I281" s="253">
        <v>296</v>
      </c>
      <c r="J281" s="223" t="s">
        <v>825</v>
      </c>
      <c r="K281" s="224">
        <f t="shared" ref="K281:K286" si="122">H281-F281</f>
        <v>60</v>
      </c>
      <c r="L281" s="225">
        <f t="shared" ref="L281:L286" si="123">K281/F281</f>
        <v>0.25531914893617019</v>
      </c>
      <c r="M281" s="220" t="s">
        <v>614</v>
      </c>
      <c r="N281" s="226">
        <v>43844</v>
      </c>
      <c r="O281" s="1"/>
      <c r="P281" s="1"/>
      <c r="Q281" s="1"/>
      <c r="R281" s="6" t="s">
        <v>807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48">
        <v>147</v>
      </c>
      <c r="B282" s="249">
        <v>43752</v>
      </c>
      <c r="C282" s="249"/>
      <c r="D282" s="250" t="s">
        <v>826</v>
      </c>
      <c r="E282" s="251" t="s">
        <v>646</v>
      </c>
      <c r="F282" s="251">
        <v>277.5</v>
      </c>
      <c r="G282" s="251"/>
      <c r="H282" s="251">
        <v>333</v>
      </c>
      <c r="I282" s="253">
        <v>333</v>
      </c>
      <c r="J282" s="223" t="s">
        <v>827</v>
      </c>
      <c r="K282" s="224">
        <f t="shared" si="122"/>
        <v>55.5</v>
      </c>
      <c r="L282" s="225">
        <f t="shared" si="123"/>
        <v>0.2</v>
      </c>
      <c r="M282" s="220" t="s">
        <v>614</v>
      </c>
      <c r="N282" s="226">
        <v>43846</v>
      </c>
      <c r="O282" s="1"/>
      <c r="P282" s="1"/>
      <c r="Q282" s="1"/>
      <c r="R282" s="6" t="s">
        <v>803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48">
        <v>148</v>
      </c>
      <c r="B283" s="249">
        <v>43752</v>
      </c>
      <c r="C283" s="249"/>
      <c r="D283" s="250" t="s">
        <v>828</v>
      </c>
      <c r="E283" s="251" t="s">
        <v>646</v>
      </c>
      <c r="F283" s="251">
        <v>930</v>
      </c>
      <c r="G283" s="251"/>
      <c r="H283" s="251">
        <v>1165</v>
      </c>
      <c r="I283" s="253">
        <v>1200</v>
      </c>
      <c r="J283" s="223" t="s">
        <v>829</v>
      </c>
      <c r="K283" s="224">
        <f t="shared" si="122"/>
        <v>235</v>
      </c>
      <c r="L283" s="225">
        <f t="shared" si="123"/>
        <v>0.25268817204301075</v>
      </c>
      <c r="M283" s="220" t="s">
        <v>614</v>
      </c>
      <c r="N283" s="226">
        <v>43847</v>
      </c>
      <c r="O283" s="1"/>
      <c r="P283" s="1"/>
      <c r="Q283" s="1"/>
      <c r="R283" s="6" t="s">
        <v>807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48">
        <v>149</v>
      </c>
      <c r="B284" s="249">
        <v>43753</v>
      </c>
      <c r="C284" s="249"/>
      <c r="D284" s="250" t="s">
        <v>830</v>
      </c>
      <c r="E284" s="251" t="s">
        <v>646</v>
      </c>
      <c r="F284" s="221">
        <v>111</v>
      </c>
      <c r="G284" s="251"/>
      <c r="H284" s="251">
        <v>141</v>
      </c>
      <c r="I284" s="253">
        <v>141</v>
      </c>
      <c r="J284" s="223" t="s">
        <v>630</v>
      </c>
      <c r="K284" s="224">
        <f t="shared" si="122"/>
        <v>30</v>
      </c>
      <c r="L284" s="225">
        <f t="shared" si="123"/>
        <v>0.27027027027027029</v>
      </c>
      <c r="M284" s="220" t="s">
        <v>614</v>
      </c>
      <c r="N284" s="226">
        <v>44328</v>
      </c>
      <c r="O284" s="1"/>
      <c r="P284" s="1"/>
      <c r="Q284" s="1"/>
      <c r="R284" s="6" t="s">
        <v>807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48">
        <v>150</v>
      </c>
      <c r="B285" s="249">
        <v>43753</v>
      </c>
      <c r="C285" s="249"/>
      <c r="D285" s="250" t="s">
        <v>831</v>
      </c>
      <c r="E285" s="251" t="s">
        <v>646</v>
      </c>
      <c r="F285" s="221">
        <v>296</v>
      </c>
      <c r="G285" s="251"/>
      <c r="H285" s="251">
        <v>370</v>
      </c>
      <c r="I285" s="253">
        <v>370</v>
      </c>
      <c r="J285" s="223" t="s">
        <v>704</v>
      </c>
      <c r="K285" s="224">
        <f t="shared" si="122"/>
        <v>74</v>
      </c>
      <c r="L285" s="225">
        <f t="shared" si="123"/>
        <v>0.25</v>
      </c>
      <c r="M285" s="220" t="s">
        <v>614</v>
      </c>
      <c r="N285" s="226">
        <v>43853</v>
      </c>
      <c r="O285" s="1"/>
      <c r="P285" s="1"/>
      <c r="Q285" s="1"/>
      <c r="R285" s="6" t="s">
        <v>807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48">
        <v>151</v>
      </c>
      <c r="B286" s="249">
        <v>43754</v>
      </c>
      <c r="C286" s="249"/>
      <c r="D286" s="250" t="s">
        <v>832</v>
      </c>
      <c r="E286" s="251" t="s">
        <v>646</v>
      </c>
      <c r="F286" s="221">
        <v>300</v>
      </c>
      <c r="G286" s="251"/>
      <c r="H286" s="251">
        <v>382.5</v>
      </c>
      <c r="I286" s="253">
        <v>344</v>
      </c>
      <c r="J286" s="223" t="s">
        <v>833</v>
      </c>
      <c r="K286" s="224">
        <f t="shared" si="122"/>
        <v>82.5</v>
      </c>
      <c r="L286" s="225">
        <f t="shared" si="123"/>
        <v>0.27500000000000002</v>
      </c>
      <c r="M286" s="220" t="s">
        <v>614</v>
      </c>
      <c r="N286" s="226">
        <v>44238</v>
      </c>
      <c r="O286" s="1"/>
      <c r="P286" s="1"/>
      <c r="Q286" s="1"/>
      <c r="R286" s="6" t="s">
        <v>807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67">
        <v>152</v>
      </c>
      <c r="B287" s="268">
        <v>43832</v>
      </c>
      <c r="C287" s="268"/>
      <c r="D287" s="269" t="s">
        <v>834</v>
      </c>
      <c r="E287" s="56" t="s">
        <v>646</v>
      </c>
      <c r="F287" s="270" t="s">
        <v>835</v>
      </c>
      <c r="G287" s="56"/>
      <c r="H287" s="56"/>
      <c r="I287" s="271">
        <v>590</v>
      </c>
      <c r="J287" s="266" t="s">
        <v>617</v>
      </c>
      <c r="K287" s="266"/>
      <c r="L287" s="272"/>
      <c r="M287" s="273" t="s">
        <v>617</v>
      </c>
      <c r="N287" s="274"/>
      <c r="O287" s="1"/>
      <c r="P287" s="1"/>
      <c r="Q287" s="1"/>
      <c r="R287" s="6" t="s">
        <v>807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48">
        <v>153</v>
      </c>
      <c r="B288" s="249">
        <v>43966</v>
      </c>
      <c r="C288" s="249"/>
      <c r="D288" s="250" t="s">
        <v>72</v>
      </c>
      <c r="E288" s="251" t="s">
        <v>646</v>
      </c>
      <c r="F288" s="221">
        <v>67.5</v>
      </c>
      <c r="G288" s="251"/>
      <c r="H288" s="251">
        <v>86</v>
      </c>
      <c r="I288" s="253">
        <v>86</v>
      </c>
      <c r="J288" s="223" t="s">
        <v>836</v>
      </c>
      <c r="K288" s="224">
        <f t="shared" ref="K288:K295" si="124">H288-F288</f>
        <v>18.5</v>
      </c>
      <c r="L288" s="225">
        <f t="shared" ref="L288:L295" si="125">K288/F288</f>
        <v>0.27407407407407408</v>
      </c>
      <c r="M288" s="220" t="s">
        <v>614</v>
      </c>
      <c r="N288" s="226">
        <v>44008</v>
      </c>
      <c r="O288" s="1"/>
      <c r="P288" s="1"/>
      <c r="Q288" s="1"/>
      <c r="R288" s="6" t="s">
        <v>807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48">
        <v>154</v>
      </c>
      <c r="B289" s="249">
        <v>44035</v>
      </c>
      <c r="C289" s="249"/>
      <c r="D289" s="250" t="s">
        <v>496</v>
      </c>
      <c r="E289" s="251" t="s">
        <v>646</v>
      </c>
      <c r="F289" s="221">
        <v>231</v>
      </c>
      <c r="G289" s="251"/>
      <c r="H289" s="251">
        <v>281</v>
      </c>
      <c r="I289" s="253">
        <v>281</v>
      </c>
      <c r="J289" s="223" t="s">
        <v>704</v>
      </c>
      <c r="K289" s="224">
        <f t="shared" si="124"/>
        <v>50</v>
      </c>
      <c r="L289" s="225">
        <f t="shared" si="125"/>
        <v>0.21645021645021645</v>
      </c>
      <c r="M289" s="220" t="s">
        <v>614</v>
      </c>
      <c r="N289" s="226">
        <v>44358</v>
      </c>
      <c r="O289" s="1"/>
      <c r="P289" s="1"/>
      <c r="Q289" s="1"/>
      <c r="R289" s="6" t="s">
        <v>807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48">
        <v>155</v>
      </c>
      <c r="B290" s="249">
        <v>44092</v>
      </c>
      <c r="C290" s="249"/>
      <c r="D290" s="250" t="s">
        <v>417</v>
      </c>
      <c r="E290" s="251" t="s">
        <v>646</v>
      </c>
      <c r="F290" s="251">
        <v>206</v>
      </c>
      <c r="G290" s="251"/>
      <c r="H290" s="251">
        <v>248</v>
      </c>
      <c r="I290" s="253">
        <v>248</v>
      </c>
      <c r="J290" s="223" t="s">
        <v>704</v>
      </c>
      <c r="K290" s="224">
        <f t="shared" si="124"/>
        <v>42</v>
      </c>
      <c r="L290" s="225">
        <f t="shared" si="125"/>
        <v>0.20388349514563106</v>
      </c>
      <c r="M290" s="220" t="s">
        <v>614</v>
      </c>
      <c r="N290" s="226">
        <v>44214</v>
      </c>
      <c r="O290" s="1"/>
      <c r="P290" s="1"/>
      <c r="Q290" s="1"/>
      <c r="R290" s="6" t="s">
        <v>807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48">
        <v>156</v>
      </c>
      <c r="B291" s="249">
        <v>44140</v>
      </c>
      <c r="C291" s="249"/>
      <c r="D291" s="250" t="s">
        <v>417</v>
      </c>
      <c r="E291" s="251" t="s">
        <v>646</v>
      </c>
      <c r="F291" s="251">
        <v>182.5</v>
      </c>
      <c r="G291" s="251"/>
      <c r="H291" s="251">
        <v>248</v>
      </c>
      <c r="I291" s="253">
        <v>248</v>
      </c>
      <c r="J291" s="223" t="s">
        <v>704</v>
      </c>
      <c r="K291" s="224">
        <f t="shared" si="124"/>
        <v>65.5</v>
      </c>
      <c r="L291" s="225">
        <f t="shared" si="125"/>
        <v>0.35890410958904112</v>
      </c>
      <c r="M291" s="220" t="s">
        <v>614</v>
      </c>
      <c r="N291" s="226">
        <v>44214</v>
      </c>
      <c r="O291" s="1"/>
      <c r="P291" s="1"/>
      <c r="Q291" s="1"/>
      <c r="R291" s="6" t="s">
        <v>807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48">
        <v>157</v>
      </c>
      <c r="B292" s="249">
        <v>44140</v>
      </c>
      <c r="C292" s="249"/>
      <c r="D292" s="250" t="s">
        <v>332</v>
      </c>
      <c r="E292" s="251" t="s">
        <v>646</v>
      </c>
      <c r="F292" s="251">
        <v>247.5</v>
      </c>
      <c r="G292" s="251"/>
      <c r="H292" s="251">
        <v>320</v>
      </c>
      <c r="I292" s="253">
        <v>320</v>
      </c>
      <c r="J292" s="223" t="s">
        <v>704</v>
      </c>
      <c r="K292" s="224">
        <f t="shared" si="124"/>
        <v>72.5</v>
      </c>
      <c r="L292" s="225">
        <f t="shared" si="125"/>
        <v>0.29292929292929293</v>
      </c>
      <c r="M292" s="220" t="s">
        <v>614</v>
      </c>
      <c r="N292" s="226">
        <v>44323</v>
      </c>
      <c r="O292" s="1"/>
      <c r="P292" s="1"/>
      <c r="Q292" s="1"/>
      <c r="R292" s="6" t="s">
        <v>807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48">
        <v>158</v>
      </c>
      <c r="B293" s="249">
        <v>44140</v>
      </c>
      <c r="C293" s="249"/>
      <c r="D293" s="250" t="s">
        <v>273</v>
      </c>
      <c r="E293" s="251" t="s">
        <v>646</v>
      </c>
      <c r="F293" s="221">
        <v>925</v>
      </c>
      <c r="G293" s="251"/>
      <c r="H293" s="251">
        <v>1095</v>
      </c>
      <c r="I293" s="253">
        <v>1093</v>
      </c>
      <c r="J293" s="223" t="s">
        <v>837</v>
      </c>
      <c r="K293" s="224">
        <f t="shared" si="124"/>
        <v>170</v>
      </c>
      <c r="L293" s="225">
        <f t="shared" si="125"/>
        <v>0.18378378378378379</v>
      </c>
      <c r="M293" s="220" t="s">
        <v>614</v>
      </c>
      <c r="N293" s="226">
        <v>44201</v>
      </c>
      <c r="O293" s="1"/>
      <c r="P293" s="1"/>
      <c r="Q293" s="1"/>
      <c r="R293" s="6" t="s">
        <v>807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48">
        <v>159</v>
      </c>
      <c r="B294" s="249">
        <v>44140</v>
      </c>
      <c r="C294" s="249"/>
      <c r="D294" s="250" t="s">
        <v>348</v>
      </c>
      <c r="E294" s="251" t="s">
        <v>646</v>
      </c>
      <c r="F294" s="221">
        <v>332.5</v>
      </c>
      <c r="G294" s="251"/>
      <c r="H294" s="251">
        <v>393</v>
      </c>
      <c r="I294" s="253">
        <v>406</v>
      </c>
      <c r="J294" s="223" t="s">
        <v>838</v>
      </c>
      <c r="K294" s="224">
        <f t="shared" si="124"/>
        <v>60.5</v>
      </c>
      <c r="L294" s="225">
        <f t="shared" si="125"/>
        <v>0.18195488721804512</v>
      </c>
      <c r="M294" s="220" t="s">
        <v>614</v>
      </c>
      <c r="N294" s="226">
        <v>44256</v>
      </c>
      <c r="O294" s="1"/>
      <c r="P294" s="1"/>
      <c r="Q294" s="1"/>
      <c r="R294" s="6" t="s">
        <v>807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48">
        <v>160</v>
      </c>
      <c r="B295" s="249">
        <v>44141</v>
      </c>
      <c r="C295" s="249"/>
      <c r="D295" s="250" t="s">
        <v>496</v>
      </c>
      <c r="E295" s="251" t="s">
        <v>646</v>
      </c>
      <c r="F295" s="221">
        <v>231</v>
      </c>
      <c r="G295" s="251"/>
      <c r="H295" s="251">
        <v>281</v>
      </c>
      <c r="I295" s="253">
        <v>281</v>
      </c>
      <c r="J295" s="223" t="s">
        <v>704</v>
      </c>
      <c r="K295" s="224">
        <f t="shared" si="124"/>
        <v>50</v>
      </c>
      <c r="L295" s="225">
        <f t="shared" si="125"/>
        <v>0.21645021645021645</v>
      </c>
      <c r="M295" s="220" t="s">
        <v>614</v>
      </c>
      <c r="N295" s="226">
        <v>44358</v>
      </c>
      <c r="O295" s="1"/>
      <c r="P295" s="1"/>
      <c r="Q295" s="1"/>
      <c r="R295" s="6" t="s">
        <v>807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75">
        <v>161</v>
      </c>
      <c r="B296" s="268">
        <v>44187</v>
      </c>
      <c r="C296" s="268"/>
      <c r="D296" s="269" t="s">
        <v>469</v>
      </c>
      <c r="E296" s="56" t="s">
        <v>646</v>
      </c>
      <c r="F296" s="270" t="s">
        <v>839</v>
      </c>
      <c r="G296" s="56"/>
      <c r="H296" s="56"/>
      <c r="I296" s="271">
        <v>239</v>
      </c>
      <c r="J296" s="266" t="s">
        <v>617</v>
      </c>
      <c r="K296" s="266"/>
      <c r="L296" s="272"/>
      <c r="M296" s="273"/>
      <c r="N296" s="274"/>
      <c r="O296" s="1"/>
      <c r="P296" s="1"/>
      <c r="Q296" s="1"/>
      <c r="R296" s="6" t="s">
        <v>807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75">
        <v>162</v>
      </c>
      <c r="B297" s="268">
        <v>44258</v>
      </c>
      <c r="C297" s="268"/>
      <c r="D297" s="269" t="s">
        <v>834</v>
      </c>
      <c r="E297" s="56" t="s">
        <v>646</v>
      </c>
      <c r="F297" s="270" t="s">
        <v>835</v>
      </c>
      <c r="G297" s="56"/>
      <c r="H297" s="56"/>
      <c r="I297" s="271">
        <v>590</v>
      </c>
      <c r="J297" s="266" t="s">
        <v>617</v>
      </c>
      <c r="K297" s="266"/>
      <c r="L297" s="272"/>
      <c r="M297" s="273"/>
      <c r="N297" s="274"/>
      <c r="O297" s="1"/>
      <c r="P297" s="1"/>
      <c r="R297" s="6" t="s">
        <v>807</v>
      </c>
    </row>
    <row r="298" spans="1:26" ht="12.75" customHeight="1">
      <c r="A298" s="248">
        <v>163</v>
      </c>
      <c r="B298" s="249">
        <v>44274</v>
      </c>
      <c r="C298" s="249"/>
      <c r="D298" s="250" t="s">
        <v>348</v>
      </c>
      <c r="E298" s="251" t="s">
        <v>646</v>
      </c>
      <c r="F298" s="221">
        <v>355</v>
      </c>
      <c r="G298" s="251"/>
      <c r="H298" s="251">
        <v>422.5</v>
      </c>
      <c r="I298" s="253">
        <v>420</v>
      </c>
      <c r="J298" s="223" t="s">
        <v>840</v>
      </c>
      <c r="K298" s="224">
        <f t="shared" ref="K298:K300" si="126">H298-F298</f>
        <v>67.5</v>
      </c>
      <c r="L298" s="225">
        <f t="shared" ref="L298:L300" si="127">K298/F298</f>
        <v>0.19014084507042253</v>
      </c>
      <c r="M298" s="220" t="s">
        <v>614</v>
      </c>
      <c r="N298" s="226">
        <v>44361</v>
      </c>
      <c r="O298" s="1"/>
      <c r="R298" s="276" t="s">
        <v>807</v>
      </c>
    </row>
    <row r="299" spans="1:26" ht="12.75" customHeight="1">
      <c r="A299" s="248">
        <v>164</v>
      </c>
      <c r="B299" s="249">
        <v>44295</v>
      </c>
      <c r="C299" s="249"/>
      <c r="D299" s="250" t="s">
        <v>841</v>
      </c>
      <c r="E299" s="251" t="s">
        <v>646</v>
      </c>
      <c r="F299" s="221">
        <v>555</v>
      </c>
      <c r="G299" s="251"/>
      <c r="H299" s="251">
        <v>663</v>
      </c>
      <c r="I299" s="253">
        <v>663</v>
      </c>
      <c r="J299" s="223" t="s">
        <v>842</v>
      </c>
      <c r="K299" s="224">
        <f t="shared" si="126"/>
        <v>108</v>
      </c>
      <c r="L299" s="225">
        <f t="shared" si="127"/>
        <v>0.19459459459459461</v>
      </c>
      <c r="M299" s="220" t="s">
        <v>614</v>
      </c>
      <c r="N299" s="226">
        <v>44321</v>
      </c>
      <c r="O299" s="1"/>
      <c r="P299" s="1"/>
      <c r="Q299" s="1"/>
      <c r="R299" s="276" t="s">
        <v>807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48">
        <v>165</v>
      </c>
      <c r="B300" s="249">
        <v>44308</v>
      </c>
      <c r="C300" s="249"/>
      <c r="D300" s="250" t="s">
        <v>385</v>
      </c>
      <c r="E300" s="251" t="s">
        <v>646</v>
      </c>
      <c r="F300" s="221">
        <v>126.5</v>
      </c>
      <c r="G300" s="251"/>
      <c r="H300" s="251">
        <v>155</v>
      </c>
      <c r="I300" s="253">
        <v>155</v>
      </c>
      <c r="J300" s="223" t="s">
        <v>704</v>
      </c>
      <c r="K300" s="224">
        <f t="shared" si="126"/>
        <v>28.5</v>
      </c>
      <c r="L300" s="225">
        <f t="shared" si="127"/>
        <v>0.22529644268774704</v>
      </c>
      <c r="M300" s="220" t="s">
        <v>614</v>
      </c>
      <c r="N300" s="226">
        <v>44362</v>
      </c>
      <c r="O300" s="1"/>
      <c r="R300" s="276" t="s">
        <v>807</v>
      </c>
    </row>
    <row r="301" spans="1:26" ht="12.75" customHeight="1">
      <c r="A301" s="275">
        <v>166</v>
      </c>
      <c r="B301" s="268">
        <v>44368</v>
      </c>
      <c r="C301" s="268"/>
      <c r="D301" s="269" t="s">
        <v>404</v>
      </c>
      <c r="E301" s="56" t="s">
        <v>646</v>
      </c>
      <c r="F301" s="270" t="s">
        <v>843</v>
      </c>
      <c r="G301" s="56"/>
      <c r="H301" s="56"/>
      <c r="I301" s="271">
        <v>344</v>
      </c>
      <c r="J301" s="266" t="s">
        <v>617</v>
      </c>
      <c r="K301" s="275"/>
      <c r="L301" s="268"/>
      <c r="M301" s="268"/>
      <c r="N301" s="269"/>
      <c r="O301" s="1"/>
      <c r="R301" s="276" t="s">
        <v>807</v>
      </c>
    </row>
    <row r="302" spans="1:26" ht="12.75" customHeight="1">
      <c r="A302" s="275">
        <v>167</v>
      </c>
      <c r="B302" s="268">
        <v>44368</v>
      </c>
      <c r="C302" s="268"/>
      <c r="D302" s="269" t="s">
        <v>496</v>
      </c>
      <c r="E302" s="56" t="s">
        <v>646</v>
      </c>
      <c r="F302" s="270" t="s">
        <v>844</v>
      </c>
      <c r="G302" s="56"/>
      <c r="H302" s="56"/>
      <c r="I302" s="271">
        <v>320</v>
      </c>
      <c r="J302" s="266" t="s">
        <v>617</v>
      </c>
      <c r="K302" s="275"/>
      <c r="L302" s="268"/>
      <c r="M302" s="268"/>
      <c r="N302" s="269"/>
      <c r="O302" s="44"/>
      <c r="R302" s="276" t="s">
        <v>807</v>
      </c>
    </row>
    <row r="303" spans="1:26" ht="12.75" customHeight="1">
      <c r="A303" s="275">
        <v>168</v>
      </c>
      <c r="B303" s="268">
        <v>44406</v>
      </c>
      <c r="C303" s="268"/>
      <c r="D303" s="269" t="s">
        <v>385</v>
      </c>
      <c r="E303" s="56" t="s">
        <v>646</v>
      </c>
      <c r="F303" s="270" t="s">
        <v>849</v>
      </c>
      <c r="G303" s="56"/>
      <c r="H303" s="56"/>
      <c r="I303" s="56">
        <v>200</v>
      </c>
      <c r="J303" s="266" t="s">
        <v>617</v>
      </c>
      <c r="K303" s="275"/>
      <c r="L303" s="268"/>
      <c r="M303" s="268"/>
      <c r="N303" s="269"/>
      <c r="O303" s="44"/>
      <c r="R303" s="276" t="s">
        <v>807</v>
      </c>
    </row>
    <row r="304" spans="1:26" ht="12.75" customHeight="1">
      <c r="F304" s="59"/>
      <c r="G304" s="59"/>
      <c r="H304" s="59"/>
      <c r="I304" s="59"/>
      <c r="J304" s="44"/>
      <c r="K304" s="59"/>
      <c r="L304" s="59"/>
      <c r="M304" s="59"/>
      <c r="O304" s="44"/>
      <c r="R304" s="276"/>
    </row>
    <row r="305" spans="1:18" ht="12.75" customHeight="1">
      <c r="F305" s="59"/>
      <c r="G305" s="59"/>
      <c r="H305" s="59"/>
      <c r="I305" s="59"/>
      <c r="J305" s="44"/>
      <c r="K305" s="59"/>
      <c r="L305" s="59"/>
      <c r="M305" s="59"/>
      <c r="O305" s="44"/>
      <c r="R305" s="276"/>
    </row>
    <row r="306" spans="1:18" ht="12.75" customHeight="1">
      <c r="F306" s="59"/>
      <c r="G306" s="59"/>
      <c r="H306" s="59"/>
      <c r="I306" s="59"/>
      <c r="J306" s="44"/>
      <c r="K306" s="59"/>
      <c r="L306" s="59"/>
      <c r="M306" s="59"/>
      <c r="O306" s="44"/>
      <c r="R306" s="276"/>
    </row>
    <row r="307" spans="1:18" ht="12.75" customHeight="1">
      <c r="F307" s="59"/>
      <c r="G307" s="59"/>
      <c r="H307" s="59"/>
      <c r="I307" s="59"/>
      <c r="J307" s="44"/>
      <c r="K307" s="59"/>
      <c r="L307" s="59"/>
      <c r="M307" s="59"/>
      <c r="O307" s="44"/>
      <c r="R307" s="276"/>
    </row>
    <row r="308" spans="1:18" ht="12.75" customHeight="1">
      <c r="A308" s="275"/>
      <c r="B308" s="277" t="s">
        <v>845</v>
      </c>
      <c r="F308" s="59"/>
      <c r="G308" s="59"/>
      <c r="H308" s="59"/>
      <c r="I308" s="59"/>
      <c r="J308" s="44"/>
      <c r="K308" s="59"/>
      <c r="L308" s="59"/>
      <c r="M308" s="59"/>
      <c r="O308" s="44"/>
      <c r="R308" s="276"/>
    </row>
    <row r="309" spans="1:18" ht="12.75" customHeight="1"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1:18" ht="12.75" customHeight="1"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1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1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1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1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1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1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1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1:18" ht="12.75" customHeight="1">
      <c r="A318" s="278"/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1:18" ht="12.75" customHeight="1">
      <c r="A319" s="278"/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1:18" ht="12.75" customHeight="1">
      <c r="A320" s="56"/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  <row r="479" spans="6:18" ht="12.75" customHeight="1">
      <c r="F479" s="59"/>
      <c r="G479" s="59"/>
      <c r="H479" s="59"/>
      <c r="I479" s="59"/>
      <c r="J479" s="44"/>
      <c r="K479" s="59"/>
      <c r="L479" s="59"/>
      <c r="M479" s="59"/>
      <c r="O479" s="44"/>
      <c r="R479" s="59"/>
    </row>
    <row r="480" spans="6:18" ht="12.75" customHeight="1">
      <c r="F480" s="59"/>
      <c r="G480" s="59"/>
      <c r="H480" s="59"/>
      <c r="I480" s="59"/>
      <c r="J480" s="44"/>
      <c r="K480" s="59"/>
      <c r="L480" s="59"/>
      <c r="M480" s="59"/>
      <c r="O480" s="44"/>
      <c r="R480" s="59"/>
    </row>
    <row r="481" spans="6:18" ht="12.75" customHeight="1">
      <c r="F481" s="59"/>
      <c r="G481" s="59"/>
      <c r="H481" s="59"/>
      <c r="I481" s="59"/>
      <c r="J481" s="44"/>
      <c r="K481" s="59"/>
      <c r="L481" s="59"/>
      <c r="M481" s="59"/>
      <c r="O481" s="44"/>
      <c r="R481" s="59"/>
    </row>
    <row r="482" spans="6:18" ht="12.75" customHeight="1">
      <c r="F482" s="59"/>
      <c r="G482" s="59"/>
      <c r="H482" s="59"/>
      <c r="I482" s="59"/>
      <c r="J482" s="44"/>
      <c r="K482" s="59"/>
      <c r="L482" s="59"/>
      <c r="M482" s="59"/>
      <c r="O482" s="44"/>
      <c r="R482" s="59"/>
    </row>
    <row r="483" spans="6:18" ht="12.75" customHeight="1">
      <c r="F483" s="59"/>
      <c r="G483" s="59"/>
      <c r="H483" s="59"/>
      <c r="I483" s="59"/>
      <c r="J483" s="44"/>
      <c r="K483" s="59"/>
      <c r="L483" s="59"/>
      <c r="M483" s="59"/>
      <c r="O483" s="44"/>
      <c r="R483" s="59"/>
    </row>
    <row r="484" spans="6:18" ht="12.75" customHeight="1">
      <c r="F484" s="59"/>
      <c r="G484" s="59"/>
      <c r="H484" s="59"/>
      <c r="I484" s="59"/>
      <c r="J484" s="44"/>
      <c r="K484" s="59"/>
      <c r="L484" s="59"/>
      <c r="M484" s="59"/>
      <c r="O484" s="44"/>
      <c r="R484" s="59"/>
    </row>
    <row r="485" spans="6:18" ht="12.75" customHeight="1">
      <c r="F485" s="59"/>
      <c r="G485" s="59"/>
      <c r="H485" s="59"/>
      <c r="I485" s="59"/>
      <c r="J485" s="44"/>
      <c r="K485" s="59"/>
      <c r="L485" s="59"/>
      <c r="M485" s="59"/>
      <c r="O485" s="44"/>
      <c r="R485" s="59"/>
    </row>
    <row r="486" spans="6:18" ht="12.75" customHeight="1">
      <c r="F486" s="59"/>
      <c r="G486" s="59"/>
      <c r="H486" s="59"/>
      <c r="I486" s="59"/>
      <c r="J486" s="44"/>
      <c r="K486" s="59"/>
      <c r="L486" s="59"/>
      <c r="M486" s="59"/>
      <c r="O486" s="44"/>
      <c r="R486" s="59"/>
    </row>
    <row r="487" spans="6:18" ht="12.75" customHeight="1">
      <c r="F487" s="59"/>
      <c r="G487" s="59"/>
      <c r="H487" s="59"/>
      <c r="I487" s="59"/>
      <c r="J487" s="44"/>
      <c r="K487" s="59"/>
      <c r="L487" s="59"/>
      <c r="M487" s="59"/>
      <c r="O487" s="44"/>
      <c r="R487" s="59"/>
    </row>
    <row r="488" spans="6:18" ht="12.75" customHeight="1">
      <c r="F488" s="59"/>
      <c r="G488" s="59"/>
      <c r="H488" s="59"/>
      <c r="I488" s="59"/>
      <c r="J488" s="44"/>
      <c r="K488" s="59"/>
      <c r="L488" s="59"/>
      <c r="M488" s="59"/>
      <c r="O488" s="44"/>
      <c r="R488" s="59"/>
    </row>
    <row r="489" spans="6:18" ht="12.75" customHeight="1">
      <c r="F489" s="59"/>
      <c r="G489" s="59"/>
      <c r="H489" s="59"/>
      <c r="I489" s="59"/>
      <c r="J489" s="44"/>
      <c r="K489" s="59"/>
      <c r="L489" s="59"/>
      <c r="M489" s="59"/>
      <c r="O489" s="44"/>
      <c r="R489" s="59"/>
    </row>
    <row r="490" spans="6:18" ht="12.75" customHeight="1">
      <c r="F490" s="59"/>
      <c r="G490" s="59"/>
      <c r="H490" s="59"/>
      <c r="I490" s="59"/>
      <c r="J490" s="44"/>
      <c r="K490" s="59"/>
      <c r="L490" s="59"/>
      <c r="M490" s="59"/>
      <c r="O490" s="44"/>
      <c r="R490" s="59"/>
    </row>
    <row r="491" spans="6:18" ht="12.75" customHeight="1">
      <c r="F491" s="59"/>
      <c r="G491" s="59"/>
      <c r="H491" s="59"/>
      <c r="I491" s="59"/>
      <c r="J491" s="44"/>
      <c r="K491" s="59"/>
      <c r="L491" s="59"/>
      <c r="M491" s="59"/>
      <c r="O491" s="44"/>
      <c r="R491" s="59"/>
    </row>
    <row r="492" spans="6:18" ht="12.75" customHeight="1">
      <c r="F492" s="59"/>
      <c r="G492" s="59"/>
      <c r="H492" s="59"/>
      <c r="I492" s="59"/>
      <c r="J492" s="44"/>
      <c r="K492" s="59"/>
      <c r="L492" s="59"/>
      <c r="M492" s="59"/>
      <c r="O492" s="44"/>
      <c r="R492" s="59"/>
    </row>
    <row r="493" spans="6:18" ht="12.75" customHeight="1">
      <c r="F493" s="59"/>
      <c r="G493" s="59"/>
      <c r="H493" s="59"/>
      <c r="I493" s="59"/>
      <c r="J493" s="44"/>
      <c r="K493" s="59"/>
      <c r="L493" s="59"/>
      <c r="M493" s="59"/>
      <c r="O493" s="44"/>
      <c r="R493" s="59"/>
    </row>
  </sheetData>
  <autoFilter ref="R1:R316"/>
  <mergeCells count="7">
    <mergeCell ref="O70:O71"/>
    <mergeCell ref="P70:P71"/>
    <mergeCell ref="A70:A71"/>
    <mergeCell ref="B70:B71"/>
    <mergeCell ref="J70:J71"/>
    <mergeCell ref="M70:M71"/>
    <mergeCell ref="N70:N71"/>
  </mergeCells>
  <pageMargins left="0.7" right="0.7" top="0.75" bottom="0.75" header="0.3" footer="0.3"/>
  <pageSetup orientation="portrait" r:id="rId1"/>
  <ignoredErrors>
    <ignoredError sqref="L11:L1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2021-09-15T02:40:51Z</dcterms:modified>
</cp:coreProperties>
</file>