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570" windowWidth="2073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F&amp;O)'!$R$1:$R$314</definedName>
  </definedNames>
  <calcPr calcId="124519"/>
</workbook>
</file>

<file path=xl/calcChain.xml><?xml version="1.0" encoding="utf-8"?>
<calcChain xmlns="http://schemas.openxmlformats.org/spreadsheetml/2006/main">
  <c r="K101" i="6"/>
  <c r="M101" s="1"/>
  <c r="L44"/>
  <c r="K44"/>
  <c r="M44" s="1"/>
  <c r="K100"/>
  <c r="M100" s="1"/>
  <c r="L76"/>
  <c r="K76"/>
  <c r="L80"/>
  <c r="K80"/>
  <c r="L112"/>
  <c r="L81"/>
  <c r="K81"/>
  <c r="M81" s="1"/>
  <c r="L79"/>
  <c r="K79"/>
  <c r="L46"/>
  <c r="K46"/>
  <c r="M46" s="1"/>
  <c r="L45"/>
  <c r="K45"/>
  <c r="M45" s="1"/>
  <c r="K112"/>
  <c r="K97"/>
  <c r="M97" s="1"/>
  <c r="L75"/>
  <c r="K75"/>
  <c r="L78"/>
  <c r="K78"/>
  <c r="M78" s="1"/>
  <c r="L43"/>
  <c r="K43"/>
  <c r="M43" s="1"/>
  <c r="L42"/>
  <c r="K42"/>
  <c r="L18"/>
  <c r="K18"/>
  <c r="M18" s="1"/>
  <c r="L77"/>
  <c r="K77"/>
  <c r="L74"/>
  <c r="K74"/>
  <c r="K70"/>
  <c r="M70"/>
  <c r="L70"/>
  <c r="L69"/>
  <c r="K69"/>
  <c r="L72"/>
  <c r="K72"/>
  <c r="L73"/>
  <c r="K73"/>
  <c r="L71"/>
  <c r="K71"/>
  <c r="L64"/>
  <c r="K64"/>
  <c r="L40"/>
  <c r="K40"/>
  <c r="M40" s="1"/>
  <c r="L38"/>
  <c r="K38"/>
  <c r="M38" s="1"/>
  <c r="L34"/>
  <c r="K34"/>
  <c r="K95"/>
  <c r="M95" s="1"/>
  <c r="L11"/>
  <c r="K11"/>
  <c r="L39"/>
  <c r="K39"/>
  <c r="L37"/>
  <c r="K37"/>
  <c r="L68"/>
  <c r="K68"/>
  <c r="L66"/>
  <c r="K66"/>
  <c r="L67"/>
  <c r="K67"/>
  <c r="K93"/>
  <c r="M93" s="1"/>
  <c r="L65"/>
  <c r="K65"/>
  <c r="L35"/>
  <c r="K35"/>
  <c r="L29"/>
  <c r="M29" s="1"/>
  <c r="K29"/>
  <c r="L32"/>
  <c r="K32"/>
  <c r="L16"/>
  <c r="K16"/>
  <c r="K92"/>
  <c r="M92" s="1"/>
  <c r="M76" l="1"/>
  <c r="M80"/>
  <c r="M112"/>
  <c r="M79"/>
  <c r="M75"/>
  <c r="M42"/>
  <c r="M77"/>
  <c r="M74"/>
  <c r="M69"/>
  <c r="M72"/>
  <c r="M73"/>
  <c r="M71"/>
  <c r="M64"/>
  <c r="M34"/>
  <c r="M11"/>
  <c r="M37"/>
  <c r="M39"/>
  <c r="M67"/>
  <c r="M68"/>
  <c r="M66"/>
  <c r="M65"/>
  <c r="M35"/>
  <c r="M32"/>
  <c r="M16"/>
  <c r="L62"/>
  <c r="K62"/>
  <c r="L60"/>
  <c r="K60"/>
  <c r="L63"/>
  <c r="K63"/>
  <c r="L36"/>
  <c r="K36"/>
  <c r="L59"/>
  <c r="K59"/>
  <c r="L61"/>
  <c r="K61"/>
  <c r="M61" l="1"/>
  <c r="M36"/>
  <c r="M63"/>
  <c r="M62"/>
  <c r="M60"/>
  <c r="M59"/>
  <c r="L33" l="1"/>
  <c r="M33" s="1"/>
  <c r="K33"/>
  <c r="L31"/>
  <c r="K31"/>
  <c r="L30"/>
  <c r="K30"/>
  <c r="M31" l="1"/>
  <c r="M30"/>
  <c r="K298" l="1"/>
  <c r="L298" s="1"/>
  <c r="K297"/>
  <c r="L297" s="1"/>
  <c r="K296"/>
  <c r="L296" s="1"/>
  <c r="K293"/>
  <c r="L293" s="1"/>
  <c r="K292"/>
  <c r="L292" s="1"/>
  <c r="K291"/>
  <c r="L291" s="1"/>
  <c r="K290"/>
  <c r="L290" s="1"/>
  <c r="K289"/>
  <c r="L289" s="1"/>
  <c r="K288"/>
  <c r="L288" s="1"/>
  <c r="K287"/>
  <c r="L287" s="1"/>
  <c r="K286"/>
  <c r="L286" s="1"/>
  <c r="K284"/>
  <c r="L284" s="1"/>
  <c r="K283"/>
  <c r="L283" s="1"/>
  <c r="K282"/>
  <c r="L282" s="1"/>
  <c r="K281"/>
  <c r="L281" s="1"/>
  <c r="K280"/>
  <c r="L280" s="1"/>
  <c r="K279"/>
  <c r="L279" s="1"/>
  <c r="K277"/>
  <c r="L277" s="1"/>
  <c r="K276"/>
  <c r="L276" s="1"/>
  <c r="K275"/>
  <c r="L275" s="1"/>
  <c r="F274"/>
  <c r="K274" s="1"/>
  <c r="L274" s="1"/>
  <c r="K273"/>
  <c r="L273" s="1"/>
  <c r="K272"/>
  <c r="L272" s="1"/>
  <c r="K271"/>
  <c r="L271" s="1"/>
  <c r="K270"/>
  <c r="L270" s="1"/>
  <c r="K269"/>
  <c r="L269" s="1"/>
  <c r="F268"/>
  <c r="F267"/>
  <c r="K267" s="1"/>
  <c r="L267" s="1"/>
  <c r="K266"/>
  <c r="L266" s="1"/>
  <c r="F265"/>
  <c r="K265" s="1"/>
  <c r="L265" s="1"/>
  <c r="K264"/>
  <c r="L264" s="1"/>
  <c r="K263"/>
  <c r="L263" s="1"/>
  <c r="K262"/>
  <c r="L262" s="1"/>
  <c r="K261"/>
  <c r="L261" s="1"/>
  <c r="K260"/>
  <c r="L260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K249"/>
  <c r="L249" s="1"/>
  <c r="K247"/>
  <c r="L247" s="1"/>
  <c r="K246"/>
  <c r="L246" s="1"/>
  <c r="F245"/>
  <c r="K245" s="1"/>
  <c r="L245" s="1"/>
  <c r="K244"/>
  <c r="L244" s="1"/>
  <c r="K241"/>
  <c r="L241" s="1"/>
  <c r="K240"/>
  <c r="L240" s="1"/>
  <c r="K239"/>
  <c r="L239" s="1"/>
  <c r="K236"/>
  <c r="L236" s="1"/>
  <c r="K235"/>
  <c r="L235" s="1"/>
  <c r="K234"/>
  <c r="L234" s="1"/>
  <c r="K233"/>
  <c r="L233" s="1"/>
  <c r="K232"/>
  <c r="L232" s="1"/>
  <c r="K231"/>
  <c r="L231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19"/>
  <c r="L219" s="1"/>
  <c r="K217"/>
  <c r="L217" s="1"/>
  <c r="K215"/>
  <c r="L215" s="1"/>
  <c r="K213"/>
  <c r="L213" s="1"/>
  <c r="K212"/>
  <c r="L212" s="1"/>
  <c r="K211"/>
  <c r="L211" s="1"/>
  <c r="K209"/>
  <c r="L209" s="1"/>
  <c r="K208"/>
  <c r="L208" s="1"/>
  <c r="K207"/>
  <c r="L207" s="1"/>
  <c r="K206"/>
  <c r="K205"/>
  <c r="L205" s="1"/>
  <c r="K204"/>
  <c r="L204" s="1"/>
  <c r="K202"/>
  <c r="L202" s="1"/>
  <c r="K201"/>
  <c r="L201" s="1"/>
  <c r="K200"/>
  <c r="L200" s="1"/>
  <c r="K199"/>
  <c r="L199" s="1"/>
  <c r="K198"/>
  <c r="L198" s="1"/>
  <c r="F197"/>
  <c r="K197" s="1"/>
  <c r="L197" s="1"/>
  <c r="H196"/>
  <c r="K196" s="1"/>
  <c r="L196" s="1"/>
  <c r="K193"/>
  <c r="L193" s="1"/>
  <c r="K192"/>
  <c r="L192" s="1"/>
  <c r="K191"/>
  <c r="L191" s="1"/>
  <c r="K190"/>
  <c r="L190" s="1"/>
  <c r="K189"/>
  <c r="L189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H162"/>
  <c r="K162" s="1"/>
  <c r="L162" s="1"/>
  <c r="F161"/>
  <c r="K161" s="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M7"/>
  <c r="D7" i="5"/>
  <c r="K6" i="4"/>
  <c r="K6" i="3"/>
  <c r="L6" i="2"/>
</calcChain>
</file>

<file path=xl/sharedStrings.xml><?xml version="1.0" encoding="utf-8"?>
<sst xmlns="http://schemas.openxmlformats.org/spreadsheetml/2006/main" count="2865" uniqueCount="1146">
  <si>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</si>
  <si>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</si>
  <si>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</si>
  <si>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</si>
  <si>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</si>
  <si>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</si>
  <si>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</si>
  <si>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</si>
  <si>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</si>
  <si>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</si>
  <si>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</si>
  <si>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</si>
  <si>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</si>
  <si>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</si>
  <si>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</si>
  <si>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</si>
  <si>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</si>
  <si>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</si>
  <si>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</si>
  <si>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</si>
  <si>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</si>
  <si>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</si>
  <si>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</si>
  <si>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</si>
  <si>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</si>
  <si>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</si>
  <si>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</si>
  <si>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</si>
  <si>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</si>
  <si>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</si>
  <si>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</si>
  <si>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</si>
  <si>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</si>
  <si>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</si>
  <si>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</si>
  <si>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</si>
  <si>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</si>
  <si>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</si>
  <si>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FINNIFTY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</si>
  <si>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</si>
  <si>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</si>
  <si>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</si>
  <si>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</si>
  <si>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</si>
  <si>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</si>
  <si>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</si>
  <si>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</si>
  <si>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</si>
  <si>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</si>
  <si>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</si>
  <si>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</si>
  <si>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</si>
  <si>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</si>
  <si>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</si>
  <si>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</si>
  <si>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</si>
  <si>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</si>
  <si>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</si>
  <si>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</si>
  <si>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</si>
  <si>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</si>
  <si>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</si>
  <si>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</si>
  <si>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</si>
  <si>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</si>
  <si>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</si>
  <si>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</si>
  <si>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</si>
  <si>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</si>
  <si>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</si>
  <si>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</si>
  <si>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</si>
  <si>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</si>
  <si>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</si>
  <si>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</si>
  <si>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</si>
  <si>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</si>
  <si>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</si>
  <si>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</si>
  <si>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</si>
  <si>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</si>
  <si>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</si>
  <si>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</si>
  <si>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</si>
  <si>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</si>
  <si>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</si>
  <si>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</si>
  <si>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</si>
  <si>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</si>
  <si>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</si>
  <si>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</si>
  <si>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</si>
  <si>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</si>
  <si>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</si>
  <si>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</si>
  <si>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</si>
  <si>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</si>
  <si>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</si>
  <si>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</si>
  <si>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</si>
  <si>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</si>
  <si>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</si>
  <si>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</si>
  <si>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</si>
  <si>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</si>
  <si>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</si>
  <si>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</si>
  <si>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</si>
  <si>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</si>
  <si>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</si>
  <si>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</si>
  <si>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</si>
  <si>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</si>
  <si>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</si>
  <si>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</si>
  <si>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</si>
  <si>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</si>
  <si>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</si>
  <si>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</si>
  <si>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</si>
  <si>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</si>
  <si>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</si>
  <si>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</si>
  <si>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</si>
  <si>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</si>
  <si>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</si>
  <si>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</si>
  <si>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</si>
  <si>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</si>
  <si>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</si>
  <si>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</si>
  <si>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</si>
  <si>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</si>
  <si>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</si>
  <si>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</si>
  <si>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</si>
  <si>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</si>
  <si>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</si>
  <si>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</si>
  <si>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</si>
  <si>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</si>
  <si>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</si>
  <si>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</si>
  <si>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</si>
  <si>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</si>
  <si>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</si>
  <si>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</si>
  <si>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</si>
  <si>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</si>
  <si>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</si>
  <si>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</si>
  <si>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</si>
  <si>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</si>
  <si>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</si>
  <si>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</si>
  <si>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</si>
  <si>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</si>
  <si>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</si>
  <si>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</si>
  <si>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</si>
  <si>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</si>
  <si>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</si>
  <si>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</si>
  <si>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</si>
  <si>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</si>
  <si>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</si>
  <si>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</si>
  <si>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</si>
  <si>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</si>
  <si>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</si>
  <si>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</si>
  <si>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</si>
  <si>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</si>
  <si>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</si>
  <si>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</si>
  <si>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</si>
  <si>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</si>
  <si>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</si>
  <si>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</si>
  <si>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</si>
  <si>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</si>
  <si>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</si>
  <si>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</si>
  <si>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</si>
  <si>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</si>
  <si>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</si>
  <si>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</si>
  <si>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</si>
  <si>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</si>
  <si>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</si>
  <si>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</si>
  <si>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</si>
  <si>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</si>
  <si>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</si>
  <si>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</si>
  <si>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</si>
  <si>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</si>
  <si>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</si>
  <si>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</si>
  <si>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</si>
  <si>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</si>
  <si>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</si>
  <si>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</si>
  <si>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</si>
  <si>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</si>
  <si>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</si>
  <si>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</si>
  <si>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</si>
  <si>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</si>
  <si>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</si>
  <si>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</si>
  <si>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</si>
  <si>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</si>
  <si>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</si>
  <si>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</si>
  <si>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</si>
  <si>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</si>
  <si>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</si>
  <si>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</si>
  <si>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</si>
  <si>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</si>
  <si>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</si>
  <si>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</si>
  <si>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</si>
  <si>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</si>
  <si>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</si>
  <si>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</si>
  <si>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</si>
  <si>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</si>
  <si>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</si>
  <si>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</si>
  <si>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</si>
  <si>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</si>
  <si>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</si>
  <si>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</si>
  <si>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</si>
  <si>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</si>
  <si>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</si>
  <si>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</si>
  <si>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</si>
  <si>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</si>
  <si>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</si>
  <si>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</si>
  <si>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</si>
  <si>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</si>
  <si>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</si>
  <si>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</si>
  <si>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</si>
  <si>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</si>
  <si>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</si>
  <si>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</si>
  <si>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</si>
  <si>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</si>
  <si>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</si>
  <si>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</si>
  <si>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</si>
  <si>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</si>
  <si>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</si>
  <si>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</si>
  <si>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</si>
  <si>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</si>
  <si>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</si>
  <si>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</si>
  <si>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</si>
  <si>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</si>
  <si>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</si>
  <si>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</si>
  <si>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</si>
  <si>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</si>
  <si>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</si>
  <si>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</si>
  <si>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</si>
  <si>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</si>
  <si>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</si>
  <si>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</si>
  <si>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</si>
  <si>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</si>
  <si>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</si>
  <si>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</si>
  <si>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</si>
  <si>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</si>
  <si>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</si>
  <si>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</si>
  <si>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</si>
  <si>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</si>
  <si>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</si>
  <si>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</si>
  <si>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</si>
  <si>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</si>
  <si>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</si>
  <si>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</si>
  <si>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</si>
  <si>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</si>
  <si>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</si>
  <si>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</si>
  <si>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</si>
  <si>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</si>
  <si>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</si>
  <si>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</si>
  <si>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</si>
  <si>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AKZOINDIA</t>
  </si>
  <si>
    <t>ALEMBICLTD</t>
  </si>
  <si>
    <t>ALKYLAMINE</t>
  </si>
  <si>
    <t>ALOKINDS</t>
  </si>
  <si>
    <t>AMBER</t>
  </si>
  <si>
    <t>ANGELBRKG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</si>
  <si>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</si>
  <si>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</si>
  <si>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</si>
  <si>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</si>
  <si>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</si>
  <si>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</si>
  <si>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</si>
  <si>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</si>
  <si>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</si>
  <si>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</si>
  <si>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</si>
  <si>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</si>
  <si>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</si>
  <si>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BALMLAWRIE</t>
  </si>
  <si>
    <t>BALRAMCHIN</t>
  </si>
  <si>
    <t>MAHABANK</t>
  </si>
  <si>
    <t>BAYERCROP</t>
  </si>
  <si>
    <t>BDL</t>
  </si>
  <si>
    <t>BHARATRAS</t>
  </si>
  <si>
    <t>BIRLACORPN</t>
  </si>
  <si>
    <t>BSOFT</t>
  </si>
  <si>
    <t>BLISSGVS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</si>
  <si>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</si>
  <si>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</si>
  <si>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</si>
  <si>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</si>
  <si>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</si>
  <si>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</si>
  <si>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</si>
  <si>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</si>
  <si>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</si>
  <si>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</si>
  <si>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</si>
  <si>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</si>
  <si>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</si>
  <si>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</si>
  <si>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</si>
  <si>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</si>
  <si>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</si>
  <si>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</si>
  <si>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</si>
  <si>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</si>
  <si>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</si>
  <si>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</si>
  <si>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</si>
  <si>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</si>
  <si>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</si>
  <si>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</si>
  <si>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</si>
  <si>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</si>
  <si>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</si>
  <si>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DISHTV</t>
  </si>
  <si>
    <t>DCAL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</si>
  <si>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</si>
  <si>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</si>
  <si>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</si>
  <si>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</si>
  <si>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</si>
  <si>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</si>
  <si>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</si>
  <si>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</si>
  <si>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</si>
  <si>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</si>
  <si>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</si>
  <si>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</si>
  <si>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</si>
  <si>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</si>
  <si>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</si>
  <si>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GEPIL</t>
  </si>
  <si>
    <t>GMMPFAUDLR</t>
  </si>
  <si>
    <t>GALAXYSURF</t>
  </si>
  <si>
    <t>GRSE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</si>
  <si>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</si>
  <si>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</si>
  <si>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</si>
  <si>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</si>
  <si>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</si>
  <si>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</si>
  <si>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</si>
  <si>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</si>
  <si>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</si>
  <si>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</si>
  <si>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</si>
  <si>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</si>
  <si>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</si>
  <si>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</si>
  <si>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</si>
  <si>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</si>
  <si>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</si>
  <si>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</si>
  <si>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</si>
  <si>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</si>
  <si>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</si>
  <si>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</si>
  <si>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HSCL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</si>
  <si>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</si>
  <si>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</si>
  <si>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</si>
  <si>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</si>
  <si>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</si>
  <si>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</si>
  <si>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</si>
  <si>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</si>
  <si>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</si>
  <si>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</si>
  <si>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</si>
  <si>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</si>
  <si>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</si>
  <si>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</si>
  <si>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</si>
  <si>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</si>
  <si>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</si>
  <si>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</si>
  <si>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</si>
  <si>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</si>
  <si>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</si>
  <si>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</si>
  <si>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</si>
  <si>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</si>
  <si>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</si>
  <si>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</si>
  <si>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</si>
  <si>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</si>
  <si>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</si>
  <si>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</si>
  <si>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JTEKTINDIA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</si>
  <si>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</si>
  <si>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</si>
  <si>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</si>
  <si>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</si>
  <si>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</si>
  <si>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</si>
  <si>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</si>
  <si>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</si>
  <si>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</si>
  <si>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</si>
  <si>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</si>
  <si>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</si>
  <si>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</si>
  <si>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</si>
  <si>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</si>
  <si>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</si>
  <si>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</si>
  <si>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</si>
  <si>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</si>
  <si>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</si>
  <si>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</si>
  <si>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</si>
  <si>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</si>
  <si>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</si>
  <si>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</si>
  <si>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</si>
  <si>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</si>
  <si>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</si>
  <si>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</si>
  <si>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</si>
  <si>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</si>
  <si>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</si>
  <si>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</si>
  <si>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</si>
  <si>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</si>
  <si>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</si>
  <si>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</si>
  <si>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</si>
  <si>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</si>
  <si>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</si>
  <si>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</si>
  <si>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</si>
  <si>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</si>
  <si>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</si>
  <si>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</si>
  <si>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</si>
  <si>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</si>
  <si>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</si>
  <si>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</si>
  <si>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</si>
  <si>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</si>
  <si>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</si>
  <si>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</si>
  <si>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</si>
  <si>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</si>
  <si>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</si>
  <si>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</si>
  <si>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</si>
  <si>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</si>
  <si>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</si>
  <si>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</si>
  <si>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</si>
  <si>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</si>
  <si>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</si>
  <si>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</si>
  <si>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</si>
  <si>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</si>
  <si>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</si>
  <si>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</si>
  <si>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</si>
  <si>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</si>
  <si>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</si>
  <si>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RAYMOND</t>
  </si>
  <si>
    <t>REDINGTON</t>
  </si>
  <si>
    <t>RELAXO</t>
  </si>
  <si>
    <t>RESPONIND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</si>
  <si>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</si>
  <si>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</si>
  <si>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</si>
  <si>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</si>
  <si>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</si>
  <si>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</si>
  <si>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</si>
  <si>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</si>
  <si>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</si>
  <si>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</si>
  <si>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</si>
  <si>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</si>
  <si>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SHOPERSTOP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</si>
  <si>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</si>
  <si>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</si>
  <si>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</si>
  <si>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</si>
  <si>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</si>
  <si>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</si>
  <si>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</si>
  <si>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</si>
  <si>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</si>
  <si>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</si>
  <si>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</si>
  <si>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</si>
  <si>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</si>
  <si>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</si>
  <si>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</si>
  <si>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</si>
  <si>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</si>
  <si>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</si>
  <si>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</si>
  <si>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</si>
  <si>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</si>
  <si>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</si>
  <si>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</si>
  <si>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SWANENERGY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</si>
  <si>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</si>
  <si>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</si>
  <si>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</si>
  <si>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</si>
  <si>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</si>
  <si>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</si>
  <si>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</si>
  <si>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</si>
  <si>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</si>
  <si>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TATAINVEST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</si>
  <si>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</si>
  <si>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</si>
  <si>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</si>
  <si>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</si>
  <si>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</si>
  <si>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</si>
  <si>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</si>
  <si>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</si>
  <si>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</si>
  <si>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</si>
  <si>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</si>
  <si>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</si>
  <si>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</si>
  <si>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</si>
  <si>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</si>
  <si>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</si>
  <si>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VSTIND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</si>
  <si>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</si>
  <si>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</si>
  <si>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</si>
  <si>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</si>
  <si>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</si>
  <si>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</si>
  <si>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</si>
  <si>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</si>
  <si>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</si>
  <si>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</si>
  <si>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</si>
  <si>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</si>
  <si>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</si>
  <si>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</si>
  <si>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</si>
  <si>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</si>
  <si>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</si>
  <si>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</si>
  <si>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</si>
  <si>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</si>
  <si>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</si>
  <si>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</si>
  <si>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</si>
  <si>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</si>
  <si>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</si>
  <si>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</si>
  <si>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</si>
  <si>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</si>
  <si>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ALPHA LEON ENTERPRISES LLP</t>
  </si>
  <si>
    <t>NSE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</si>
  <si>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</si>
  <si>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</si>
  <si>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</si>
  <si>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</si>
  <si>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</si>
  <si>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</si>
  <si>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</si>
  <si>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</si>
  <si>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</si>
  <si>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</si>
  <si>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</si>
  <si>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</si>
  <si>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</si>
  <si>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</si>
  <si>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Buy&lt;&gt;</t>
  </si>
  <si>
    <t>Successful</t>
  </si>
  <si>
    <t>H</t>
  </si>
  <si>
    <t>Buy</t>
  </si>
  <si>
    <t>Open</t>
  </si>
  <si>
    <t>3570-3600</t>
  </si>
  <si>
    <t>3900-4000</t>
  </si>
  <si>
    <t>N</t>
  </si>
  <si>
    <t>1300-1350</t>
  </si>
  <si>
    <t>2190-2210</t>
  </si>
  <si>
    <t>8000-8200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</si>
  <si>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</si>
  <si>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</si>
  <si>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</si>
  <si>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</si>
  <si>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</si>
  <si>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</si>
  <si>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</si>
  <si>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</si>
  <si>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</si>
  <si>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</si>
  <si>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Profit of Rs.5.5/-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</si>
  <si>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</si>
  <si>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</si>
  <si>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</si>
  <si>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</si>
  <si>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</si>
  <si>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</si>
  <si>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</si>
  <si>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</si>
  <si>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</si>
  <si>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</si>
  <si>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</si>
  <si>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2600-2700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</si>
  <si>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</si>
  <si>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</si>
  <si>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</si>
  <si>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</si>
  <si>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</si>
  <si>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</si>
  <si>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</si>
  <si>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</si>
  <si>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</si>
  <si>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</si>
  <si>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</si>
  <si>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</si>
  <si>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</si>
  <si>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</si>
  <si>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</si>
  <si>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</si>
  <si>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</si>
  <si>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</si>
  <si>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</si>
  <si>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</si>
  <si>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</si>
  <si>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</si>
  <si>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</si>
  <si>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</si>
  <si>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</si>
  <si>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</si>
  <si>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</si>
  <si>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</si>
  <si>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</si>
  <si>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</si>
  <si>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</si>
  <si>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</si>
  <si>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</si>
  <si>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</si>
  <si>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</si>
  <si>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</si>
  <si>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</si>
  <si>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</si>
  <si>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</si>
  <si>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</si>
  <si>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</si>
  <si>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</si>
  <si>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</si>
  <si>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</si>
  <si>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</si>
  <si>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</si>
  <si>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</si>
  <si>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</si>
  <si>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</si>
  <si>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</si>
  <si>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</si>
  <si>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</si>
  <si>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</si>
  <si>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</si>
  <si>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</si>
  <si>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</si>
  <si>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</si>
  <si>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</si>
  <si>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</si>
  <si>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</si>
  <si>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</si>
  <si>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</si>
  <si>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</si>
  <si>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</si>
  <si>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</si>
  <si>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</si>
  <si>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</si>
  <si>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</si>
  <si>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</si>
  <si>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</si>
  <si>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</si>
  <si>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</si>
  <si>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</si>
  <si>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</si>
  <si>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</si>
  <si>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</si>
  <si>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</si>
  <si>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</si>
  <si>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</si>
  <si>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</si>
  <si>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</si>
  <si>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</si>
  <si>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</si>
  <si>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</si>
  <si>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</si>
  <si>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</si>
  <si>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</si>
  <si>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</si>
  <si>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</si>
  <si>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</si>
  <si>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</si>
  <si>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</si>
  <si>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</si>
  <si>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</si>
  <si>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</si>
  <si>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</si>
  <si>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</si>
  <si>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</si>
  <si>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</si>
  <si>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</si>
  <si>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</si>
  <si>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</si>
  <si>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</si>
  <si>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</si>
  <si>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</si>
  <si>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</si>
  <si>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</si>
  <si>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</si>
  <si>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</si>
  <si>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</si>
  <si>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</si>
  <si>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</si>
  <si>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</si>
  <si>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</si>
  <si>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</si>
  <si>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</si>
  <si>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</si>
  <si>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</si>
  <si>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</si>
  <si>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</si>
  <si>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</si>
  <si>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</si>
  <si>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</si>
  <si>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</si>
  <si>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</si>
  <si>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</si>
  <si>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</si>
  <si>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</si>
  <si>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</si>
  <si>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</si>
  <si>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</si>
  <si>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</si>
  <si>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</si>
  <si>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</si>
  <si>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</si>
  <si>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</si>
  <si>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</si>
  <si>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</si>
  <si>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</si>
  <si>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</si>
  <si>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</si>
  <si>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</si>
  <si>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</si>
  <si>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</si>
  <si>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</si>
  <si>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</si>
  <si>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</si>
  <si>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</si>
  <si>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</si>
  <si>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</si>
  <si>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</si>
  <si>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</si>
  <si>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</si>
  <si>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</si>
  <si>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</si>
  <si>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</si>
  <si>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</si>
  <si>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</si>
  <si>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</si>
  <si>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</si>
  <si>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</si>
  <si>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</si>
  <si>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</si>
  <si>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</si>
  <si>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</si>
  <si>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</si>
  <si>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</si>
  <si>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</si>
  <si>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Part Profit of Rs.42/-</t>
  </si>
  <si>
    <t>ALLCARGO</t>
  </si>
  <si>
    <t>Loss of Rs.16.75/-</t>
  </si>
  <si>
    <t>Part Profit of Rs.191.50/-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</si>
  <si>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</si>
  <si>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</si>
  <si>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</si>
  <si>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</si>
  <si>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</si>
  <si>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</si>
  <si>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</si>
  <si>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</si>
  <si>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</si>
  <si>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</si>
  <si>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</si>
  <si>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</si>
  <si>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</si>
  <si>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</si>
  <si>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135-140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</si>
  <si>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</si>
  <si>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</si>
  <si>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</si>
  <si>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</si>
  <si>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</si>
  <si>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</si>
  <si>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</si>
  <si>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</si>
  <si>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</si>
  <si>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</si>
  <si>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</si>
  <si>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</si>
  <si>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</si>
  <si>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</si>
  <si>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</si>
  <si>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</si>
  <si>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</si>
  <si>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</si>
  <si>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285-290</t>
  </si>
  <si>
    <t>260-265</t>
  </si>
  <si>
    <t>Re-initiated $</t>
  </si>
  <si>
    <t>ITC 225 CE AUG</t>
  </si>
  <si>
    <t>545-550</t>
  </si>
  <si>
    <t>620-640</t>
  </si>
  <si>
    <t>104-105</t>
  </si>
  <si>
    <t>120-122</t>
  </si>
  <si>
    <t>1800-1850</t>
  </si>
  <si>
    <t>2180-2200</t>
  </si>
  <si>
    <t>Profit of Rs.35/-</t>
  </si>
  <si>
    <t>2-2.20</t>
  </si>
  <si>
    <t>4-4.50</t>
  </si>
  <si>
    <t>.................</t>
  </si>
  <si>
    <t>ICICIGI AUG FUT</t>
  </si>
  <si>
    <t>1550-1560</t>
  </si>
  <si>
    <t>1200-1210</t>
  </si>
  <si>
    <t>HINDUNILVR AUG FUT</t>
  </si>
  <si>
    <t>2430-2450</t>
  </si>
  <si>
    <t>160-165</t>
  </si>
  <si>
    <t>195-197</t>
  </si>
  <si>
    <t>710-720</t>
  </si>
  <si>
    <t>780-800</t>
  </si>
  <si>
    <t>SBIN AUG FUT</t>
  </si>
  <si>
    <t>LT AUG FUT</t>
  </si>
  <si>
    <t>1650-1660</t>
  </si>
  <si>
    <t>BERGEPAINT AUG FUT</t>
  </si>
  <si>
    <t>Profit of Rs.50.5/-</t>
  </si>
  <si>
    <t>MIRZAINT</t>
  </si>
  <si>
    <t>70-72</t>
  </si>
  <si>
    <t>Loss of Rs.16.5/-</t>
  </si>
  <si>
    <t>595-605</t>
  </si>
  <si>
    <t>320-322</t>
  </si>
  <si>
    <t xml:space="preserve">AEGISCHEM </t>
  </si>
  <si>
    <t>Loss of Rs.31/-</t>
  </si>
  <si>
    <t xml:space="preserve">NMDC </t>
  </si>
  <si>
    <t>188-190</t>
  </si>
  <si>
    <t>Profit of Rs.4.25/-</t>
  </si>
  <si>
    <t>NIFTY 15900 PE 5-AUG</t>
  </si>
  <si>
    <t>110-120</t>
  </si>
  <si>
    <t xml:space="preserve">BANKNIFTY 34700 PE 5-AUG </t>
  </si>
  <si>
    <t>250-300</t>
  </si>
  <si>
    <t>COLPAL AUG FUT</t>
  </si>
  <si>
    <t>1750-1770</t>
  </si>
  <si>
    <t>TVSMOTOR AUG FUT</t>
  </si>
  <si>
    <t>Profit of Rs.26.5/-</t>
  </si>
  <si>
    <t>Profit of Rs.22.5/-</t>
  </si>
  <si>
    <t>PEL AUG FUT</t>
  </si>
  <si>
    <t>2600-2630</t>
  </si>
  <si>
    <t>HDFCBANK AUG FUT</t>
  </si>
  <si>
    <t>1470-1480</t>
  </si>
  <si>
    <t>Loss of Rs.40.5/-</t>
  </si>
  <si>
    <t>Part profit of Rs.64.5/-</t>
  </si>
  <si>
    <t>Loss of Rs.5.5/-</t>
  </si>
  <si>
    <t>Loss of Rs.13.5/-</t>
  </si>
  <si>
    <t>Loss of Rs.8.5/-</t>
  </si>
  <si>
    <t>Profit of Rs.7/-</t>
  </si>
  <si>
    <t>Profit of Rs.6/-</t>
  </si>
  <si>
    <t>Profit of Rs.16/-</t>
  </si>
  <si>
    <t>2220-2250</t>
  </si>
  <si>
    <t>Profit of Rs.33.5/-</t>
  </si>
  <si>
    <t>ACC AUG FUT</t>
  </si>
  <si>
    <t>2480-2490</t>
  </si>
  <si>
    <t>Loss of Rs.25/-</t>
  </si>
  <si>
    <t>295-300</t>
  </si>
  <si>
    <t>COLPAL 1700 CE AUG</t>
  </si>
  <si>
    <t>26-27</t>
  </si>
  <si>
    <t>45-50</t>
  </si>
  <si>
    <t>NIFTY 16250 PE 5-AUG</t>
  </si>
  <si>
    <t>100-120</t>
  </si>
  <si>
    <t>AAYUSH</t>
  </si>
  <si>
    <t>PALLAVI MITTAL</t>
  </si>
  <si>
    <t>Loss of Rs.74/-</t>
  </si>
  <si>
    <t>140-142</t>
  </si>
  <si>
    <t>Profit of Rs.3/-</t>
  </si>
  <si>
    <t>7305-7365</t>
  </si>
  <si>
    <t>Loss of Rs.43/-</t>
  </si>
  <si>
    <t>NAM-INDIA AUG FUT</t>
  </si>
  <si>
    <t>425-430</t>
  </si>
  <si>
    <t>HDFCLIFE AUG FUT</t>
  </si>
  <si>
    <t>688-692</t>
  </si>
  <si>
    <t>Loss of Rs.9/-</t>
  </si>
  <si>
    <t>1600-1620</t>
  </si>
  <si>
    <t>Loss of Rs.37/-</t>
  </si>
  <si>
    <t xml:space="preserve"> ITC AUG FUT</t>
  </si>
  <si>
    <t>CHOLAFIN AUG FUT</t>
  </si>
  <si>
    <t>Loss of Rs.10.5/-</t>
  </si>
  <si>
    <t>ACEWIN</t>
  </si>
  <si>
    <t>JESUDAS PREMKUMAR SEBASTIAN</t>
  </si>
  <si>
    <t>Retail Research Technical Calls &amp; Fundamental Performance Report for the month of Aug-2021</t>
  </si>
  <si>
    <t>1034-1036</t>
  </si>
  <si>
    <t>187-190</t>
  </si>
  <si>
    <t>720-730</t>
  </si>
  <si>
    <t>Profit of Rs.3.25/-</t>
  </si>
  <si>
    <t>Loss of Rs.10/-</t>
  </si>
  <si>
    <t>Profit of Rs.7.5/-</t>
  </si>
  <si>
    <t>LUPIN AUG FUT</t>
  </si>
  <si>
    <t>Loss of Rs.16/-</t>
  </si>
  <si>
    <t>HDFC AUG FUT</t>
  </si>
  <si>
    <t>2680-2700</t>
  </si>
  <si>
    <t>685-690</t>
  </si>
  <si>
    <t>AARTIIND AUG FUT</t>
  </si>
  <si>
    <t>73.5-74.5</t>
  </si>
  <si>
    <t>80-83</t>
  </si>
  <si>
    <t>GCSL</t>
  </si>
  <si>
    <t>INTELLECT STOCK BROKING LIMITED</t>
  </si>
  <si>
    <t>OZONEWORLD</t>
  </si>
  <si>
    <t>Loss of Rs.4.3/-</t>
  </si>
  <si>
    <t>Profit of Rs.14/-</t>
  </si>
  <si>
    <t>Profit of Rs.11/-</t>
  </si>
  <si>
    <t>Profit of Rs.13/-</t>
  </si>
  <si>
    <t>880-890</t>
  </si>
  <si>
    <t>ITC AUG FUT</t>
  </si>
  <si>
    <t>EXIDEIND 175 CE AUG</t>
  </si>
  <si>
    <t>2.5-3</t>
  </si>
  <si>
    <t>4.5-5</t>
  </si>
  <si>
    <t>NIFTY 16500 CE AUG</t>
  </si>
  <si>
    <t>Sell</t>
  </si>
  <si>
    <t>Profit of Rs.18/-</t>
  </si>
  <si>
    <t>Profit of Rs.62.25/-</t>
  </si>
  <si>
    <t>VINIT KUMAR GUPTA</t>
  </si>
  <si>
    <t>OSIAJEE</t>
  </si>
  <si>
    <t>PARLEIND</t>
  </si>
  <si>
    <t>PIL ENTERPRISE PRIVATE LIMITED</t>
  </si>
  <si>
    <t>XTX MARKETS LLP</t>
  </si>
  <si>
    <t>Loss of Rs.205/-</t>
  </si>
  <si>
    <t>415-425</t>
  </si>
  <si>
    <t>Loss of Rs.13/-</t>
  </si>
  <si>
    <t>1770-1800</t>
  </si>
  <si>
    <t>Loss of Rs.3.5/-</t>
  </si>
  <si>
    <t xml:space="preserve"> IGL AUG FUT</t>
  </si>
  <si>
    <t>930-935</t>
  </si>
  <si>
    <t>HDFC 2700 CE AUG</t>
  </si>
  <si>
    <t>22.5-23.5</t>
  </si>
  <si>
    <t xml:space="preserve">ASIANPAINT 3000 CE AUG </t>
  </si>
  <si>
    <t>46-48</t>
  </si>
  <si>
    <t>Profit of Rs.10/-</t>
  </si>
  <si>
    <t>ABDHESH KANCHAN</t>
  </si>
  <si>
    <t>RGRL</t>
  </si>
  <si>
    <t>SUSHIL C SHINDE</t>
  </si>
  <si>
    <t>SIPTL</t>
  </si>
  <si>
    <t>GLOBUSSPR</t>
  </si>
  <si>
    <t>Globus Spirits Limited</t>
  </si>
  <si>
    <t>LIBAS</t>
  </si>
  <si>
    <t>Libas Consu Products Ltd</t>
  </si>
  <si>
    <t>HEMANT  SARVAIYA</t>
  </si>
  <si>
    <t>ICM FINANCE PRIVATE LIMITED</t>
  </si>
  <si>
    <t>INTERNATIONAL ASSET RECONSTRUCTION COMPANY PVT LTD</t>
  </si>
  <si>
    <t>JALAN</t>
  </si>
  <si>
    <t>Jalan Transolu. India Ltd</t>
  </si>
  <si>
    <t>JALAN MEENA</t>
  </si>
  <si>
    <t>GLADIATOR VYAPAAR PVT LTD</t>
  </si>
  <si>
    <t>Profit of Rs.8/-</t>
  </si>
  <si>
    <t>IGL 500 PE AUG</t>
  </si>
  <si>
    <t>Profit of Rs.2/-</t>
  </si>
  <si>
    <t>Profit of Rs.21.5/-</t>
  </si>
  <si>
    <t>BANKNIFTY 35900 CE 12-AUG</t>
  </si>
  <si>
    <t>120-150</t>
  </si>
  <si>
    <t>Loss of Rs.39.5/-</t>
  </si>
  <si>
    <t>NIFTY 16500 CE 26-AUG</t>
  </si>
  <si>
    <t>70-74</t>
  </si>
  <si>
    <t>HINDUNILVR 2400 CE AUG</t>
  </si>
  <si>
    <t>30-32</t>
  </si>
  <si>
    <t>50-60</t>
  </si>
  <si>
    <t xml:space="preserve">TATASTEEL AUG FUT </t>
  </si>
  <si>
    <t>1439-1441</t>
  </si>
  <si>
    <t>1465-1475</t>
  </si>
  <si>
    <t>310-318</t>
  </si>
  <si>
    <t>380-390</t>
  </si>
  <si>
    <t>AFEL</t>
  </si>
  <si>
    <t>SUBHASH AGARWAL</t>
  </si>
  <si>
    <t>BAPACK</t>
  </si>
  <si>
    <t>RAJ KUMAR LOHIA (HUF)</t>
  </si>
  <si>
    <t>DHEERAJ KUMAR LOHIA</t>
  </si>
  <si>
    <t>INDUSTRIAL PROMOTOIN &amp; INVESTMENT CORPO. OF ORISSA LTD.</t>
  </si>
  <si>
    <t>ATRUN FISCAL PVT LTD</t>
  </si>
  <si>
    <t>RAVIRAJ DEVELOPERS LIMITED</t>
  </si>
  <si>
    <t>MANISHKUMAR J SHAH</t>
  </si>
  <si>
    <t>TEJASH FINSTOCK PRIVATE LIMITED</t>
  </si>
  <si>
    <t>BNRSEC</t>
  </si>
  <si>
    <t>AJESH DALAL</t>
  </si>
  <si>
    <t>CHITRTX</t>
  </si>
  <si>
    <t>ANSUYA MAHESH SACHDE</t>
  </si>
  <si>
    <t>DLCL</t>
  </si>
  <si>
    <t>AJAY MEENA</t>
  </si>
  <si>
    <t>DML</t>
  </si>
  <si>
    <t>AVANISH BHARAT MERCHANT</t>
  </si>
  <si>
    <t>EARUM</t>
  </si>
  <si>
    <t>GHANSHYAMBHAI MANSUKHBHAI KHAMBHAYATA</t>
  </si>
  <si>
    <t>SHASHIKANT VEDPRAKASH SHARMA</t>
  </si>
  <si>
    <t>GARMNTMNTR</t>
  </si>
  <si>
    <t>SAHIL GUPTA</t>
  </si>
  <si>
    <t>TEAM INDIA MANAGERS LTD</t>
  </si>
  <si>
    <t>GIANLIFE</t>
  </si>
  <si>
    <t>MAULIK CONSULTANCY</t>
  </si>
  <si>
    <t>HINDEVER</t>
  </si>
  <si>
    <t>MOHIT KHULLAR</t>
  </si>
  <si>
    <t>SWETABEN HARDIK SHAH</t>
  </si>
  <si>
    <t>INTLCONV</t>
  </si>
  <si>
    <t>VIVEK MUNDRA</t>
  </si>
  <si>
    <t>MADHUSUDAN MURLIDHAR KELA</t>
  </si>
  <si>
    <t>KAKTEX</t>
  </si>
  <si>
    <t>ESULATHA KASIREDDY ESULATHA KASIREDDY</t>
  </si>
  <si>
    <t>KETAN JAYANTILAL KARANI</t>
  </si>
  <si>
    <t>LKPFIN</t>
  </si>
  <si>
    <t>INDIA MAX INVESTMENT FUND LIMITED</t>
  </si>
  <si>
    <t>VIJAY KUNDANMAL CHORARIA</t>
  </si>
  <si>
    <t>MERCATOR</t>
  </si>
  <si>
    <t>TOPGAIN FINANCE PRIVATE LIMITED</t>
  </si>
  <si>
    <t>MODCL</t>
  </si>
  <si>
    <t>ALPA VAIBHAV DOSHI</t>
  </si>
  <si>
    <t>ANAND POTATO COLD STORAGE PRIVATE LIMITED</t>
  </si>
  <si>
    <t>ANUJA SATYEN SHAH</t>
  </si>
  <si>
    <t>PMTELELIN</t>
  </si>
  <si>
    <t>DIPIN SURANA</t>
  </si>
  <si>
    <t>SHANTA NAHAR</t>
  </si>
  <si>
    <t>REFNOL</t>
  </si>
  <si>
    <t>KAJAL JAIN</t>
  </si>
  <si>
    <t>VIJAY KUMAR JAIN</t>
  </si>
  <si>
    <t>PARESH DHIRAJLAL SHAH</t>
  </si>
  <si>
    <t>MAYUR MUKESHBHAI NIRBAN</t>
  </si>
  <si>
    <t>PRATIK RAMJIBHAI KAKADIA</t>
  </si>
  <si>
    <t>STOVACQ</t>
  </si>
  <si>
    <t>PLUTUS WEALTH MANAGEMENT LLP</t>
  </si>
  <si>
    <t>SURYAAMBA</t>
  </si>
  <si>
    <t>P PRABHAKARREDDY</t>
  </si>
  <si>
    <t>TIMESGREEN</t>
  </si>
  <si>
    <t>SK GROWTH FUND PRIVATE LIMITED</t>
  </si>
  <si>
    <t>BIJAY SARAF HUF</t>
  </si>
  <si>
    <t>TRCFIN</t>
  </si>
  <si>
    <t>SANGITA</t>
  </si>
  <si>
    <t>VEDAVAAG</t>
  </si>
  <si>
    <t>KALADHAR GHADIYARAM</t>
  </si>
  <si>
    <t>ALBERTDAVD</t>
  </si>
  <si>
    <t>Albert David Limited</t>
  </si>
  <si>
    <t>TRIPTA RANI</t>
  </si>
  <si>
    <t>ATALREAL</t>
  </si>
  <si>
    <t>Atal Realtech Limited</t>
  </si>
  <si>
    <t>POONAM NARENDRA SOLANKI</t>
  </si>
  <si>
    <t>AWHCL</t>
  </si>
  <si>
    <t>Antony Waste Hdg Cell Ltd</t>
  </si>
  <si>
    <t>BHAGYANGR</t>
  </si>
  <si>
    <t>Bhagyanagar India Limited</t>
  </si>
  <si>
    <t>YOGESH KUMAR GAWANDE</t>
  </si>
  <si>
    <t>CTE</t>
  </si>
  <si>
    <t>Cambridge Technology Ente</t>
  </si>
  <si>
    <t>RAM BAGH FACILITY SERVICES LLP</t>
  </si>
  <si>
    <t>LONG TERM EQUITY FUND</t>
  </si>
  <si>
    <t>GUFICBIO</t>
  </si>
  <si>
    <t>Gufic Biosciences Limited</t>
  </si>
  <si>
    <t>FINANCIAL INVESTORS TRUST A/C GRANDEUR PEAK GLOBAL OPPORTUNITIES FUND</t>
  </si>
  <si>
    <t>Indoco Remedies Limited</t>
  </si>
  <si>
    <t>INDTERRAIN</t>
  </si>
  <si>
    <t>Ind Terrain Fashions Ltd</t>
  </si>
  <si>
    <t>M/S. PRARTHANA ENTERPRISES</t>
  </si>
  <si>
    <t>INNOVANA</t>
  </si>
  <si>
    <t>Innovana Thinklabs Ltd.</t>
  </si>
  <si>
    <t>GOENKA BUSINESS &amp; FINANCE LIMITED</t>
  </si>
  <si>
    <t>JBFIND</t>
  </si>
  <si>
    <t>JBF INDUSTRIES LTD</t>
  </si>
  <si>
    <t>LXCHEM</t>
  </si>
  <si>
    <t>Laxmi Organic Indus Ltd</t>
  </si>
  <si>
    <t>MAGNUM</t>
  </si>
  <si>
    <t>Magnum Ventures Limited</t>
  </si>
  <si>
    <t>B.W.TRADERS</t>
  </si>
  <si>
    <t>MARINE</t>
  </si>
  <si>
    <t>Marine Electrical (I) Ltd</t>
  </si>
  <si>
    <t>OLGA TRADING PRIVATE LIMITED</t>
  </si>
  <si>
    <t>NELCO</t>
  </si>
  <si>
    <t>Nelco Ltd.</t>
  </si>
  <si>
    <t>PILITA</t>
  </si>
  <si>
    <t>PIL Italica Lifestyle Ltd</t>
  </si>
  <si>
    <t>VINYLINDIA</t>
  </si>
  <si>
    <t>Vinyl Chemicals (India) L</t>
  </si>
  <si>
    <t>VISHAL</t>
  </si>
  <si>
    <t>Vishal Fabrics Limited</t>
  </si>
  <si>
    <t>CHIRIPAL SAVITRIDEVI V</t>
  </si>
  <si>
    <t>TIA ENTERPRISES PRIVATE LIMITED</t>
  </si>
  <si>
    <t>BRIGHT</t>
  </si>
  <si>
    <t>Bright Solar Limited</t>
  </si>
  <si>
    <t>PIYUSHKUMAR THUMAR</t>
  </si>
  <si>
    <t>DSML</t>
  </si>
  <si>
    <t>Debock Sale Marketing Ltd</t>
  </si>
  <si>
    <t>AMRIT  CHOUDHURY</t>
  </si>
  <si>
    <t>FMNL</t>
  </si>
  <si>
    <t>Future Mkt Networks Ltd</t>
  </si>
  <si>
    <t>ISHBHOOMI FABTRADERS PRIVATE LIMITED</t>
  </si>
  <si>
    <t>PRISTINEINVESTMENT</t>
  </si>
  <si>
    <t>MOKSH</t>
  </si>
  <si>
    <t>Moksh Ornaments Limited</t>
  </si>
  <si>
    <t>VIMLA JAWANMALJI SHAH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</si>
</sst>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d\-mmm\-yyyy"/>
    <numFmt numFmtId="165" formatCode="[$-409]d\-mmm"/>
    <numFmt numFmtId="166" formatCode="d\-mmm"/>
    <numFmt numFmtId="167" formatCode="0.0"/>
    <numFmt numFmtId="168" formatCode="d\ mmm\ yy"/>
    <numFmt numFmtId="169" formatCode="[$-409]dd\-mmm\-yy"/>
  </numFmts>
  <fonts count="42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C2D69B"/>
        <bgColor rgb="FFC2D69B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rgb="FF92D05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theme="0"/>
        <bgColor rgb="FFE5B8B7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58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3" fillId="0" borderId="0" xfId="0" applyFont="1"/>
    <xf numFmtId="10" fontId="13" fillId="2" borderId="0" xfId="0" applyNumberFormat="1" applyFont="1" applyFill="1" applyBorder="1" applyAlignment="1">
      <alignment horizontal="center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43" fontId="1" fillId="2" borderId="0" xfId="0" applyNumberFormat="1" applyFont="1" applyFill="1" applyBorder="1"/>
    <xf numFmtId="0" fontId="36" fillId="7" borderId="1" xfId="0" applyFont="1" applyFill="1" applyBorder="1" applyAlignment="1">
      <alignment horizontal="center" vertical="center"/>
    </xf>
    <xf numFmtId="43" fontId="36" fillId="7" borderId="1" xfId="0" applyNumberFormat="1" applyFont="1" applyFill="1" applyBorder="1" applyAlignment="1">
      <alignment horizontal="center" vertical="center"/>
    </xf>
    <xf numFmtId="2" fontId="36" fillId="7" borderId="1" xfId="0" applyNumberFormat="1" applyFont="1" applyFill="1" applyBorder="1" applyAlignment="1">
      <alignment horizontal="center" vertical="center"/>
    </xf>
    <xf numFmtId="10" fontId="36" fillId="7" borderId="1" xfId="0" applyNumberFormat="1" applyFont="1" applyFill="1" applyBorder="1" applyAlignment="1">
      <alignment horizontal="center" vertical="center" wrapText="1"/>
    </xf>
    <xf numFmtId="16" fontId="36" fillId="7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1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2" fontId="36" fillId="2" borderId="1" xfId="0" applyNumberFormat="1" applyFont="1" applyFill="1" applyBorder="1" applyAlignment="1">
      <alignment horizontal="center" vertical="center"/>
    </xf>
    <xf numFmtId="10" fontId="36" fillId="2" borderId="1" xfId="0" applyNumberFormat="1" applyFont="1" applyFill="1" applyBorder="1" applyAlignment="1">
      <alignment horizontal="center" vertical="center" wrapText="1"/>
    </xf>
    <xf numFmtId="16" fontId="37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5" fontId="35" fillId="2" borderId="15" xfId="0" applyNumberFormat="1" applyFont="1" applyFill="1" applyBorder="1" applyAlignment="1">
      <alignment horizontal="center" vertical="center"/>
    </xf>
    <xf numFmtId="166" fontId="35" fillId="2" borderId="1" xfId="0" applyNumberFormat="1" applyFont="1" applyFill="1" applyBorder="1" applyAlignment="1">
      <alignment horizontal="center" vertical="center"/>
    </xf>
    <xf numFmtId="16" fontId="36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66" fontId="1" fillId="2" borderId="0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16" fontId="38" fillId="2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5" fillId="2" borderId="0" xfId="0" applyFont="1" applyFill="1" applyBorder="1"/>
    <xf numFmtId="0" fontId="36" fillId="2" borderId="15" xfId="0" applyFont="1" applyFill="1" applyBorder="1" applyAlignment="1">
      <alignment horizontal="center" vertical="center"/>
    </xf>
    <xf numFmtId="2" fontId="36" fillId="2" borderId="2" xfId="0" applyNumberFormat="1" applyFont="1" applyFill="1" applyBorder="1" applyAlignment="1">
      <alignment horizontal="center" vertical="center"/>
    </xf>
    <xf numFmtId="167" fontId="36" fillId="2" borderId="1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5" fillId="2" borderId="1" xfId="0" applyFont="1" applyFill="1" applyBorder="1"/>
    <xf numFmtId="167" fontId="36" fillId="2" borderId="15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7" fillId="2" borderId="15" xfId="0" applyNumberFormat="1" applyFont="1" applyFill="1" applyBorder="1" applyAlignment="1">
      <alignment horizontal="center" vertical="center"/>
    </xf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0" fontId="35" fillId="2" borderId="0" xfId="0" applyFont="1" applyFill="1" applyBorder="1" applyAlignment="1">
      <alignment horizontal="center"/>
    </xf>
    <xf numFmtId="16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15" fontId="35" fillId="2" borderId="0" xfId="0" applyNumberFormat="1" applyFont="1" applyFill="1" applyBorder="1" applyAlignment="1">
      <alignment horizontal="center" vertical="center"/>
    </xf>
    <xf numFmtId="0" fontId="35" fillId="2" borderId="20" xfId="0" applyFont="1" applyFill="1" applyBorder="1" applyAlignment="1">
      <alignment horizontal="center"/>
    </xf>
    <xf numFmtId="16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21" xfId="0" applyFont="1" applyBorder="1"/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8" fontId="1" fillId="8" borderId="1" xfId="0" applyNumberFormat="1" applyFont="1" applyFill="1" applyBorder="1" applyAlignment="1">
      <alignment horizontal="center" vertical="center"/>
    </xf>
    <xf numFmtId="168" fontId="1" fillId="8" borderId="1" xfId="0" applyNumberFormat="1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center" vertical="center" wrapText="1"/>
    </xf>
    <xf numFmtId="1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left"/>
    </xf>
    <xf numFmtId="1" fontId="1" fillId="9" borderId="1" xfId="0" applyNumberFormat="1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10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9" fontId="1" fillId="9" borderId="1" xfId="0" applyNumberFormat="1" applyFont="1" applyFill="1" applyBorder="1" applyAlignment="1">
      <alignment horizontal="center"/>
    </xf>
    <xf numFmtId="169" fontId="1" fillId="9" borderId="1" xfId="0" applyNumberFormat="1" applyFont="1" applyFill="1" applyBorder="1" applyAlignment="1">
      <alignment horizontal="center" vertical="center" wrapText="1"/>
    </xf>
    <xf numFmtId="15" fontId="1" fillId="9" borderId="1" xfId="0" applyNumberFormat="1" applyFont="1" applyFill="1" applyBorder="1"/>
    <xf numFmtId="1" fontId="1" fillId="10" borderId="1" xfId="0" applyNumberFormat="1" applyFont="1" applyFill="1" applyBorder="1" applyAlignment="1">
      <alignment horizontal="center" vertical="center" wrapText="1"/>
    </xf>
    <xf numFmtId="168" fontId="1" fillId="10" borderId="1" xfId="0" applyNumberFormat="1" applyFont="1" applyFill="1" applyBorder="1" applyAlignment="1">
      <alignment horizontal="center" vertical="center" wrapText="1"/>
    </xf>
    <xf numFmtId="0" fontId="1" fillId="10" borderId="1" xfId="0" applyFont="1" applyFill="1" applyBorder="1"/>
    <xf numFmtId="0" fontId="1" fillId="10" borderId="1" xfId="0" applyFont="1" applyFill="1" applyBorder="1" applyAlignment="1">
      <alignment horizontal="center"/>
    </xf>
    <xf numFmtId="2" fontId="1" fillId="10" borderId="1" xfId="0" applyNumberFormat="1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2" fontId="1" fillId="10" borderId="1" xfId="0" applyNumberFormat="1" applyFont="1" applyFill="1" applyBorder="1" applyAlignment="1">
      <alignment horizontal="center" vertical="center" wrapText="1"/>
    </xf>
    <xf numFmtId="9" fontId="1" fillId="10" borderId="1" xfId="0" applyNumberFormat="1" applyFont="1" applyFill="1" applyBorder="1" applyAlignment="1">
      <alignment horizontal="center"/>
    </xf>
    <xf numFmtId="1" fontId="1" fillId="8" borderId="2" xfId="0" applyNumberFormat="1" applyFont="1" applyFill="1" applyBorder="1" applyAlignment="1">
      <alignment horizontal="center" vertical="center"/>
    </xf>
    <xf numFmtId="168" fontId="1" fillId="8" borderId="2" xfId="0" applyNumberFormat="1" applyFont="1" applyFill="1" applyBorder="1" applyAlignment="1">
      <alignment horizontal="center" vertical="center"/>
    </xf>
    <xf numFmtId="168" fontId="1" fillId="8" borderId="2" xfId="0" applyNumberFormat="1" applyFont="1" applyFill="1" applyBorder="1" applyAlignment="1">
      <alignment horizontal="left"/>
    </xf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 vertical="center"/>
    </xf>
    <xf numFmtId="2" fontId="1" fillId="8" borderId="2" xfId="0" applyNumberFormat="1" applyFont="1" applyFill="1" applyBorder="1" applyAlignment="1">
      <alignment horizontal="center"/>
    </xf>
    <xf numFmtId="0" fontId="1" fillId="8" borderId="5" xfId="0" applyFont="1" applyFill="1" applyBorder="1" applyAlignment="1">
      <alignment horizontal="center"/>
    </xf>
    <xf numFmtId="10" fontId="1" fillId="8" borderId="2" xfId="0" applyNumberFormat="1" applyFont="1" applyFill="1" applyBorder="1" applyAlignment="1">
      <alignment horizontal="center" vertical="center" wrapText="1"/>
    </xf>
    <xf numFmtId="168" fontId="1" fillId="8" borderId="2" xfId="0" applyNumberFormat="1" applyFont="1" applyFill="1" applyBorder="1" applyAlignment="1">
      <alignment horizontal="center" vertical="center" wrapText="1"/>
    </xf>
    <xf numFmtId="1" fontId="1" fillId="9" borderId="1" xfId="0" applyNumberFormat="1" applyFont="1" applyFill="1" applyBorder="1" applyAlignment="1">
      <alignment horizontal="center" vertical="center"/>
    </xf>
    <xf numFmtId="168" fontId="1" fillId="9" borderId="1" xfId="0" applyNumberFormat="1" applyFont="1" applyFill="1" applyBorder="1" applyAlignment="1">
      <alignment horizontal="center" vertical="center"/>
    </xf>
    <xf numFmtId="2" fontId="1" fillId="9" borderId="1" xfId="0" applyNumberFormat="1" applyFont="1" applyFill="1" applyBorder="1" applyAlignment="1">
      <alignment horizontal="center" vertical="center"/>
    </xf>
    <xf numFmtId="2" fontId="1" fillId="8" borderId="2" xfId="0" applyNumberFormat="1" applyFont="1" applyFill="1" applyBorder="1" applyAlignment="1">
      <alignment horizontal="center" vertical="center" wrapText="1"/>
    </xf>
    <xf numFmtId="1" fontId="1" fillId="9" borderId="2" xfId="0" applyNumberFormat="1" applyFont="1" applyFill="1" applyBorder="1" applyAlignment="1">
      <alignment horizontal="center" vertical="center"/>
    </xf>
    <xf numFmtId="168" fontId="1" fillId="9" borderId="2" xfId="0" applyNumberFormat="1" applyFont="1" applyFill="1" applyBorder="1" applyAlignment="1">
      <alignment horizontal="center" vertical="center"/>
    </xf>
    <xf numFmtId="0" fontId="1" fillId="9" borderId="2" xfId="0" applyFont="1" applyFill="1" applyBorder="1"/>
    <xf numFmtId="0" fontId="1" fillId="9" borderId="2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/>
    </xf>
    <xf numFmtId="1" fontId="1" fillId="6" borderId="1" xfId="0" applyNumberFormat="1" applyFont="1" applyFill="1" applyBorder="1" applyAlignment="1">
      <alignment horizontal="center" vertical="center" wrapText="1"/>
    </xf>
    <xf numFmtId="168" fontId="1" fillId="6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/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9" fontId="1" fillId="6" borderId="1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 vertical="center"/>
    </xf>
    <xf numFmtId="168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68" fontId="1" fillId="2" borderId="2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1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165" fontId="35" fillId="12" borderId="1" xfId="0" applyNumberFormat="1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center"/>
    </xf>
    <xf numFmtId="1" fontId="35" fillId="13" borderId="1" xfId="0" applyNumberFormat="1" applyFont="1" applyFill="1" applyBorder="1" applyAlignment="1">
      <alignment horizontal="center" vertical="center"/>
    </xf>
    <xf numFmtId="166" fontId="35" fillId="13" borderId="1" xfId="0" applyNumberFormat="1" applyFont="1" applyFill="1" applyBorder="1" applyAlignment="1">
      <alignment horizontal="center" vertical="center"/>
    </xf>
    <xf numFmtId="0" fontId="35" fillId="13" borderId="1" xfId="0" applyFont="1" applyFill="1" applyBorder="1" applyAlignment="1">
      <alignment horizontal="left"/>
    </xf>
    <xf numFmtId="0" fontId="35" fillId="13" borderId="1" xfId="0" applyFont="1" applyFill="1" applyBorder="1" applyAlignment="1">
      <alignment horizontal="center" vertical="center"/>
    </xf>
    <xf numFmtId="0" fontId="36" fillId="14" borderId="1" xfId="0" applyFont="1" applyFill="1" applyBorder="1" applyAlignment="1">
      <alignment horizontal="center" vertical="center"/>
    </xf>
    <xf numFmtId="2" fontId="36" fillId="14" borderId="1" xfId="0" applyNumberFormat="1" applyFont="1" applyFill="1" applyBorder="1" applyAlignment="1">
      <alignment horizontal="center" vertical="center"/>
    </xf>
    <xf numFmtId="10" fontId="36" fillId="14" borderId="1" xfId="0" applyNumberFormat="1" applyFont="1" applyFill="1" applyBorder="1" applyAlignment="1">
      <alignment horizontal="center" vertical="center" wrapText="1"/>
    </xf>
    <xf numFmtId="166" fontId="35" fillId="12" borderId="1" xfId="0" applyNumberFormat="1" applyFont="1" applyFill="1" applyBorder="1" applyAlignment="1">
      <alignment horizontal="center" vertical="center"/>
    </xf>
    <xf numFmtId="0" fontId="36" fillId="12" borderId="1" xfId="0" applyFont="1" applyFill="1" applyBorder="1" applyAlignment="1">
      <alignment horizontal="center" vertical="center"/>
    </xf>
    <xf numFmtId="0" fontId="35" fillId="12" borderId="15" xfId="0" applyFont="1" applyFill="1" applyBorder="1" applyAlignment="1">
      <alignment horizontal="center" vertical="center"/>
    </xf>
    <xf numFmtId="0" fontId="35" fillId="12" borderId="1" xfId="0" applyFont="1" applyFill="1" applyBorder="1"/>
    <xf numFmtId="0" fontId="36" fillId="12" borderId="15" xfId="0" applyFont="1" applyFill="1" applyBorder="1" applyAlignment="1">
      <alignment horizontal="center" vertical="center"/>
    </xf>
    <xf numFmtId="1" fontId="35" fillId="12" borderId="1" xfId="0" applyNumberFormat="1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left"/>
    </xf>
    <xf numFmtId="165" fontId="35" fillId="13" borderId="1" xfId="0" applyNumberFormat="1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2" fontId="36" fillId="12" borderId="2" xfId="0" applyNumberFormat="1" applyFont="1" applyFill="1" applyBorder="1" applyAlignment="1">
      <alignment horizontal="center" vertical="center"/>
    </xf>
    <xf numFmtId="167" fontId="36" fillId="12" borderId="15" xfId="0" applyNumberFormat="1" applyFont="1" applyFill="1" applyBorder="1" applyAlignment="1">
      <alignment horizontal="center" vertical="center"/>
    </xf>
    <xf numFmtId="16" fontId="36" fillId="12" borderId="15" xfId="0" applyNumberFormat="1" applyFont="1" applyFill="1" applyBorder="1" applyAlignment="1">
      <alignment horizontal="center" vertical="center"/>
    </xf>
    <xf numFmtId="16" fontId="36" fillId="14" borderId="1" xfId="0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" xfId="0" applyFont="1" applyBorder="1"/>
    <xf numFmtId="0" fontId="1" fillId="0" borderId="22" xfId="0" applyFont="1" applyBorder="1"/>
    <xf numFmtId="2" fontId="36" fillId="2" borderId="15" xfId="0" applyNumberFormat="1" applyFont="1" applyFill="1" applyBorder="1" applyAlignment="1">
      <alignment horizontal="center" vertical="center"/>
    </xf>
    <xf numFmtId="10" fontId="36" fillId="2" borderId="15" xfId="0" applyNumberFormat="1" applyFont="1" applyFill="1" applyBorder="1" applyAlignment="1">
      <alignment horizontal="center" vertical="center" wrapText="1"/>
    </xf>
    <xf numFmtId="0" fontId="35" fillId="13" borderId="22" xfId="0" applyFont="1" applyFill="1" applyBorder="1" applyAlignment="1">
      <alignment horizontal="center" vertical="center"/>
    </xf>
    <xf numFmtId="165" fontId="35" fillId="13" borderId="22" xfId="0" applyNumberFormat="1" applyFont="1" applyFill="1" applyBorder="1" applyAlignment="1">
      <alignment horizontal="center" vertical="center"/>
    </xf>
    <xf numFmtId="0" fontId="35" fillId="13" borderId="22" xfId="0" applyFont="1" applyFill="1" applyBorder="1"/>
    <xf numFmtId="0" fontId="36" fillId="13" borderId="22" xfId="0" applyFont="1" applyFill="1" applyBorder="1" applyAlignment="1">
      <alignment horizontal="center" vertical="center"/>
    </xf>
    <xf numFmtId="0" fontId="36" fillId="14" borderId="22" xfId="0" applyFont="1" applyFill="1" applyBorder="1" applyAlignment="1">
      <alignment horizontal="center" vertical="center"/>
    </xf>
    <xf numFmtId="2" fontId="36" fillId="13" borderId="22" xfId="0" applyNumberFormat="1" applyFont="1" applyFill="1" applyBorder="1" applyAlignment="1">
      <alignment horizontal="center" vertical="center"/>
    </xf>
    <xf numFmtId="167" fontId="36" fillId="13" borderId="22" xfId="0" applyNumberFormat="1" applyFont="1" applyFill="1" applyBorder="1" applyAlignment="1">
      <alignment horizontal="center" vertical="center"/>
    </xf>
    <xf numFmtId="43" fontId="36" fillId="14" borderId="22" xfId="0" applyNumberFormat="1" applyFont="1" applyFill="1" applyBorder="1" applyAlignment="1">
      <alignment horizontal="center" vertical="center"/>
    </xf>
    <xf numFmtId="16" fontId="36" fillId="13" borderId="22" xfId="0" applyNumberFormat="1" applyFont="1" applyFill="1" applyBorder="1" applyAlignment="1">
      <alignment horizontal="center" vertical="center"/>
    </xf>
    <xf numFmtId="1" fontId="35" fillId="12" borderId="22" xfId="0" applyNumberFormat="1" applyFont="1" applyFill="1" applyBorder="1" applyAlignment="1">
      <alignment horizontal="center" vertical="center"/>
    </xf>
    <xf numFmtId="165" fontId="35" fillId="12" borderId="22" xfId="0" applyNumberFormat="1" applyFont="1" applyFill="1" applyBorder="1" applyAlignment="1">
      <alignment horizontal="center" vertical="center"/>
    </xf>
    <xf numFmtId="166" fontId="35" fillId="12" borderId="22" xfId="0" applyNumberFormat="1" applyFont="1" applyFill="1" applyBorder="1" applyAlignment="1">
      <alignment horizontal="center" vertical="center"/>
    </xf>
    <xf numFmtId="0" fontId="35" fillId="12" borderId="22" xfId="0" applyFont="1" applyFill="1" applyBorder="1" applyAlignment="1">
      <alignment horizontal="left"/>
    </xf>
    <xf numFmtId="0" fontId="35" fillId="12" borderId="22" xfId="0" applyFont="1" applyFill="1" applyBorder="1" applyAlignment="1">
      <alignment horizontal="center" vertical="center"/>
    </xf>
    <xf numFmtId="165" fontId="35" fillId="12" borderId="15" xfId="0" applyNumberFormat="1" applyFont="1" applyFill="1" applyBorder="1" applyAlignment="1">
      <alignment horizontal="center" vertical="center"/>
    </xf>
    <xf numFmtId="0" fontId="35" fillId="12" borderId="15" xfId="0" applyFont="1" applyFill="1" applyBorder="1"/>
    <xf numFmtId="0" fontId="36" fillId="14" borderId="15" xfId="0" applyFont="1" applyFill="1" applyBorder="1" applyAlignment="1">
      <alignment horizontal="center" vertical="center"/>
    </xf>
    <xf numFmtId="2" fontId="36" fillId="14" borderId="2" xfId="0" applyNumberFormat="1" applyFont="1" applyFill="1" applyBorder="1" applyAlignment="1">
      <alignment horizontal="center" vertical="center"/>
    </xf>
    <xf numFmtId="43" fontId="36" fillId="15" borderId="15" xfId="0" applyNumberFormat="1" applyFont="1" applyFill="1" applyBorder="1" applyAlignment="1">
      <alignment horizontal="center" vertical="center"/>
    </xf>
    <xf numFmtId="165" fontId="35" fillId="13" borderId="15" xfId="0" applyNumberFormat="1" applyFont="1" applyFill="1" applyBorder="1" applyAlignment="1">
      <alignment horizontal="center" vertical="center"/>
    </xf>
    <xf numFmtId="0" fontId="36" fillId="13" borderId="1" xfId="0" applyFont="1" applyFill="1" applyBorder="1"/>
    <xf numFmtId="0" fontId="36" fillId="13" borderId="1" xfId="0" applyFont="1" applyFill="1" applyBorder="1" applyAlignment="1">
      <alignment horizontal="center" vertical="center"/>
    </xf>
    <xf numFmtId="16" fontId="37" fillId="14" borderId="1" xfId="0" applyNumberFormat="1" applyFont="1" applyFill="1" applyBorder="1" applyAlignment="1">
      <alignment horizontal="center" vertical="center"/>
    </xf>
    <xf numFmtId="0" fontId="1" fillId="16" borderId="1" xfId="0" applyFont="1" applyFill="1" applyBorder="1" applyAlignment="1">
      <alignment horizontal="center" vertical="center"/>
    </xf>
    <xf numFmtId="165" fontId="35" fillId="16" borderId="1" xfId="0" applyNumberFormat="1" applyFont="1" applyFill="1" applyBorder="1" applyAlignment="1">
      <alignment horizontal="center" vertical="center"/>
    </xf>
    <xf numFmtId="15" fontId="1" fillId="16" borderId="1" xfId="0" applyNumberFormat="1" applyFont="1" applyFill="1" applyBorder="1" applyAlignment="1">
      <alignment horizontal="center" vertical="center"/>
    </xf>
    <xf numFmtId="0" fontId="36" fillId="16" borderId="1" xfId="0" applyFont="1" applyFill="1" applyBorder="1"/>
    <xf numFmtId="43" fontId="35" fillId="16" borderId="1" xfId="0" applyNumberFormat="1" applyFont="1" applyFill="1" applyBorder="1" applyAlignment="1">
      <alignment horizontal="center" vertical="top"/>
    </xf>
    <xf numFmtId="0" fontId="35" fillId="16" borderId="1" xfId="0" applyFont="1" applyFill="1" applyBorder="1" applyAlignment="1">
      <alignment horizontal="center" vertical="center"/>
    </xf>
    <xf numFmtId="0" fontId="35" fillId="16" borderId="1" xfId="0" applyFont="1" applyFill="1" applyBorder="1" applyAlignment="1">
      <alignment horizontal="center" vertical="top"/>
    </xf>
    <xf numFmtId="0" fontId="36" fillId="17" borderId="1" xfId="0" applyFont="1" applyFill="1" applyBorder="1" applyAlignment="1">
      <alignment horizontal="center" vertical="center"/>
    </xf>
    <xf numFmtId="2" fontId="36" fillId="17" borderId="1" xfId="0" applyNumberFormat="1" applyFont="1" applyFill="1" applyBorder="1" applyAlignment="1">
      <alignment horizontal="center" vertical="center"/>
    </xf>
    <xf numFmtId="10" fontId="36" fillId="17" borderId="1" xfId="0" applyNumberFormat="1" applyFont="1" applyFill="1" applyBorder="1" applyAlignment="1">
      <alignment horizontal="center" vertical="center" wrapText="1"/>
    </xf>
    <xf numFmtId="16" fontId="36" fillId="17" borderId="1" xfId="0" applyNumberFormat="1" applyFont="1" applyFill="1" applyBorder="1" applyAlignment="1">
      <alignment horizontal="center" vertical="center"/>
    </xf>
    <xf numFmtId="0" fontId="36" fillId="12" borderId="1" xfId="0" applyFont="1" applyFill="1" applyBorder="1"/>
    <xf numFmtId="0" fontId="35" fillId="13" borderId="15" xfId="0" applyFont="1" applyFill="1" applyBorder="1" applyAlignment="1">
      <alignment horizontal="center" vertical="center"/>
    </xf>
    <xf numFmtId="0" fontId="35" fillId="13" borderId="1" xfId="0" applyFont="1" applyFill="1" applyBorder="1"/>
    <xf numFmtId="0" fontId="36" fillId="13" borderId="15" xfId="0" applyFont="1" applyFill="1" applyBorder="1" applyAlignment="1">
      <alignment horizontal="center" vertical="center"/>
    </xf>
    <xf numFmtId="1" fontId="35" fillId="13" borderId="22" xfId="0" applyNumberFormat="1" applyFont="1" applyFill="1" applyBorder="1" applyAlignment="1">
      <alignment horizontal="center" vertical="center"/>
    </xf>
    <xf numFmtId="166" fontId="35" fillId="13" borderId="22" xfId="0" applyNumberFormat="1" applyFont="1" applyFill="1" applyBorder="1" applyAlignment="1">
      <alignment horizontal="center" vertical="center"/>
    </xf>
    <xf numFmtId="0" fontId="35" fillId="13" borderId="22" xfId="0" applyFont="1" applyFill="1" applyBorder="1" applyAlignment="1">
      <alignment horizontal="left"/>
    </xf>
    <xf numFmtId="1" fontId="35" fillId="13" borderId="2" xfId="0" applyNumberFormat="1" applyFont="1" applyFill="1" applyBorder="1" applyAlignment="1">
      <alignment horizontal="center" vertical="center"/>
    </xf>
    <xf numFmtId="165" fontId="35" fillId="13" borderId="2" xfId="0" applyNumberFormat="1" applyFont="1" applyFill="1" applyBorder="1" applyAlignment="1">
      <alignment horizontal="center" vertical="center"/>
    </xf>
    <xf numFmtId="166" fontId="35" fillId="13" borderId="2" xfId="0" applyNumberFormat="1" applyFont="1" applyFill="1" applyBorder="1" applyAlignment="1">
      <alignment horizontal="center" vertical="center"/>
    </xf>
    <xf numFmtId="0" fontId="35" fillId="13" borderId="2" xfId="0" applyFont="1" applyFill="1" applyBorder="1" applyAlignment="1">
      <alignment horizontal="left"/>
    </xf>
    <xf numFmtId="0" fontId="35" fillId="13" borderId="2" xfId="0" applyFont="1" applyFill="1" applyBorder="1" applyAlignment="1">
      <alignment horizontal="center" vertical="center"/>
    </xf>
    <xf numFmtId="0" fontId="36" fillId="19" borderId="15" xfId="0" applyFont="1" applyFill="1" applyBorder="1" applyAlignment="1">
      <alignment horizontal="center" vertical="center"/>
    </xf>
    <xf numFmtId="2" fontId="36" fillId="19" borderId="15" xfId="0" applyNumberFormat="1" applyFont="1" applyFill="1" applyBorder="1" applyAlignment="1">
      <alignment horizontal="center" vertical="center"/>
    </xf>
    <xf numFmtId="10" fontId="36" fillId="19" borderId="15" xfId="0" applyNumberFormat="1" applyFont="1" applyFill="1" applyBorder="1" applyAlignment="1">
      <alignment horizontal="center" vertical="center" wrapText="1"/>
    </xf>
    <xf numFmtId="0" fontId="37" fillId="19" borderId="15" xfId="0" applyFont="1" applyFill="1" applyBorder="1" applyAlignment="1">
      <alignment horizontal="center" vertical="center"/>
    </xf>
    <xf numFmtId="16" fontId="36" fillId="19" borderId="15" xfId="0" applyNumberFormat="1" applyFont="1" applyFill="1" applyBorder="1" applyAlignment="1">
      <alignment horizontal="center" vertical="center"/>
    </xf>
    <xf numFmtId="0" fontId="1" fillId="18" borderId="0" xfId="0" applyFont="1" applyFill="1" applyBorder="1"/>
    <xf numFmtId="0" fontId="1" fillId="18" borderId="0" xfId="0" applyFont="1" applyFill="1" applyBorder="1" applyAlignment="1">
      <alignment horizontal="center"/>
    </xf>
    <xf numFmtId="0" fontId="0" fillId="20" borderId="0" xfId="0" applyFont="1" applyFill="1" applyAlignment="1"/>
    <xf numFmtId="0" fontId="36" fillId="19" borderId="23" xfId="0" applyFont="1" applyFill="1" applyBorder="1" applyAlignment="1">
      <alignment horizontal="center" vertical="center"/>
    </xf>
    <xf numFmtId="0" fontId="36" fillId="2" borderId="23" xfId="0" applyFont="1" applyFill="1" applyBorder="1" applyAlignment="1">
      <alignment horizontal="center" vertical="center"/>
    </xf>
    <xf numFmtId="1" fontId="35" fillId="18" borderId="22" xfId="0" applyNumberFormat="1" applyFont="1" applyFill="1" applyBorder="1" applyAlignment="1">
      <alignment horizontal="center" vertical="center"/>
    </xf>
    <xf numFmtId="165" fontId="35" fillId="18" borderId="22" xfId="0" applyNumberFormat="1" applyFont="1" applyFill="1" applyBorder="1" applyAlignment="1">
      <alignment horizontal="center" vertical="center"/>
    </xf>
    <xf numFmtId="166" fontId="35" fillId="18" borderId="22" xfId="0" applyNumberFormat="1" applyFont="1" applyFill="1" applyBorder="1" applyAlignment="1">
      <alignment horizontal="center" vertical="center"/>
    </xf>
    <xf numFmtId="0" fontId="35" fillId="18" borderId="22" xfId="0" applyFont="1" applyFill="1" applyBorder="1" applyAlignment="1">
      <alignment horizontal="left"/>
    </xf>
    <xf numFmtId="0" fontId="35" fillId="18" borderId="22" xfId="0" applyFont="1" applyFill="1" applyBorder="1" applyAlignment="1">
      <alignment horizontal="center" vertical="center"/>
    </xf>
    <xf numFmtId="1" fontId="35" fillId="2" borderId="22" xfId="0" applyNumberFormat="1" applyFont="1" applyFill="1" applyBorder="1" applyAlignment="1">
      <alignment horizontal="center" vertical="center"/>
    </xf>
    <xf numFmtId="165" fontId="35" fillId="2" borderId="22" xfId="0" applyNumberFormat="1" applyFont="1" applyFill="1" applyBorder="1" applyAlignment="1">
      <alignment horizontal="center" vertical="center"/>
    </xf>
    <xf numFmtId="166" fontId="35" fillId="2" borderId="22" xfId="0" applyNumberFormat="1" applyFont="1" applyFill="1" applyBorder="1" applyAlignment="1">
      <alignment horizontal="center" vertical="center"/>
    </xf>
    <xf numFmtId="0" fontId="35" fillId="2" borderId="22" xfId="0" applyFont="1" applyFill="1" applyBorder="1" applyAlignment="1">
      <alignment horizontal="left"/>
    </xf>
    <xf numFmtId="0" fontId="35" fillId="2" borderId="22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2" fontId="36" fillId="2" borderId="3" xfId="0" applyNumberFormat="1" applyFont="1" applyFill="1" applyBorder="1" applyAlignment="1">
      <alignment horizontal="center" vertical="center"/>
    </xf>
    <xf numFmtId="2" fontId="36" fillId="2" borderId="22" xfId="0" applyNumberFormat="1" applyFont="1" applyFill="1" applyBorder="1" applyAlignment="1">
      <alignment horizontal="center" vertical="center"/>
    </xf>
    <xf numFmtId="0" fontId="36" fillId="7" borderId="15" xfId="0" applyFont="1" applyFill="1" applyBorder="1" applyAlignment="1">
      <alignment horizontal="center" vertical="center"/>
    </xf>
    <xf numFmtId="0" fontId="35" fillId="21" borderId="0" xfId="0" applyFont="1" applyFill="1" applyBorder="1"/>
    <xf numFmtId="0" fontId="1" fillId="21" borderId="0" xfId="0" applyFont="1" applyFill="1" applyBorder="1" applyAlignment="1">
      <alignment horizontal="center"/>
    </xf>
    <xf numFmtId="0" fontId="1" fillId="21" borderId="0" xfId="0" applyFont="1" applyFill="1" applyBorder="1"/>
    <xf numFmtId="0" fontId="0" fillId="22" borderId="0" xfId="0" applyFont="1" applyFill="1" applyAlignment="1"/>
    <xf numFmtId="0" fontId="1" fillId="13" borderId="1" xfId="0" applyFont="1" applyFill="1" applyBorder="1" applyAlignment="1">
      <alignment horizontal="center" vertical="center"/>
    </xf>
    <xf numFmtId="15" fontId="1" fillId="13" borderId="1" xfId="0" applyNumberFormat="1" applyFont="1" applyFill="1" applyBorder="1" applyAlignment="1">
      <alignment horizontal="center" vertical="center"/>
    </xf>
    <xf numFmtId="43" fontId="35" fillId="13" borderId="1" xfId="0" applyNumberFormat="1" applyFont="1" applyFill="1" applyBorder="1" applyAlignment="1">
      <alignment horizontal="center" vertical="top"/>
    </xf>
    <xf numFmtId="0" fontId="35" fillId="13" borderId="1" xfId="0" applyFont="1" applyFill="1" applyBorder="1" applyAlignment="1">
      <alignment horizontal="center" vertical="top"/>
    </xf>
    <xf numFmtId="15" fontId="35" fillId="12" borderId="1" xfId="0" applyNumberFormat="1" applyFont="1" applyFill="1" applyBorder="1" applyAlignment="1">
      <alignment horizontal="center" vertical="center"/>
    </xf>
    <xf numFmtId="43" fontId="35" fillId="12" borderId="1" xfId="0" applyNumberFormat="1" applyFont="1" applyFill="1" applyBorder="1" applyAlignment="1">
      <alignment horizontal="center" vertical="top"/>
    </xf>
    <xf numFmtId="0" fontId="35" fillId="12" borderId="1" xfId="0" applyFont="1" applyFill="1" applyBorder="1" applyAlignment="1">
      <alignment horizontal="center" vertical="top"/>
    </xf>
    <xf numFmtId="2" fontId="36" fillId="7" borderId="2" xfId="0" applyNumberFormat="1" applyFont="1" applyFill="1" applyBorder="1" applyAlignment="1">
      <alignment horizontal="center" vertical="center"/>
    </xf>
    <xf numFmtId="43" fontId="36" fillId="23" borderId="15" xfId="0" applyNumberFormat="1" applyFont="1" applyFill="1" applyBorder="1" applyAlignment="1">
      <alignment horizontal="center" vertical="center"/>
    </xf>
    <xf numFmtId="16" fontId="37" fillId="7" borderId="1" xfId="0" applyNumberFormat="1" applyFont="1" applyFill="1" applyBorder="1" applyAlignment="1">
      <alignment horizontal="center" vertical="center"/>
    </xf>
    <xf numFmtId="16" fontId="37" fillId="12" borderId="15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15" fontId="35" fillId="13" borderId="0" xfId="0" applyNumberFormat="1" applyFont="1" applyFill="1" applyBorder="1" applyAlignment="1">
      <alignment horizontal="center" vertical="center"/>
    </xf>
    <xf numFmtId="0" fontId="35" fillId="18" borderId="1" xfId="0" applyFont="1" applyFill="1" applyBorder="1" applyAlignment="1">
      <alignment horizontal="center" vertical="center"/>
    </xf>
    <xf numFmtId="165" fontId="35" fillId="18" borderId="15" xfId="0" applyNumberFormat="1" applyFont="1" applyFill="1" applyBorder="1" applyAlignment="1">
      <alignment horizontal="center" vertical="center"/>
    </xf>
    <xf numFmtId="166" fontId="35" fillId="18" borderId="1" xfId="0" applyNumberFormat="1" applyFont="1" applyFill="1" applyBorder="1" applyAlignment="1">
      <alignment horizontal="center" vertical="center"/>
    </xf>
    <xf numFmtId="0" fontId="36" fillId="18" borderId="1" xfId="0" applyFont="1" applyFill="1" applyBorder="1"/>
    <xf numFmtId="0" fontId="36" fillId="18" borderId="1" xfId="0" applyFont="1" applyFill="1" applyBorder="1" applyAlignment="1">
      <alignment horizontal="center" vertical="center"/>
    </xf>
    <xf numFmtId="2" fontId="36" fillId="19" borderId="2" xfId="0" applyNumberFormat="1" applyFont="1" applyFill="1" applyBorder="1" applyAlignment="1">
      <alignment horizontal="center" vertical="center"/>
    </xf>
    <xf numFmtId="0" fontId="36" fillId="19" borderId="1" xfId="0" applyFont="1" applyFill="1" applyBorder="1" applyAlignment="1">
      <alignment horizontal="center" vertical="center"/>
    </xf>
    <xf numFmtId="43" fontId="36" fillId="24" borderId="15" xfId="0" applyNumberFormat="1" applyFont="1" applyFill="1" applyBorder="1" applyAlignment="1">
      <alignment horizontal="center" vertical="center"/>
    </xf>
    <xf numFmtId="16" fontId="37" fillId="19" borderId="1" xfId="0" applyNumberFormat="1" applyFont="1" applyFill="1" applyBorder="1" applyAlignment="1">
      <alignment horizontal="center" vertical="center"/>
    </xf>
    <xf numFmtId="0" fontId="35" fillId="18" borderId="0" xfId="0" applyFont="1" applyFill="1" applyBorder="1"/>
    <xf numFmtId="0" fontId="35" fillId="18" borderId="0" xfId="0" applyFont="1" applyFill="1" applyBorder="1" applyAlignment="1">
      <alignment horizontal="center"/>
    </xf>
    <xf numFmtId="0" fontId="36" fillId="2" borderId="15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  <xf numFmtId="43" fontId="36" fillId="2" borderId="2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6" fillId="2" borderId="2" xfId="0" applyNumberFormat="1" applyFont="1" applyFill="1" applyBorder="1" applyAlignment="1">
      <alignment horizontal="center" vertical="center"/>
    </xf>
    <xf numFmtId="16" fontId="36" fillId="2" borderId="15" xfId="0" applyNumberFormat="1" applyFont="1" applyFill="1" applyBorder="1" applyAlignment="1">
      <alignment horizontal="center" vertical="center"/>
    </xf>
    <xf numFmtId="0" fontId="35" fillId="2" borderId="2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65" fontId="35" fillId="2" borderId="24" xfId="0" applyNumberFormat="1" applyFont="1" applyFill="1" applyBorder="1" applyAlignment="1">
      <alignment horizontal="center" vertical="center"/>
    </xf>
    <xf numFmtId="165" fontId="35" fillId="2" borderId="15" xfId="0" applyNumberFormat="1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6" fillId="2" borderId="6" xfId="0" applyFont="1" applyFill="1" applyBorder="1" applyAlignment="1">
      <alignment horizontal="center" vertical="center"/>
    </xf>
    <xf numFmtId="0" fontId="36" fillId="2" borderId="23" xfId="0" applyFont="1" applyFill="1" applyBorder="1" applyAlignment="1">
      <alignment horizontal="center" vertical="center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179</xdr:row>
      <xdr:rowOff>0</xdr:rowOff>
    </xdr:from>
    <xdr:to>
      <xdr:col>11</xdr:col>
      <xdr:colOff>123825</xdr:colOff>
      <xdr:row>193</xdr:row>
      <xdr:rowOff>38100</xdr:rowOff>
    </xdr:to>
    <xdr:sp macro="" textlink="">
      <xdr:nvSpPr>
        <xdr:cNvPr id="5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38100</xdr:colOff>
      <xdr:row>178</xdr:row>
      <xdr:rowOff>123825</xdr:rowOff>
    </xdr:from>
    <xdr:to>
      <xdr:col>4</xdr:col>
      <xdr:colOff>304800</xdr:colOff>
      <xdr:row>183</xdr:row>
      <xdr:rowOff>28575</xdr:rowOff>
    </xdr:to>
    <xdr:pic>
      <xdr:nvPicPr>
        <xdr:cNvPr id="4" name="image0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362325" cy="714375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400050</xdr:colOff>
      <xdr:row>220</xdr:row>
      <xdr:rowOff>123825</xdr:rowOff>
    </xdr:from>
    <xdr:to>
      <xdr:col>13</xdr:col>
      <xdr:colOff>276225</xdr:colOff>
      <xdr:row>224</xdr:row>
      <xdr:rowOff>76200</xdr:rowOff>
    </xdr:to>
    <xdr:pic>
      <xdr:nvPicPr>
        <xdr:cNvPr id="4" name="image0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038350" cy="600075"/>
        </a:xfrm>
        <a:prstGeom prst="rect">
          <a:avLst/>
        </a:prstGeom>
        <a:noFill/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514350</xdr:colOff>
      <xdr:row>511</xdr:row>
      <xdr:rowOff>76200</xdr:rowOff>
    </xdr:from>
    <xdr:to>
      <xdr:col>12</xdr:col>
      <xdr:colOff>419100</xdr:colOff>
      <xdr:row>516</xdr:row>
      <xdr:rowOff>38100</xdr:rowOff>
    </xdr:to>
    <xdr:sp macro="" textlink="">
      <xdr:nvSpPr>
        <xdr:cNvPr id="4098" name="Text Box 4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0</xdr:colOff>
      <xdr:row>512</xdr:row>
      <xdr:rowOff>38100</xdr:rowOff>
    </xdr:from>
    <xdr:to>
      <xdr:col>3</xdr:col>
      <xdr:colOff>762000</xdr:colOff>
      <xdr:row>515</xdr:row>
      <xdr:rowOff>133350</xdr:rowOff>
    </xdr:to>
    <xdr:pic>
      <xdr:nvPicPr>
        <xdr:cNvPr id="4" name="image06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562225" cy="581025"/>
        </a:xfrm>
        <a:prstGeom prst="rect">
          <a:avLst/>
        </a:prstGeom>
        <a:noFill/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0" sqref="C20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44421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0"/>
  <sheetViews>
    <sheetView zoomScale="85" zoomScaleNormal="85" workbookViewId="0">
      <pane ySplit="10" topLeftCell="A11" activePane="bottomLeft" state="frozen"/>
      <selection pane="bottomLeft" activeCell="E19" sqref="E19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44421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36" t="s">
        <v>16</v>
      </c>
      <c r="B9" s="438" t="s">
        <v>17</v>
      </c>
      <c r="C9" s="438" t="s">
        <v>18</v>
      </c>
      <c r="D9" s="438" t="s">
        <v>19</v>
      </c>
      <c r="E9" s="26" t="s">
        <v>20</v>
      </c>
      <c r="F9" s="26" t="s">
        <v>21</v>
      </c>
      <c r="G9" s="433" t="s">
        <v>22</v>
      </c>
      <c r="H9" s="434"/>
      <c r="I9" s="435"/>
      <c r="J9" s="433" t="s">
        <v>23</v>
      </c>
      <c r="K9" s="434"/>
      <c r="L9" s="435"/>
      <c r="M9" s="26"/>
      <c r="N9" s="27"/>
      <c r="O9" s="27"/>
      <c r="P9" s="27"/>
    </row>
    <row r="10" spans="1:16" ht="59.25" customHeight="1">
      <c r="A10" s="437"/>
      <c r="B10" s="439"/>
      <c r="C10" s="439"/>
      <c r="D10" s="439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44434</v>
      </c>
      <c r="E11" s="35">
        <v>36063.800000000003</v>
      </c>
      <c r="F11" s="35">
        <v>35994.966666666667</v>
      </c>
      <c r="G11" s="36">
        <v>35861.933333333334</v>
      </c>
      <c r="H11" s="36">
        <v>35660.066666666666</v>
      </c>
      <c r="I11" s="36">
        <v>35527.033333333333</v>
      </c>
      <c r="J11" s="36">
        <v>36196.833333333336</v>
      </c>
      <c r="K11" s="36">
        <v>36329.866666666676</v>
      </c>
      <c r="L11" s="36">
        <v>36531.733333333337</v>
      </c>
      <c r="M11" s="37">
        <v>36128</v>
      </c>
      <c r="N11" s="37">
        <v>35793.1</v>
      </c>
      <c r="O11" s="38">
        <v>2060650</v>
      </c>
      <c r="P11" s="39">
        <v>-6.2733816221870978E-2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44434</v>
      </c>
      <c r="E12" s="40">
        <v>16358.6</v>
      </c>
      <c r="F12" s="40">
        <v>16338.383333333331</v>
      </c>
      <c r="G12" s="41">
        <v>16307.766666666663</v>
      </c>
      <c r="H12" s="41">
        <v>16256.933333333331</v>
      </c>
      <c r="I12" s="41">
        <v>16226.316666666662</v>
      </c>
      <c r="J12" s="41">
        <v>16389.216666666664</v>
      </c>
      <c r="K12" s="41">
        <v>16419.833333333332</v>
      </c>
      <c r="L12" s="41">
        <v>16470.666666666664</v>
      </c>
      <c r="M12" s="31">
        <v>16369</v>
      </c>
      <c r="N12" s="31">
        <v>16287.55</v>
      </c>
      <c r="O12" s="42">
        <v>14569750</v>
      </c>
      <c r="P12" s="43">
        <v>6.7916866706002652E-2</v>
      </c>
    </row>
    <row r="13" spans="1:16" ht="12.75" customHeight="1">
      <c r="A13" s="31">
        <v>3</v>
      </c>
      <c r="B13" s="32" t="s">
        <v>35</v>
      </c>
      <c r="C13" s="33" t="s">
        <v>38</v>
      </c>
      <c r="D13" s="34">
        <v>44434</v>
      </c>
      <c r="E13" s="40">
        <v>17275.45</v>
      </c>
      <c r="F13" s="40">
        <v>17243.466666666667</v>
      </c>
      <c r="G13" s="41">
        <v>17186.983333333334</v>
      </c>
      <c r="H13" s="41">
        <v>17098.516666666666</v>
      </c>
      <c r="I13" s="41">
        <v>17042.033333333333</v>
      </c>
      <c r="J13" s="41">
        <v>17331.933333333334</v>
      </c>
      <c r="K13" s="41">
        <v>17388.416666666672</v>
      </c>
      <c r="L13" s="41">
        <v>17476.883333333335</v>
      </c>
      <c r="M13" s="31">
        <v>17299.95</v>
      </c>
      <c r="N13" s="31">
        <v>17155</v>
      </c>
      <c r="O13" s="42">
        <v>4240</v>
      </c>
      <c r="P13" s="43">
        <v>-1.8518518518518517E-2</v>
      </c>
    </row>
    <row r="14" spans="1:16" ht="12.75" customHeight="1">
      <c r="A14" s="31">
        <v>4</v>
      </c>
      <c r="B14" s="32" t="s">
        <v>39</v>
      </c>
      <c r="C14" s="33" t="s">
        <v>40</v>
      </c>
      <c r="D14" s="34">
        <v>44434</v>
      </c>
      <c r="E14" s="40">
        <v>928.2</v>
      </c>
      <c r="F14" s="40">
        <v>927.73333333333323</v>
      </c>
      <c r="G14" s="41">
        <v>920.71666666666647</v>
      </c>
      <c r="H14" s="41">
        <v>913.23333333333323</v>
      </c>
      <c r="I14" s="41">
        <v>906.21666666666647</v>
      </c>
      <c r="J14" s="41">
        <v>935.21666666666647</v>
      </c>
      <c r="K14" s="41">
        <v>942.23333333333312</v>
      </c>
      <c r="L14" s="41">
        <v>949.71666666666647</v>
      </c>
      <c r="M14" s="31">
        <v>934.75</v>
      </c>
      <c r="N14" s="31">
        <v>920.25</v>
      </c>
      <c r="O14" s="42">
        <v>3459500</v>
      </c>
      <c r="P14" s="43">
        <v>-4.1595302177636411E-3</v>
      </c>
    </row>
    <row r="15" spans="1:16" ht="12.75" customHeight="1">
      <c r="A15" s="31">
        <v>5</v>
      </c>
      <c r="B15" s="32" t="s">
        <v>41</v>
      </c>
      <c r="C15" s="33" t="s">
        <v>42</v>
      </c>
      <c r="D15" s="34">
        <v>44434</v>
      </c>
      <c r="E15" s="40">
        <v>210</v>
      </c>
      <c r="F15" s="40">
        <v>210.76666666666665</v>
      </c>
      <c r="G15" s="41">
        <v>208.23333333333329</v>
      </c>
      <c r="H15" s="41">
        <v>206.46666666666664</v>
      </c>
      <c r="I15" s="41">
        <v>203.93333333333328</v>
      </c>
      <c r="J15" s="41">
        <v>212.5333333333333</v>
      </c>
      <c r="K15" s="41">
        <v>215.06666666666666</v>
      </c>
      <c r="L15" s="41">
        <v>216.83333333333331</v>
      </c>
      <c r="M15" s="31">
        <v>213.3</v>
      </c>
      <c r="N15" s="31">
        <v>209</v>
      </c>
      <c r="O15" s="42">
        <v>10896600</v>
      </c>
      <c r="P15" s="43">
        <v>1.3052936910804931E-2</v>
      </c>
    </row>
    <row r="16" spans="1:16" ht="12.75" customHeight="1">
      <c r="A16" s="31">
        <v>6</v>
      </c>
      <c r="B16" s="32" t="s">
        <v>43</v>
      </c>
      <c r="C16" s="33" t="s">
        <v>44</v>
      </c>
      <c r="D16" s="34">
        <v>44434</v>
      </c>
      <c r="E16" s="40">
        <v>2292.8000000000002</v>
      </c>
      <c r="F16" s="40">
        <v>2295.4500000000003</v>
      </c>
      <c r="G16" s="41">
        <v>2260.9000000000005</v>
      </c>
      <c r="H16" s="41">
        <v>2229.0000000000005</v>
      </c>
      <c r="I16" s="41">
        <v>2194.4500000000007</v>
      </c>
      <c r="J16" s="41">
        <v>2327.3500000000004</v>
      </c>
      <c r="K16" s="41">
        <v>2361.9000000000005</v>
      </c>
      <c r="L16" s="41">
        <v>2393.8000000000002</v>
      </c>
      <c r="M16" s="31">
        <v>2330</v>
      </c>
      <c r="N16" s="31">
        <v>2263.5500000000002</v>
      </c>
      <c r="O16" s="42">
        <v>3144000</v>
      </c>
      <c r="P16" s="43">
        <v>-1.7192872772741483E-2</v>
      </c>
    </row>
    <row r="17" spans="1:16" ht="12.75" customHeight="1">
      <c r="A17" s="31">
        <v>7</v>
      </c>
      <c r="B17" s="32" t="s">
        <v>45</v>
      </c>
      <c r="C17" s="33" t="s">
        <v>46</v>
      </c>
      <c r="D17" s="34">
        <v>44434</v>
      </c>
      <c r="E17" s="40">
        <v>1443.3</v>
      </c>
      <c r="F17" s="40">
        <v>1445.3999999999999</v>
      </c>
      <c r="G17" s="41">
        <v>1430.8999999999996</v>
      </c>
      <c r="H17" s="41">
        <v>1418.4999999999998</v>
      </c>
      <c r="I17" s="41">
        <v>1403.9999999999995</v>
      </c>
      <c r="J17" s="41">
        <v>1457.7999999999997</v>
      </c>
      <c r="K17" s="41">
        <v>1472.3000000000002</v>
      </c>
      <c r="L17" s="41">
        <v>1484.6999999999998</v>
      </c>
      <c r="M17" s="31">
        <v>1459.9</v>
      </c>
      <c r="N17" s="31">
        <v>1433</v>
      </c>
      <c r="O17" s="42">
        <v>15955000</v>
      </c>
      <c r="P17" s="43">
        <v>1.9684284527385441E-2</v>
      </c>
    </row>
    <row r="18" spans="1:16" ht="12.75" customHeight="1">
      <c r="A18" s="31">
        <v>8</v>
      </c>
      <c r="B18" s="32" t="s">
        <v>45</v>
      </c>
      <c r="C18" s="33" t="s">
        <v>47</v>
      </c>
      <c r="D18" s="34">
        <v>44434</v>
      </c>
      <c r="E18" s="40">
        <v>706.2</v>
      </c>
      <c r="F18" s="40">
        <v>706.83333333333337</v>
      </c>
      <c r="G18" s="41">
        <v>700.66666666666674</v>
      </c>
      <c r="H18" s="41">
        <v>695.13333333333333</v>
      </c>
      <c r="I18" s="41">
        <v>688.9666666666667</v>
      </c>
      <c r="J18" s="41">
        <v>712.36666666666679</v>
      </c>
      <c r="K18" s="41">
        <v>718.53333333333353</v>
      </c>
      <c r="L18" s="41">
        <v>724.06666666666683</v>
      </c>
      <c r="M18" s="31">
        <v>713</v>
      </c>
      <c r="N18" s="31">
        <v>701.3</v>
      </c>
      <c r="O18" s="42">
        <v>86933750</v>
      </c>
      <c r="P18" s="43">
        <v>-9.9115145943461276E-4</v>
      </c>
    </row>
    <row r="19" spans="1:16" ht="12.75" customHeight="1">
      <c r="A19" s="31">
        <v>9</v>
      </c>
      <c r="B19" s="32" t="s">
        <v>48</v>
      </c>
      <c r="C19" s="33" t="s">
        <v>49</v>
      </c>
      <c r="D19" s="34">
        <v>44434</v>
      </c>
      <c r="E19" s="40">
        <v>3644.7</v>
      </c>
      <c r="F19" s="40">
        <v>3657.5666666666671</v>
      </c>
      <c r="G19" s="41">
        <v>3617.1333333333341</v>
      </c>
      <c r="H19" s="41">
        <v>3589.5666666666671</v>
      </c>
      <c r="I19" s="41">
        <v>3549.1333333333341</v>
      </c>
      <c r="J19" s="41">
        <v>3685.1333333333341</v>
      </c>
      <c r="K19" s="41">
        <v>3725.5666666666675</v>
      </c>
      <c r="L19" s="41">
        <v>3753.1333333333341</v>
      </c>
      <c r="M19" s="31">
        <v>3698</v>
      </c>
      <c r="N19" s="31">
        <v>3630</v>
      </c>
      <c r="O19" s="42">
        <v>537000</v>
      </c>
      <c r="P19" s="43">
        <v>-5.3911205073995772E-2</v>
      </c>
    </row>
    <row r="20" spans="1:16" ht="12.75" customHeight="1">
      <c r="A20" s="31">
        <v>10</v>
      </c>
      <c r="B20" s="32" t="s">
        <v>50</v>
      </c>
      <c r="C20" s="33" t="s">
        <v>51</v>
      </c>
      <c r="D20" s="34">
        <v>44434</v>
      </c>
      <c r="E20" s="40">
        <v>729.9</v>
      </c>
      <c r="F20" s="40">
        <v>728.2166666666667</v>
      </c>
      <c r="G20" s="41">
        <v>723.43333333333339</v>
      </c>
      <c r="H20" s="41">
        <v>716.9666666666667</v>
      </c>
      <c r="I20" s="41">
        <v>712.18333333333339</v>
      </c>
      <c r="J20" s="41">
        <v>734.68333333333339</v>
      </c>
      <c r="K20" s="41">
        <v>739.4666666666667</v>
      </c>
      <c r="L20" s="41">
        <v>745.93333333333339</v>
      </c>
      <c r="M20" s="31">
        <v>733</v>
      </c>
      <c r="N20" s="31">
        <v>721.75</v>
      </c>
      <c r="O20" s="42">
        <v>9366000</v>
      </c>
      <c r="P20" s="43">
        <v>-4.8873778155546109E-3</v>
      </c>
    </row>
    <row r="21" spans="1:16" ht="12.75" customHeight="1">
      <c r="A21" s="31">
        <v>11</v>
      </c>
      <c r="B21" s="32" t="s">
        <v>43</v>
      </c>
      <c r="C21" s="33" t="s">
        <v>52</v>
      </c>
      <c r="D21" s="34">
        <v>44434</v>
      </c>
      <c r="E21" s="40">
        <v>400.65</v>
      </c>
      <c r="F21" s="40">
        <v>401.98333333333329</v>
      </c>
      <c r="G21" s="41">
        <v>395.56666666666661</v>
      </c>
      <c r="H21" s="41">
        <v>390.48333333333329</v>
      </c>
      <c r="I21" s="41">
        <v>384.06666666666661</v>
      </c>
      <c r="J21" s="41">
        <v>407.06666666666661</v>
      </c>
      <c r="K21" s="41">
        <v>413.48333333333323</v>
      </c>
      <c r="L21" s="41">
        <v>418.56666666666661</v>
      </c>
      <c r="M21" s="31">
        <v>408.4</v>
      </c>
      <c r="N21" s="31">
        <v>396.9</v>
      </c>
      <c r="O21" s="42">
        <v>16581000</v>
      </c>
      <c r="P21" s="43">
        <v>4.4604044604044601E-2</v>
      </c>
    </row>
    <row r="22" spans="1:16" ht="12.75" customHeight="1">
      <c r="A22" s="31">
        <v>12</v>
      </c>
      <c r="B22" s="32" t="s">
        <v>48</v>
      </c>
      <c r="C22" s="33" t="s">
        <v>53</v>
      </c>
      <c r="D22" s="34">
        <v>44434</v>
      </c>
      <c r="E22" s="40">
        <v>759.95</v>
      </c>
      <c r="F22" s="40">
        <v>760.65</v>
      </c>
      <c r="G22" s="41">
        <v>754.3</v>
      </c>
      <c r="H22" s="41">
        <v>748.65</v>
      </c>
      <c r="I22" s="41">
        <v>742.3</v>
      </c>
      <c r="J22" s="41">
        <v>766.3</v>
      </c>
      <c r="K22" s="41">
        <v>772.65000000000009</v>
      </c>
      <c r="L22" s="41">
        <v>778.3</v>
      </c>
      <c r="M22" s="31">
        <v>767</v>
      </c>
      <c r="N22" s="31">
        <v>755</v>
      </c>
      <c r="O22" s="42">
        <v>2347950</v>
      </c>
      <c r="P22" s="43">
        <v>7.0771408351026181E-3</v>
      </c>
    </row>
    <row r="23" spans="1:16" ht="12.75" customHeight="1">
      <c r="A23" s="31">
        <v>13</v>
      </c>
      <c r="B23" s="32" t="s">
        <v>45</v>
      </c>
      <c r="C23" s="33" t="s">
        <v>54</v>
      </c>
      <c r="D23" s="34">
        <v>44434</v>
      </c>
      <c r="E23" s="40">
        <v>4139.6000000000004</v>
      </c>
      <c r="F23" s="40">
        <v>4091.8833333333332</v>
      </c>
      <c r="G23" s="41">
        <v>4036.8166666666666</v>
      </c>
      <c r="H23" s="41">
        <v>3934.0333333333333</v>
      </c>
      <c r="I23" s="41">
        <v>3878.9666666666667</v>
      </c>
      <c r="J23" s="41">
        <v>4194.6666666666661</v>
      </c>
      <c r="K23" s="41">
        <v>4249.7333333333318</v>
      </c>
      <c r="L23" s="41">
        <v>4352.5166666666664</v>
      </c>
      <c r="M23" s="31">
        <v>4146.95</v>
      </c>
      <c r="N23" s="31">
        <v>3989.1</v>
      </c>
      <c r="O23" s="42">
        <v>2174250</v>
      </c>
      <c r="P23" s="43">
        <v>4.7326589595375723E-2</v>
      </c>
    </row>
    <row r="24" spans="1:16" ht="12.75" customHeight="1">
      <c r="A24" s="31">
        <v>14</v>
      </c>
      <c r="B24" s="32" t="s">
        <v>50</v>
      </c>
      <c r="C24" s="33" t="s">
        <v>55</v>
      </c>
      <c r="D24" s="34">
        <v>44434</v>
      </c>
      <c r="E24" s="40">
        <v>224.4</v>
      </c>
      <c r="F24" s="40">
        <v>220.88333333333335</v>
      </c>
      <c r="G24" s="41">
        <v>216.9666666666667</v>
      </c>
      <c r="H24" s="41">
        <v>209.53333333333333</v>
      </c>
      <c r="I24" s="41">
        <v>205.61666666666667</v>
      </c>
      <c r="J24" s="41">
        <v>228.31666666666672</v>
      </c>
      <c r="K24" s="41">
        <v>232.23333333333341</v>
      </c>
      <c r="L24" s="41">
        <v>239.66666666666674</v>
      </c>
      <c r="M24" s="31">
        <v>224.8</v>
      </c>
      <c r="N24" s="31">
        <v>213.45</v>
      </c>
      <c r="O24" s="42">
        <v>13755000</v>
      </c>
      <c r="P24" s="43">
        <v>-0.10024529844644317</v>
      </c>
    </row>
    <row r="25" spans="1:16" ht="12.75" customHeight="1">
      <c r="A25" s="31">
        <v>15</v>
      </c>
      <c r="B25" s="32" t="s">
        <v>50</v>
      </c>
      <c r="C25" s="33" t="s">
        <v>56</v>
      </c>
      <c r="D25" s="34">
        <v>44434</v>
      </c>
      <c r="E25" s="40">
        <v>133.65</v>
      </c>
      <c r="F25" s="40">
        <v>133.54999999999998</v>
      </c>
      <c r="G25" s="41">
        <v>132.24999999999997</v>
      </c>
      <c r="H25" s="41">
        <v>130.85</v>
      </c>
      <c r="I25" s="41">
        <v>129.54999999999998</v>
      </c>
      <c r="J25" s="41">
        <v>134.94999999999996</v>
      </c>
      <c r="K25" s="41">
        <v>136.24999999999997</v>
      </c>
      <c r="L25" s="41">
        <v>137.64999999999995</v>
      </c>
      <c r="M25" s="31">
        <v>134.85</v>
      </c>
      <c r="N25" s="31">
        <v>132.15</v>
      </c>
      <c r="O25" s="42">
        <v>42520500</v>
      </c>
      <c r="P25" s="43">
        <v>-4.119736174530695E-2</v>
      </c>
    </row>
    <row r="26" spans="1:16" ht="12.75" customHeight="1">
      <c r="A26" s="31">
        <v>16</v>
      </c>
      <c r="B26" s="325" t="s">
        <v>45</v>
      </c>
      <c r="C26" s="33" t="s">
        <v>310</v>
      </c>
      <c r="D26" s="34">
        <v>44434</v>
      </c>
      <c r="E26" s="40">
        <v>1997.5</v>
      </c>
      <c r="F26" s="40">
        <v>1988.9833333333333</v>
      </c>
      <c r="G26" s="41">
        <v>1960.8666666666668</v>
      </c>
      <c r="H26" s="41">
        <v>1924.2333333333333</v>
      </c>
      <c r="I26" s="41">
        <v>1896.1166666666668</v>
      </c>
      <c r="J26" s="41">
        <v>2025.6166666666668</v>
      </c>
      <c r="K26" s="41">
        <v>2053.7333333333331</v>
      </c>
      <c r="L26" s="41">
        <v>2090.3666666666668</v>
      </c>
      <c r="M26" s="31">
        <v>2017.1</v>
      </c>
      <c r="N26" s="31">
        <v>1952.35</v>
      </c>
      <c r="O26" s="42">
        <v>389950</v>
      </c>
      <c r="P26" s="43">
        <v>7.5872534142640363E-2</v>
      </c>
    </row>
    <row r="27" spans="1:16" ht="12.75" customHeight="1">
      <c r="A27" s="31">
        <v>17</v>
      </c>
      <c r="B27" s="32" t="s">
        <v>57</v>
      </c>
      <c r="C27" s="33" t="s">
        <v>58</v>
      </c>
      <c r="D27" s="34">
        <v>44434</v>
      </c>
      <c r="E27" s="40">
        <v>2979.05</v>
      </c>
      <c r="F27" s="40">
        <v>2976.7000000000003</v>
      </c>
      <c r="G27" s="41">
        <v>2964.4000000000005</v>
      </c>
      <c r="H27" s="41">
        <v>2949.7500000000005</v>
      </c>
      <c r="I27" s="41">
        <v>2937.4500000000007</v>
      </c>
      <c r="J27" s="41">
        <v>2991.3500000000004</v>
      </c>
      <c r="K27" s="41">
        <v>3003.6500000000005</v>
      </c>
      <c r="L27" s="41">
        <v>3018.3</v>
      </c>
      <c r="M27" s="31">
        <v>2989</v>
      </c>
      <c r="N27" s="31">
        <v>2962.05</v>
      </c>
      <c r="O27" s="42">
        <v>4583400</v>
      </c>
      <c r="P27" s="43">
        <v>1.7583588650592782E-2</v>
      </c>
    </row>
    <row r="28" spans="1:16" ht="12.75" customHeight="1">
      <c r="A28" s="31">
        <v>18</v>
      </c>
      <c r="B28" s="32" t="s">
        <v>59</v>
      </c>
      <c r="C28" s="33" t="s">
        <v>60</v>
      </c>
      <c r="D28" s="34">
        <v>44434</v>
      </c>
      <c r="E28" s="40">
        <v>1325</v>
      </c>
      <c r="F28" s="40">
        <v>1313.1833333333334</v>
      </c>
      <c r="G28" s="41">
        <v>1295.3666666666668</v>
      </c>
      <c r="H28" s="41">
        <v>1265.7333333333333</v>
      </c>
      <c r="I28" s="41">
        <v>1247.9166666666667</v>
      </c>
      <c r="J28" s="41">
        <v>1342.8166666666668</v>
      </c>
      <c r="K28" s="41">
        <v>1360.6333333333334</v>
      </c>
      <c r="L28" s="41">
        <v>1390.2666666666669</v>
      </c>
      <c r="M28" s="31">
        <v>1331</v>
      </c>
      <c r="N28" s="31">
        <v>1283.55</v>
      </c>
      <c r="O28" s="42">
        <v>2405000</v>
      </c>
      <c r="P28" s="43">
        <v>2.8656971770744225E-2</v>
      </c>
    </row>
    <row r="29" spans="1:16" ht="12.75" customHeight="1">
      <c r="A29" s="31">
        <v>19</v>
      </c>
      <c r="B29" s="32" t="s">
        <v>48</v>
      </c>
      <c r="C29" s="33" t="s">
        <v>61</v>
      </c>
      <c r="D29" s="34">
        <v>44434</v>
      </c>
      <c r="E29" s="40">
        <v>829.9</v>
      </c>
      <c r="F29" s="40">
        <v>839.83333333333337</v>
      </c>
      <c r="G29" s="41">
        <v>814.16666666666674</v>
      </c>
      <c r="H29" s="41">
        <v>798.43333333333339</v>
      </c>
      <c r="I29" s="41">
        <v>772.76666666666677</v>
      </c>
      <c r="J29" s="41">
        <v>855.56666666666672</v>
      </c>
      <c r="K29" s="41">
        <v>881.23333333333346</v>
      </c>
      <c r="L29" s="41">
        <v>896.9666666666667</v>
      </c>
      <c r="M29" s="31">
        <v>865.5</v>
      </c>
      <c r="N29" s="31">
        <v>824.1</v>
      </c>
      <c r="O29" s="42">
        <v>13347750</v>
      </c>
      <c r="P29" s="43">
        <v>0.10249114141522603</v>
      </c>
    </row>
    <row r="30" spans="1:16" ht="12.75" customHeight="1">
      <c r="A30" s="31">
        <v>20</v>
      </c>
      <c r="B30" s="32" t="s">
        <v>59</v>
      </c>
      <c r="C30" s="33" t="s">
        <v>62</v>
      </c>
      <c r="D30" s="34">
        <v>44434</v>
      </c>
      <c r="E30" s="40">
        <v>759.65</v>
      </c>
      <c r="F30" s="40">
        <v>759.43333333333339</v>
      </c>
      <c r="G30" s="41">
        <v>755.36666666666679</v>
      </c>
      <c r="H30" s="41">
        <v>751.08333333333337</v>
      </c>
      <c r="I30" s="41">
        <v>747.01666666666677</v>
      </c>
      <c r="J30" s="41">
        <v>763.71666666666681</v>
      </c>
      <c r="K30" s="41">
        <v>767.78333333333342</v>
      </c>
      <c r="L30" s="41">
        <v>772.06666666666683</v>
      </c>
      <c r="M30" s="31">
        <v>763.5</v>
      </c>
      <c r="N30" s="31">
        <v>755.15</v>
      </c>
      <c r="O30" s="42">
        <v>29125200</v>
      </c>
      <c r="P30" s="43">
        <v>9.8981317276364083E-4</v>
      </c>
    </row>
    <row r="31" spans="1:16" ht="12.75" customHeight="1">
      <c r="A31" s="31">
        <v>21</v>
      </c>
      <c r="B31" s="32" t="s">
        <v>50</v>
      </c>
      <c r="C31" s="33" t="s">
        <v>63</v>
      </c>
      <c r="D31" s="34">
        <v>44434</v>
      </c>
      <c r="E31" s="40">
        <v>3771.2</v>
      </c>
      <c r="F31" s="40">
        <v>3763.4500000000003</v>
      </c>
      <c r="G31" s="41">
        <v>3747.4000000000005</v>
      </c>
      <c r="H31" s="41">
        <v>3723.6000000000004</v>
      </c>
      <c r="I31" s="41">
        <v>3707.5500000000006</v>
      </c>
      <c r="J31" s="41">
        <v>3787.2500000000005</v>
      </c>
      <c r="K31" s="41">
        <v>3803.3000000000006</v>
      </c>
      <c r="L31" s="41">
        <v>3827.1000000000004</v>
      </c>
      <c r="M31" s="31">
        <v>3779.5</v>
      </c>
      <c r="N31" s="31">
        <v>3739.65</v>
      </c>
      <c r="O31" s="42">
        <v>2168750</v>
      </c>
      <c r="P31" s="43">
        <v>-2.8735632183908046E-3</v>
      </c>
    </row>
    <row r="32" spans="1:16" ht="12.75" customHeight="1">
      <c r="A32" s="31">
        <v>22</v>
      </c>
      <c r="B32" s="32" t="s">
        <v>64</v>
      </c>
      <c r="C32" s="33" t="s">
        <v>65</v>
      </c>
      <c r="D32" s="34">
        <v>44434</v>
      </c>
      <c r="E32" s="40">
        <v>14359.55</v>
      </c>
      <c r="F32" s="40">
        <v>14303.216666666667</v>
      </c>
      <c r="G32" s="41">
        <v>14206.433333333334</v>
      </c>
      <c r="H32" s="41">
        <v>14053.316666666668</v>
      </c>
      <c r="I32" s="41">
        <v>13956.533333333335</v>
      </c>
      <c r="J32" s="41">
        <v>14456.333333333334</v>
      </c>
      <c r="K32" s="41">
        <v>14553.116666666667</v>
      </c>
      <c r="L32" s="41">
        <v>14706.233333333334</v>
      </c>
      <c r="M32" s="31">
        <v>14400</v>
      </c>
      <c r="N32" s="31">
        <v>14150.1</v>
      </c>
      <c r="O32" s="42">
        <v>838500</v>
      </c>
      <c r="P32" s="43">
        <v>2.5107604017216641E-3</v>
      </c>
    </row>
    <row r="33" spans="1:16" ht="12.75" customHeight="1">
      <c r="A33" s="31">
        <v>23</v>
      </c>
      <c r="B33" s="32" t="s">
        <v>64</v>
      </c>
      <c r="C33" s="33" t="s">
        <v>66</v>
      </c>
      <c r="D33" s="34">
        <v>44434</v>
      </c>
      <c r="E33" s="40">
        <v>6207</v>
      </c>
      <c r="F33" s="40">
        <v>6210.083333333333</v>
      </c>
      <c r="G33" s="41">
        <v>6161.9166666666661</v>
      </c>
      <c r="H33" s="41">
        <v>6116.833333333333</v>
      </c>
      <c r="I33" s="41">
        <v>6068.6666666666661</v>
      </c>
      <c r="J33" s="41">
        <v>6255.1666666666661</v>
      </c>
      <c r="K33" s="41">
        <v>6303.3333333333321</v>
      </c>
      <c r="L33" s="41">
        <v>6348.4166666666661</v>
      </c>
      <c r="M33" s="31">
        <v>6258.25</v>
      </c>
      <c r="N33" s="31">
        <v>6165</v>
      </c>
      <c r="O33" s="42">
        <v>4372375</v>
      </c>
      <c r="P33" s="43">
        <v>3.5288042230892818E-3</v>
      </c>
    </row>
    <row r="34" spans="1:16" ht="12.75" customHeight="1">
      <c r="A34" s="31">
        <v>24</v>
      </c>
      <c r="B34" s="32" t="s">
        <v>50</v>
      </c>
      <c r="C34" s="33" t="s">
        <v>67</v>
      </c>
      <c r="D34" s="34">
        <v>44434</v>
      </c>
      <c r="E34" s="40">
        <v>2307.6999999999998</v>
      </c>
      <c r="F34" s="40">
        <v>2300.7999999999997</v>
      </c>
      <c r="G34" s="41">
        <v>2269.5999999999995</v>
      </c>
      <c r="H34" s="41">
        <v>2231.4999999999995</v>
      </c>
      <c r="I34" s="41">
        <v>2200.2999999999993</v>
      </c>
      <c r="J34" s="41">
        <v>2338.8999999999996</v>
      </c>
      <c r="K34" s="41">
        <v>2370.0999999999995</v>
      </c>
      <c r="L34" s="41">
        <v>2408.1999999999998</v>
      </c>
      <c r="M34" s="31">
        <v>2332</v>
      </c>
      <c r="N34" s="31">
        <v>2262.6999999999998</v>
      </c>
      <c r="O34" s="42">
        <v>1381200</v>
      </c>
      <c r="P34" s="43">
        <v>3.1054045983875785E-2</v>
      </c>
    </row>
    <row r="35" spans="1:16" ht="12.75" customHeight="1">
      <c r="A35" s="31">
        <v>25</v>
      </c>
      <c r="B35" s="32" t="s">
        <v>59</v>
      </c>
      <c r="C35" s="33" t="s">
        <v>68</v>
      </c>
      <c r="D35" s="34">
        <v>44434</v>
      </c>
      <c r="E35" s="40">
        <v>295.2</v>
      </c>
      <c r="F35" s="40">
        <v>295.11666666666667</v>
      </c>
      <c r="G35" s="41">
        <v>292.93333333333334</v>
      </c>
      <c r="H35" s="41">
        <v>290.66666666666669</v>
      </c>
      <c r="I35" s="41">
        <v>288.48333333333335</v>
      </c>
      <c r="J35" s="41">
        <v>297.38333333333333</v>
      </c>
      <c r="K35" s="41">
        <v>299.56666666666672</v>
      </c>
      <c r="L35" s="41">
        <v>301.83333333333331</v>
      </c>
      <c r="M35" s="31">
        <v>297.3</v>
      </c>
      <c r="N35" s="31">
        <v>292.85000000000002</v>
      </c>
      <c r="O35" s="42">
        <v>28339200</v>
      </c>
      <c r="P35" s="43">
        <v>2.3667100130039011E-2</v>
      </c>
    </row>
    <row r="36" spans="1:16" ht="12.75" customHeight="1">
      <c r="A36" s="31">
        <v>26</v>
      </c>
      <c r="B36" s="32" t="s">
        <v>59</v>
      </c>
      <c r="C36" s="33" t="s">
        <v>69</v>
      </c>
      <c r="D36" s="34">
        <v>44434</v>
      </c>
      <c r="E36" s="40">
        <v>81.8</v>
      </c>
      <c r="F36" s="40">
        <v>81.383333333333326</v>
      </c>
      <c r="G36" s="41">
        <v>80.616666666666646</v>
      </c>
      <c r="H36" s="41">
        <v>79.433333333333323</v>
      </c>
      <c r="I36" s="41">
        <v>78.666666666666643</v>
      </c>
      <c r="J36" s="41">
        <v>82.566666666666649</v>
      </c>
      <c r="K36" s="41">
        <v>83.333333333333329</v>
      </c>
      <c r="L36" s="41">
        <v>84.516666666666652</v>
      </c>
      <c r="M36" s="31">
        <v>82.15</v>
      </c>
      <c r="N36" s="31">
        <v>80.2</v>
      </c>
      <c r="O36" s="42">
        <v>170071200</v>
      </c>
      <c r="P36" s="43">
        <v>-4.2928627864103237E-2</v>
      </c>
    </row>
    <row r="37" spans="1:16" ht="12.75" customHeight="1">
      <c r="A37" s="31">
        <v>27</v>
      </c>
      <c r="B37" s="32" t="s">
        <v>57</v>
      </c>
      <c r="C37" s="33" t="s">
        <v>70</v>
      </c>
      <c r="D37" s="34">
        <v>44434</v>
      </c>
      <c r="E37" s="40">
        <v>1678.4</v>
      </c>
      <c r="F37" s="40">
        <v>1697.5666666666666</v>
      </c>
      <c r="G37" s="41">
        <v>1637.8333333333333</v>
      </c>
      <c r="H37" s="41">
        <v>1597.2666666666667</v>
      </c>
      <c r="I37" s="41">
        <v>1537.5333333333333</v>
      </c>
      <c r="J37" s="41">
        <v>1738.1333333333332</v>
      </c>
      <c r="K37" s="41">
        <v>1797.8666666666668</v>
      </c>
      <c r="L37" s="41">
        <v>1838.4333333333332</v>
      </c>
      <c r="M37" s="31">
        <v>1757.3</v>
      </c>
      <c r="N37" s="31">
        <v>1657</v>
      </c>
      <c r="O37" s="42">
        <v>2259950</v>
      </c>
      <c r="P37" s="43">
        <v>5.7657657657657659E-2</v>
      </c>
    </row>
    <row r="38" spans="1:16" ht="12.75" customHeight="1">
      <c r="A38" s="31">
        <v>28</v>
      </c>
      <c r="B38" s="32" t="s">
        <v>71</v>
      </c>
      <c r="C38" s="33" t="s">
        <v>72</v>
      </c>
      <c r="D38" s="34">
        <v>44434</v>
      </c>
      <c r="E38" s="40">
        <v>173.75</v>
      </c>
      <c r="F38" s="40">
        <v>172.73333333333335</v>
      </c>
      <c r="G38" s="41">
        <v>171.2166666666667</v>
      </c>
      <c r="H38" s="41">
        <v>168.68333333333334</v>
      </c>
      <c r="I38" s="41">
        <v>167.16666666666669</v>
      </c>
      <c r="J38" s="41">
        <v>175.26666666666671</v>
      </c>
      <c r="K38" s="41">
        <v>176.78333333333336</v>
      </c>
      <c r="L38" s="41">
        <v>179.31666666666672</v>
      </c>
      <c r="M38" s="31">
        <v>174.25</v>
      </c>
      <c r="N38" s="31">
        <v>170.2</v>
      </c>
      <c r="O38" s="42">
        <v>27367600</v>
      </c>
      <c r="P38" s="43">
        <v>-3.2899154021753724E-2</v>
      </c>
    </row>
    <row r="39" spans="1:16" ht="12.75" customHeight="1">
      <c r="A39" s="31">
        <v>29</v>
      </c>
      <c r="B39" s="32" t="s">
        <v>57</v>
      </c>
      <c r="C39" s="33" t="s">
        <v>73</v>
      </c>
      <c r="D39" s="34">
        <v>44434</v>
      </c>
      <c r="E39" s="40">
        <v>815.2</v>
      </c>
      <c r="F39" s="40">
        <v>814.31666666666661</v>
      </c>
      <c r="G39" s="41">
        <v>803.63333333333321</v>
      </c>
      <c r="H39" s="41">
        <v>792.06666666666661</v>
      </c>
      <c r="I39" s="41">
        <v>781.38333333333321</v>
      </c>
      <c r="J39" s="41">
        <v>825.88333333333321</v>
      </c>
      <c r="K39" s="41">
        <v>836.56666666666661</v>
      </c>
      <c r="L39" s="41">
        <v>848.13333333333321</v>
      </c>
      <c r="M39" s="31">
        <v>825</v>
      </c>
      <c r="N39" s="31">
        <v>802.75</v>
      </c>
      <c r="O39" s="42">
        <v>4467100</v>
      </c>
      <c r="P39" s="43">
        <v>-7.575757575757576E-3</v>
      </c>
    </row>
    <row r="40" spans="1:16" ht="12.75" customHeight="1">
      <c r="A40" s="31">
        <v>30</v>
      </c>
      <c r="B40" s="32" t="s">
        <v>50</v>
      </c>
      <c r="C40" s="33" t="s">
        <v>74</v>
      </c>
      <c r="D40" s="34">
        <v>44434</v>
      </c>
      <c r="E40" s="40">
        <v>831.45</v>
      </c>
      <c r="F40" s="40">
        <v>819</v>
      </c>
      <c r="G40" s="41">
        <v>791.3</v>
      </c>
      <c r="H40" s="41">
        <v>751.15</v>
      </c>
      <c r="I40" s="41">
        <v>723.44999999999993</v>
      </c>
      <c r="J40" s="41">
        <v>859.15</v>
      </c>
      <c r="K40" s="41">
        <v>886.85</v>
      </c>
      <c r="L40" s="41">
        <v>927</v>
      </c>
      <c r="M40" s="31">
        <v>846.7</v>
      </c>
      <c r="N40" s="31">
        <v>778.85</v>
      </c>
      <c r="O40" s="42">
        <v>8983500</v>
      </c>
      <c r="P40" s="43">
        <v>0.15975987606506584</v>
      </c>
    </row>
    <row r="41" spans="1:16" ht="12.75" customHeight="1">
      <c r="A41" s="31">
        <v>31</v>
      </c>
      <c r="B41" s="32" t="s">
        <v>75</v>
      </c>
      <c r="C41" s="33" t="s">
        <v>76</v>
      </c>
      <c r="D41" s="34">
        <v>44434</v>
      </c>
      <c r="E41" s="40">
        <v>624.20000000000005</v>
      </c>
      <c r="F41" s="40">
        <v>623.54999999999995</v>
      </c>
      <c r="G41" s="41">
        <v>618.19999999999993</v>
      </c>
      <c r="H41" s="41">
        <v>612.19999999999993</v>
      </c>
      <c r="I41" s="41">
        <v>606.84999999999991</v>
      </c>
      <c r="J41" s="41">
        <v>629.54999999999995</v>
      </c>
      <c r="K41" s="41">
        <v>634.89999999999986</v>
      </c>
      <c r="L41" s="41">
        <v>640.9</v>
      </c>
      <c r="M41" s="31">
        <v>628.9</v>
      </c>
      <c r="N41" s="31">
        <v>617.54999999999995</v>
      </c>
      <c r="O41" s="42">
        <v>94956300</v>
      </c>
      <c r="P41" s="43">
        <v>6.7706800117750959E-3</v>
      </c>
    </row>
    <row r="42" spans="1:16" ht="12.75" customHeight="1">
      <c r="A42" s="31">
        <v>32</v>
      </c>
      <c r="B42" s="32" t="s">
        <v>71</v>
      </c>
      <c r="C42" s="33" t="s">
        <v>77</v>
      </c>
      <c r="D42" s="34">
        <v>44434</v>
      </c>
      <c r="E42" s="40">
        <v>56</v>
      </c>
      <c r="F42" s="40">
        <v>55.65</v>
      </c>
      <c r="G42" s="41">
        <v>55.05</v>
      </c>
      <c r="H42" s="41">
        <v>54.1</v>
      </c>
      <c r="I42" s="41">
        <v>53.5</v>
      </c>
      <c r="J42" s="41">
        <v>56.599999999999994</v>
      </c>
      <c r="K42" s="41">
        <v>57.2</v>
      </c>
      <c r="L42" s="41">
        <v>58.149999999999991</v>
      </c>
      <c r="M42" s="31">
        <v>56.25</v>
      </c>
      <c r="N42" s="31">
        <v>54.7</v>
      </c>
      <c r="O42" s="42">
        <v>118713000</v>
      </c>
      <c r="P42" s="43">
        <v>2.4743949968276988E-2</v>
      </c>
    </row>
    <row r="43" spans="1:16" ht="12.75" customHeight="1">
      <c r="A43" s="31">
        <v>33</v>
      </c>
      <c r="B43" s="32" t="s">
        <v>48</v>
      </c>
      <c r="C43" s="33" t="s">
        <v>78</v>
      </c>
      <c r="D43" s="34">
        <v>44434</v>
      </c>
      <c r="E43" s="40">
        <v>374.65</v>
      </c>
      <c r="F43" s="40">
        <v>373.7</v>
      </c>
      <c r="G43" s="41">
        <v>372</v>
      </c>
      <c r="H43" s="41">
        <v>369.35</v>
      </c>
      <c r="I43" s="41">
        <v>367.65000000000003</v>
      </c>
      <c r="J43" s="41">
        <v>376.34999999999997</v>
      </c>
      <c r="K43" s="41">
        <v>378.0499999999999</v>
      </c>
      <c r="L43" s="41">
        <v>380.69999999999993</v>
      </c>
      <c r="M43" s="31">
        <v>375.4</v>
      </c>
      <c r="N43" s="31">
        <v>371.05</v>
      </c>
      <c r="O43" s="42">
        <v>19315400</v>
      </c>
      <c r="P43" s="43">
        <v>-1.1651171001529952E-2</v>
      </c>
    </row>
    <row r="44" spans="1:16" ht="12.75" customHeight="1">
      <c r="A44" s="31">
        <v>34</v>
      </c>
      <c r="B44" s="32" t="s">
        <v>50</v>
      </c>
      <c r="C44" s="33" t="s">
        <v>79</v>
      </c>
      <c r="D44" s="34">
        <v>44434</v>
      </c>
      <c r="E44" s="40">
        <v>14354.65</v>
      </c>
      <c r="F44" s="40">
        <v>14401.333333333334</v>
      </c>
      <c r="G44" s="41">
        <v>14272.766666666668</v>
      </c>
      <c r="H44" s="41">
        <v>14190.883333333335</v>
      </c>
      <c r="I44" s="41">
        <v>14062.316666666669</v>
      </c>
      <c r="J44" s="41">
        <v>14483.216666666667</v>
      </c>
      <c r="K44" s="41">
        <v>14611.783333333333</v>
      </c>
      <c r="L44" s="41">
        <v>14693.666666666666</v>
      </c>
      <c r="M44" s="31">
        <v>14529.9</v>
      </c>
      <c r="N44" s="31">
        <v>14319.45</v>
      </c>
      <c r="O44" s="42">
        <v>182400</v>
      </c>
      <c r="P44" s="43">
        <v>1.7289459007250419E-2</v>
      </c>
    </row>
    <row r="45" spans="1:16" ht="12.75" customHeight="1">
      <c r="A45" s="31">
        <v>35</v>
      </c>
      <c r="B45" s="32" t="s">
        <v>80</v>
      </c>
      <c r="C45" s="33" t="s">
        <v>81</v>
      </c>
      <c r="D45" s="34">
        <v>44434</v>
      </c>
      <c r="E45" s="40">
        <v>449.05</v>
      </c>
      <c r="F45" s="40">
        <v>448.86666666666662</v>
      </c>
      <c r="G45" s="41">
        <v>442.23333333333323</v>
      </c>
      <c r="H45" s="41">
        <v>435.41666666666663</v>
      </c>
      <c r="I45" s="41">
        <v>428.78333333333325</v>
      </c>
      <c r="J45" s="41">
        <v>455.68333333333322</v>
      </c>
      <c r="K45" s="41">
        <v>462.31666666666655</v>
      </c>
      <c r="L45" s="41">
        <v>469.13333333333321</v>
      </c>
      <c r="M45" s="31">
        <v>455.5</v>
      </c>
      <c r="N45" s="31">
        <v>442.05</v>
      </c>
      <c r="O45" s="42">
        <v>41209200</v>
      </c>
      <c r="P45" s="43">
        <v>9.3466184639802493E-3</v>
      </c>
    </row>
    <row r="46" spans="1:16" ht="12.75" customHeight="1">
      <c r="A46" s="31">
        <v>36</v>
      </c>
      <c r="B46" s="32" t="s">
        <v>57</v>
      </c>
      <c r="C46" s="33" t="s">
        <v>82</v>
      </c>
      <c r="D46" s="34">
        <v>44434</v>
      </c>
      <c r="E46" s="40">
        <v>3624.85</v>
      </c>
      <c r="F46" s="40">
        <v>3625.5666666666671</v>
      </c>
      <c r="G46" s="41">
        <v>3604.2833333333342</v>
      </c>
      <c r="H46" s="41">
        <v>3583.7166666666672</v>
      </c>
      <c r="I46" s="41">
        <v>3562.4333333333343</v>
      </c>
      <c r="J46" s="41">
        <v>3646.1333333333341</v>
      </c>
      <c r="K46" s="41">
        <v>3667.416666666667</v>
      </c>
      <c r="L46" s="41">
        <v>3687.983333333334</v>
      </c>
      <c r="M46" s="31">
        <v>3646.85</v>
      </c>
      <c r="N46" s="31">
        <v>3605</v>
      </c>
      <c r="O46" s="42">
        <v>1426200</v>
      </c>
      <c r="P46" s="43">
        <v>1.0915792458179757E-2</v>
      </c>
    </row>
    <row r="47" spans="1:16" ht="12.75" customHeight="1">
      <c r="A47" s="31">
        <v>37</v>
      </c>
      <c r="B47" s="32" t="s">
        <v>48</v>
      </c>
      <c r="C47" s="33" t="s">
        <v>83</v>
      </c>
      <c r="D47" s="34">
        <v>44434</v>
      </c>
      <c r="E47" s="40">
        <v>544.25</v>
      </c>
      <c r="F47" s="40">
        <v>549.03333333333342</v>
      </c>
      <c r="G47" s="41">
        <v>537.41666666666686</v>
      </c>
      <c r="H47" s="41">
        <v>530.58333333333348</v>
      </c>
      <c r="I47" s="41">
        <v>518.96666666666692</v>
      </c>
      <c r="J47" s="41">
        <v>555.86666666666679</v>
      </c>
      <c r="K47" s="41">
        <v>567.48333333333335</v>
      </c>
      <c r="L47" s="41">
        <v>574.31666666666672</v>
      </c>
      <c r="M47" s="31">
        <v>560.65</v>
      </c>
      <c r="N47" s="31">
        <v>542.20000000000005</v>
      </c>
      <c r="O47" s="42">
        <v>25432000</v>
      </c>
      <c r="P47" s="43">
        <v>4.1535273448058387E-2</v>
      </c>
    </row>
    <row r="48" spans="1:16" ht="12.75" customHeight="1">
      <c r="A48" s="31">
        <v>38</v>
      </c>
      <c r="B48" s="32" t="s">
        <v>59</v>
      </c>
      <c r="C48" s="33" t="s">
        <v>84</v>
      </c>
      <c r="D48" s="34">
        <v>44434</v>
      </c>
      <c r="E48" s="40">
        <v>155.65</v>
      </c>
      <c r="F48" s="40">
        <v>154</v>
      </c>
      <c r="G48" s="41">
        <v>152</v>
      </c>
      <c r="H48" s="41">
        <v>148.35</v>
      </c>
      <c r="I48" s="41">
        <v>146.35</v>
      </c>
      <c r="J48" s="41">
        <v>157.65</v>
      </c>
      <c r="K48" s="41">
        <v>159.65</v>
      </c>
      <c r="L48" s="41">
        <v>163.30000000000001</v>
      </c>
      <c r="M48" s="31">
        <v>156</v>
      </c>
      <c r="N48" s="31">
        <v>150.35</v>
      </c>
      <c r="O48" s="42">
        <v>55447200</v>
      </c>
      <c r="P48" s="43">
        <v>-1.5720858895705521E-2</v>
      </c>
    </row>
    <row r="49" spans="1:16" ht="12.75" customHeight="1">
      <c r="A49" s="31">
        <v>39</v>
      </c>
      <c r="B49" s="32" t="s">
        <v>64</v>
      </c>
      <c r="C49" s="33" t="s">
        <v>85</v>
      </c>
      <c r="D49" s="34">
        <v>44434</v>
      </c>
      <c r="E49" s="40">
        <v>512.04999999999995</v>
      </c>
      <c r="F49" s="40">
        <v>509.06666666666661</v>
      </c>
      <c r="G49" s="41">
        <v>501.63333333333321</v>
      </c>
      <c r="H49" s="41">
        <v>491.21666666666658</v>
      </c>
      <c r="I49" s="41">
        <v>483.78333333333319</v>
      </c>
      <c r="J49" s="41">
        <v>519.48333333333323</v>
      </c>
      <c r="K49" s="41">
        <v>526.91666666666663</v>
      </c>
      <c r="L49" s="41">
        <v>537.33333333333326</v>
      </c>
      <c r="M49" s="31">
        <v>516.5</v>
      </c>
      <c r="N49" s="31">
        <v>498.65</v>
      </c>
      <c r="O49" s="42">
        <v>11062500</v>
      </c>
      <c r="P49" s="43">
        <v>-5.6465273856578201E-4</v>
      </c>
    </row>
    <row r="50" spans="1:16" ht="12.75" customHeight="1">
      <c r="A50" s="31">
        <v>40</v>
      </c>
      <c r="B50" s="32" t="s">
        <v>48</v>
      </c>
      <c r="C50" s="33" t="s">
        <v>86</v>
      </c>
      <c r="D50" s="34">
        <v>44434</v>
      </c>
      <c r="E50" s="40">
        <v>906</v>
      </c>
      <c r="F50" s="40">
        <v>908.94999999999993</v>
      </c>
      <c r="G50" s="41">
        <v>902.04999999999984</v>
      </c>
      <c r="H50" s="41">
        <v>898.09999999999991</v>
      </c>
      <c r="I50" s="41">
        <v>891.19999999999982</v>
      </c>
      <c r="J50" s="41">
        <v>912.89999999999986</v>
      </c>
      <c r="K50" s="41">
        <v>919.8</v>
      </c>
      <c r="L50" s="41">
        <v>923.74999999999989</v>
      </c>
      <c r="M50" s="31">
        <v>915.85</v>
      </c>
      <c r="N50" s="31">
        <v>905</v>
      </c>
      <c r="O50" s="42">
        <v>14297400</v>
      </c>
      <c r="P50" s="43">
        <v>-6.1898522568110967E-3</v>
      </c>
    </row>
    <row r="51" spans="1:16" ht="12.75" customHeight="1">
      <c r="A51" s="31">
        <v>41</v>
      </c>
      <c r="B51" s="32" t="s">
        <v>45</v>
      </c>
      <c r="C51" s="33" t="s">
        <v>87</v>
      </c>
      <c r="D51" s="34">
        <v>44434</v>
      </c>
      <c r="E51" s="40">
        <v>144.5</v>
      </c>
      <c r="F51" s="40">
        <v>145.1</v>
      </c>
      <c r="G51" s="41">
        <v>143.1</v>
      </c>
      <c r="H51" s="41">
        <v>141.69999999999999</v>
      </c>
      <c r="I51" s="41">
        <v>139.69999999999999</v>
      </c>
      <c r="J51" s="41">
        <v>146.5</v>
      </c>
      <c r="K51" s="41">
        <v>148.5</v>
      </c>
      <c r="L51" s="41">
        <v>149.9</v>
      </c>
      <c r="M51" s="31">
        <v>147.1</v>
      </c>
      <c r="N51" s="31">
        <v>143.69999999999999</v>
      </c>
      <c r="O51" s="42">
        <v>58186800</v>
      </c>
      <c r="P51" s="43">
        <v>-5.3688524590163933E-2</v>
      </c>
    </row>
    <row r="52" spans="1:16" ht="12.75" customHeight="1">
      <c r="A52" s="31">
        <v>42</v>
      </c>
      <c r="B52" s="32" t="s">
        <v>88</v>
      </c>
      <c r="C52" s="33" t="s">
        <v>89</v>
      </c>
      <c r="D52" s="34">
        <v>44434</v>
      </c>
      <c r="E52" s="40">
        <v>4845.25</v>
      </c>
      <c r="F52" s="40">
        <v>4805.45</v>
      </c>
      <c r="G52" s="41">
        <v>4755.95</v>
      </c>
      <c r="H52" s="41">
        <v>4666.6499999999996</v>
      </c>
      <c r="I52" s="41">
        <v>4617.1499999999996</v>
      </c>
      <c r="J52" s="41">
        <v>4894.75</v>
      </c>
      <c r="K52" s="41">
        <v>4944.25</v>
      </c>
      <c r="L52" s="41">
        <v>5033.55</v>
      </c>
      <c r="M52" s="31">
        <v>4854.95</v>
      </c>
      <c r="N52" s="31">
        <v>4716.1499999999996</v>
      </c>
      <c r="O52" s="42">
        <v>1056000</v>
      </c>
      <c r="P52" s="43">
        <v>-5.0871831745461081E-2</v>
      </c>
    </row>
    <row r="53" spans="1:16" ht="12.75" customHeight="1">
      <c r="A53" s="31">
        <v>43</v>
      </c>
      <c r="B53" s="32" t="s">
        <v>57</v>
      </c>
      <c r="C53" s="33" t="s">
        <v>90</v>
      </c>
      <c r="D53" s="34">
        <v>44434</v>
      </c>
      <c r="E53" s="40">
        <v>1646.1</v>
      </c>
      <c r="F53" s="40">
        <v>1652.1166666666666</v>
      </c>
      <c r="G53" s="41">
        <v>1637.9333333333332</v>
      </c>
      <c r="H53" s="41">
        <v>1629.7666666666667</v>
      </c>
      <c r="I53" s="41">
        <v>1615.5833333333333</v>
      </c>
      <c r="J53" s="41">
        <v>1660.2833333333331</v>
      </c>
      <c r="K53" s="41">
        <v>1674.4666666666665</v>
      </c>
      <c r="L53" s="41">
        <v>1682.633333333333</v>
      </c>
      <c r="M53" s="31">
        <v>1666.3</v>
      </c>
      <c r="N53" s="31">
        <v>1643.95</v>
      </c>
      <c r="O53" s="42">
        <v>2840600</v>
      </c>
      <c r="P53" s="43">
        <v>3.4017072238501721E-2</v>
      </c>
    </row>
    <row r="54" spans="1:16" ht="12.75" customHeight="1">
      <c r="A54" s="31">
        <v>44</v>
      </c>
      <c r="B54" s="32" t="s">
        <v>45</v>
      </c>
      <c r="C54" s="33" t="s">
        <v>91</v>
      </c>
      <c r="D54" s="34">
        <v>44434</v>
      </c>
      <c r="E54" s="40">
        <v>675.15</v>
      </c>
      <c r="F54" s="40">
        <v>672.35</v>
      </c>
      <c r="G54" s="41">
        <v>660.30000000000007</v>
      </c>
      <c r="H54" s="41">
        <v>645.45000000000005</v>
      </c>
      <c r="I54" s="41">
        <v>633.40000000000009</v>
      </c>
      <c r="J54" s="41">
        <v>687.2</v>
      </c>
      <c r="K54" s="41">
        <v>699.25</v>
      </c>
      <c r="L54" s="41">
        <v>714.1</v>
      </c>
      <c r="M54" s="31">
        <v>684.4</v>
      </c>
      <c r="N54" s="31">
        <v>657.5</v>
      </c>
      <c r="O54" s="42">
        <v>7696212</v>
      </c>
      <c r="P54" s="43">
        <v>1.046583213626103E-2</v>
      </c>
    </row>
    <row r="55" spans="1:16" ht="12.75" customHeight="1">
      <c r="A55" s="31">
        <v>45</v>
      </c>
      <c r="B55" s="32" t="s">
        <v>45</v>
      </c>
      <c r="C55" s="33" t="s">
        <v>92</v>
      </c>
      <c r="D55" s="34">
        <v>44434</v>
      </c>
      <c r="E55" s="40">
        <v>825.8</v>
      </c>
      <c r="F55" s="40">
        <v>827.13333333333333</v>
      </c>
      <c r="G55" s="41">
        <v>816.31666666666661</v>
      </c>
      <c r="H55" s="41">
        <v>806.83333333333326</v>
      </c>
      <c r="I55" s="41">
        <v>796.01666666666654</v>
      </c>
      <c r="J55" s="41">
        <v>836.61666666666667</v>
      </c>
      <c r="K55" s="41">
        <v>847.43333333333351</v>
      </c>
      <c r="L55" s="41">
        <v>856.91666666666674</v>
      </c>
      <c r="M55" s="31">
        <v>837.95</v>
      </c>
      <c r="N55" s="31">
        <v>817.65</v>
      </c>
      <c r="O55" s="42">
        <v>1911250</v>
      </c>
      <c r="P55" s="43">
        <v>-2.6092628832354858E-3</v>
      </c>
    </row>
    <row r="56" spans="1:16" ht="12.75" customHeight="1">
      <c r="A56" s="31">
        <v>46</v>
      </c>
      <c r="B56" s="32" t="s">
        <v>59</v>
      </c>
      <c r="C56" s="33" t="s">
        <v>93</v>
      </c>
      <c r="D56" s="34">
        <v>44434</v>
      </c>
      <c r="E56" s="40">
        <v>152.44999999999999</v>
      </c>
      <c r="F56" s="40">
        <v>152.31666666666666</v>
      </c>
      <c r="G56" s="41">
        <v>151.33333333333331</v>
      </c>
      <c r="H56" s="41">
        <v>150.21666666666664</v>
      </c>
      <c r="I56" s="41">
        <v>149.23333333333329</v>
      </c>
      <c r="J56" s="41">
        <v>153.43333333333334</v>
      </c>
      <c r="K56" s="41">
        <v>154.41666666666669</v>
      </c>
      <c r="L56" s="41">
        <v>155.53333333333336</v>
      </c>
      <c r="M56" s="31">
        <v>153.30000000000001</v>
      </c>
      <c r="N56" s="31">
        <v>151.19999999999999</v>
      </c>
      <c r="O56" s="42">
        <v>8831900</v>
      </c>
      <c r="P56" s="43">
        <v>-1.282051282051282E-2</v>
      </c>
    </row>
    <row r="57" spans="1:16" ht="12.75" customHeight="1">
      <c r="A57" s="31">
        <v>47</v>
      </c>
      <c r="B57" s="32" t="s">
        <v>71</v>
      </c>
      <c r="C57" s="33" t="s">
        <v>94</v>
      </c>
      <c r="D57" s="34">
        <v>44434</v>
      </c>
      <c r="E57" s="40">
        <v>950</v>
      </c>
      <c r="F57" s="40">
        <v>946.86666666666679</v>
      </c>
      <c r="G57" s="41">
        <v>921.3333333333336</v>
      </c>
      <c r="H57" s="41">
        <v>892.66666666666686</v>
      </c>
      <c r="I57" s="41">
        <v>867.13333333333367</v>
      </c>
      <c r="J57" s="41">
        <v>975.53333333333353</v>
      </c>
      <c r="K57" s="41">
        <v>1001.0666666666668</v>
      </c>
      <c r="L57" s="41">
        <v>1029.7333333333336</v>
      </c>
      <c r="M57" s="31">
        <v>972.4</v>
      </c>
      <c r="N57" s="31">
        <v>918.2</v>
      </c>
      <c r="O57" s="42">
        <v>3065400</v>
      </c>
      <c r="P57" s="43">
        <v>-2.1264367816091954E-2</v>
      </c>
    </row>
    <row r="58" spans="1:16" ht="12.75" customHeight="1">
      <c r="A58" s="31">
        <v>48</v>
      </c>
      <c r="B58" s="32" t="s">
        <v>57</v>
      </c>
      <c r="C58" s="33" t="s">
        <v>95</v>
      </c>
      <c r="D58" s="34">
        <v>44434</v>
      </c>
      <c r="E58" s="40">
        <v>577.4</v>
      </c>
      <c r="F58" s="40">
        <v>579.03333333333342</v>
      </c>
      <c r="G58" s="41">
        <v>573.56666666666683</v>
      </c>
      <c r="H58" s="41">
        <v>569.73333333333346</v>
      </c>
      <c r="I58" s="41">
        <v>564.26666666666688</v>
      </c>
      <c r="J58" s="41">
        <v>582.86666666666679</v>
      </c>
      <c r="K58" s="41">
        <v>588.33333333333326</v>
      </c>
      <c r="L58" s="41">
        <v>592.16666666666674</v>
      </c>
      <c r="M58" s="31">
        <v>584.5</v>
      </c>
      <c r="N58" s="31">
        <v>575.20000000000005</v>
      </c>
      <c r="O58" s="42">
        <v>13137500</v>
      </c>
      <c r="P58" s="43">
        <v>-1.7573378201532996E-2</v>
      </c>
    </row>
    <row r="59" spans="1:16" ht="12.75" customHeight="1">
      <c r="A59" s="31">
        <v>49</v>
      </c>
      <c r="B59" s="32" t="s">
        <v>39</v>
      </c>
      <c r="C59" s="33" t="s">
        <v>96</v>
      </c>
      <c r="D59" s="34">
        <v>44434</v>
      </c>
      <c r="E59" s="40">
        <v>2149.5500000000002</v>
      </c>
      <c r="F59" s="40">
        <v>2135.4666666666667</v>
      </c>
      <c r="G59" s="41">
        <v>2116.9333333333334</v>
      </c>
      <c r="H59" s="41">
        <v>2084.3166666666666</v>
      </c>
      <c r="I59" s="41">
        <v>2065.7833333333333</v>
      </c>
      <c r="J59" s="41">
        <v>2168.0833333333335</v>
      </c>
      <c r="K59" s="41">
        <v>2186.6166666666672</v>
      </c>
      <c r="L59" s="41">
        <v>2219.2333333333336</v>
      </c>
      <c r="M59" s="31">
        <v>2154</v>
      </c>
      <c r="N59" s="31">
        <v>2102.85</v>
      </c>
      <c r="O59" s="42">
        <v>2742000</v>
      </c>
      <c r="P59" s="43">
        <v>-9.2140921409214101E-3</v>
      </c>
    </row>
    <row r="60" spans="1:16" ht="12.75" customHeight="1">
      <c r="A60" s="31">
        <v>50</v>
      </c>
      <c r="B60" s="32" t="s">
        <v>48</v>
      </c>
      <c r="C60" s="33" t="s">
        <v>97</v>
      </c>
      <c r="D60" s="34">
        <v>44434</v>
      </c>
      <c r="E60" s="40">
        <v>4903</v>
      </c>
      <c r="F60" s="40">
        <v>4894.083333333333</v>
      </c>
      <c r="G60" s="41">
        <v>4869.2166666666662</v>
      </c>
      <c r="H60" s="41">
        <v>4835.4333333333334</v>
      </c>
      <c r="I60" s="41">
        <v>4810.5666666666666</v>
      </c>
      <c r="J60" s="41">
        <v>4927.8666666666659</v>
      </c>
      <c r="K60" s="41">
        <v>4952.7333333333327</v>
      </c>
      <c r="L60" s="41">
        <v>4986.5166666666655</v>
      </c>
      <c r="M60" s="31">
        <v>4918.95</v>
      </c>
      <c r="N60" s="31">
        <v>4860.3</v>
      </c>
      <c r="O60" s="42">
        <v>2097800</v>
      </c>
      <c r="P60" s="43">
        <v>4.7897308171280777E-3</v>
      </c>
    </row>
    <row r="61" spans="1:16" ht="12.75" customHeight="1">
      <c r="A61" s="31">
        <v>51</v>
      </c>
      <c r="B61" s="32" t="s">
        <v>98</v>
      </c>
      <c r="C61" s="33" t="s">
        <v>99</v>
      </c>
      <c r="D61" s="34">
        <v>44434</v>
      </c>
      <c r="E61" s="40">
        <v>333.1</v>
      </c>
      <c r="F61" s="40">
        <v>332.58333333333331</v>
      </c>
      <c r="G61" s="41">
        <v>328.01666666666665</v>
      </c>
      <c r="H61" s="41">
        <v>322.93333333333334</v>
      </c>
      <c r="I61" s="41">
        <v>318.36666666666667</v>
      </c>
      <c r="J61" s="41">
        <v>337.66666666666663</v>
      </c>
      <c r="K61" s="41">
        <v>342.23333333333335</v>
      </c>
      <c r="L61" s="41">
        <v>347.31666666666661</v>
      </c>
      <c r="M61" s="31">
        <v>337.15</v>
      </c>
      <c r="N61" s="31">
        <v>327.5</v>
      </c>
      <c r="O61" s="42">
        <v>43923000</v>
      </c>
      <c r="P61" s="43">
        <v>1.572039072039072E-2</v>
      </c>
    </row>
    <row r="62" spans="1:16" ht="12.75" customHeight="1">
      <c r="A62" s="31">
        <v>52</v>
      </c>
      <c r="B62" s="32" t="s">
        <v>48</v>
      </c>
      <c r="C62" s="33" t="s">
        <v>100</v>
      </c>
      <c r="D62" s="34">
        <v>44434</v>
      </c>
      <c r="E62" s="40">
        <v>4722.2</v>
      </c>
      <c r="F62" s="40">
        <v>4729.833333333333</v>
      </c>
      <c r="G62" s="41">
        <v>4695.6666666666661</v>
      </c>
      <c r="H62" s="41">
        <v>4669.1333333333332</v>
      </c>
      <c r="I62" s="41">
        <v>4634.9666666666662</v>
      </c>
      <c r="J62" s="41">
        <v>4756.3666666666659</v>
      </c>
      <c r="K62" s="41">
        <v>4790.5333333333319</v>
      </c>
      <c r="L62" s="41">
        <v>4817.0666666666657</v>
      </c>
      <c r="M62" s="31">
        <v>4764</v>
      </c>
      <c r="N62" s="31">
        <v>4703.3</v>
      </c>
      <c r="O62" s="42">
        <v>3538000</v>
      </c>
      <c r="P62" s="43">
        <v>1.8019638168542962E-2</v>
      </c>
    </row>
    <row r="63" spans="1:16" ht="12.75" customHeight="1">
      <c r="A63" s="31">
        <v>53</v>
      </c>
      <c r="B63" s="32" t="s">
        <v>50</v>
      </c>
      <c r="C63" s="33" t="s">
        <v>101</v>
      </c>
      <c r="D63" s="34">
        <v>44434</v>
      </c>
      <c r="E63" s="40">
        <v>2599.1999999999998</v>
      </c>
      <c r="F63" s="40">
        <v>2641.4</v>
      </c>
      <c r="G63" s="41">
        <v>2542.8000000000002</v>
      </c>
      <c r="H63" s="41">
        <v>2486.4</v>
      </c>
      <c r="I63" s="41">
        <v>2387.8000000000002</v>
      </c>
      <c r="J63" s="41">
        <v>2697.8</v>
      </c>
      <c r="K63" s="41">
        <v>2796.3999999999996</v>
      </c>
      <c r="L63" s="41">
        <v>2852.8</v>
      </c>
      <c r="M63" s="31">
        <v>2740</v>
      </c>
      <c r="N63" s="31">
        <v>2585</v>
      </c>
      <c r="O63" s="42">
        <v>3398500</v>
      </c>
      <c r="P63" s="43">
        <v>0.55310300703774795</v>
      </c>
    </row>
    <row r="64" spans="1:16" ht="12.75" customHeight="1">
      <c r="A64" s="31">
        <v>54</v>
      </c>
      <c r="B64" s="32" t="s">
        <v>50</v>
      </c>
      <c r="C64" s="33" t="s">
        <v>102</v>
      </c>
      <c r="D64" s="34">
        <v>44434</v>
      </c>
      <c r="E64" s="40">
        <v>1269.25</v>
      </c>
      <c r="F64" s="40">
        <v>1268.0333333333333</v>
      </c>
      <c r="G64" s="41">
        <v>1257.4666666666667</v>
      </c>
      <c r="H64" s="41">
        <v>1245.6833333333334</v>
      </c>
      <c r="I64" s="41">
        <v>1235.1166666666668</v>
      </c>
      <c r="J64" s="41">
        <v>1279.8166666666666</v>
      </c>
      <c r="K64" s="41">
        <v>1290.3833333333332</v>
      </c>
      <c r="L64" s="41">
        <v>1302.1666666666665</v>
      </c>
      <c r="M64" s="31">
        <v>1278.5999999999999</v>
      </c>
      <c r="N64" s="31">
        <v>1256.25</v>
      </c>
      <c r="O64" s="42">
        <v>5249750</v>
      </c>
      <c r="P64" s="43">
        <v>7.042727374677582E-2</v>
      </c>
    </row>
    <row r="65" spans="1:16" ht="12.75" customHeight="1">
      <c r="A65" s="31">
        <v>55</v>
      </c>
      <c r="B65" s="32" t="s">
        <v>50</v>
      </c>
      <c r="C65" s="33" t="s">
        <v>103</v>
      </c>
      <c r="D65" s="34">
        <v>44434</v>
      </c>
      <c r="E65" s="40">
        <v>168.4</v>
      </c>
      <c r="F65" s="40">
        <v>169.21666666666667</v>
      </c>
      <c r="G65" s="41">
        <v>167.28333333333333</v>
      </c>
      <c r="H65" s="41">
        <v>166.16666666666666</v>
      </c>
      <c r="I65" s="41">
        <v>164.23333333333332</v>
      </c>
      <c r="J65" s="41">
        <v>170.33333333333334</v>
      </c>
      <c r="K65" s="41">
        <v>172.26666666666668</v>
      </c>
      <c r="L65" s="41">
        <v>173.38333333333335</v>
      </c>
      <c r="M65" s="31">
        <v>171.15</v>
      </c>
      <c r="N65" s="31">
        <v>168.1</v>
      </c>
      <c r="O65" s="42">
        <v>23673600</v>
      </c>
      <c r="P65" s="43">
        <v>3.4287511796162316E-2</v>
      </c>
    </row>
    <row r="66" spans="1:16" ht="12.75" customHeight="1">
      <c r="A66" s="31">
        <v>56</v>
      </c>
      <c r="B66" s="32" t="s">
        <v>59</v>
      </c>
      <c r="C66" s="33" t="s">
        <v>104</v>
      </c>
      <c r="D66" s="34">
        <v>44434</v>
      </c>
      <c r="E66" s="40">
        <v>85.9</v>
      </c>
      <c r="F66" s="40">
        <v>85.88333333333334</v>
      </c>
      <c r="G66" s="41">
        <v>85.316666666666677</v>
      </c>
      <c r="H66" s="41">
        <v>84.733333333333334</v>
      </c>
      <c r="I66" s="41">
        <v>84.166666666666671</v>
      </c>
      <c r="J66" s="41">
        <v>86.466666666666683</v>
      </c>
      <c r="K66" s="41">
        <v>87.033333333333346</v>
      </c>
      <c r="L66" s="41">
        <v>87.616666666666688</v>
      </c>
      <c r="M66" s="31">
        <v>86.45</v>
      </c>
      <c r="N66" s="31">
        <v>85.3</v>
      </c>
      <c r="O66" s="42">
        <v>85540000</v>
      </c>
      <c r="P66" s="43">
        <v>-6.5040650406504065E-3</v>
      </c>
    </row>
    <row r="67" spans="1:16" ht="12.75" customHeight="1">
      <c r="A67" s="31">
        <v>57</v>
      </c>
      <c r="B67" s="32" t="s">
        <v>80</v>
      </c>
      <c r="C67" s="33" t="s">
        <v>105</v>
      </c>
      <c r="D67" s="34">
        <v>44434</v>
      </c>
      <c r="E67" s="40">
        <v>150.75</v>
      </c>
      <c r="F67" s="40">
        <v>149.56666666666669</v>
      </c>
      <c r="G67" s="41">
        <v>147.78333333333339</v>
      </c>
      <c r="H67" s="41">
        <v>144.81666666666669</v>
      </c>
      <c r="I67" s="41">
        <v>143.03333333333339</v>
      </c>
      <c r="J67" s="41">
        <v>152.53333333333339</v>
      </c>
      <c r="K67" s="41">
        <v>154.31666666666669</v>
      </c>
      <c r="L67" s="41">
        <v>157.28333333333339</v>
      </c>
      <c r="M67" s="31">
        <v>151.35</v>
      </c>
      <c r="N67" s="31">
        <v>146.6</v>
      </c>
      <c r="O67" s="42">
        <v>31976200</v>
      </c>
      <c r="P67" s="43">
        <v>-4.6562386322299018E-2</v>
      </c>
    </row>
    <row r="68" spans="1:16" ht="12.75" customHeight="1">
      <c r="A68" s="31">
        <v>58</v>
      </c>
      <c r="B68" s="32" t="s">
        <v>48</v>
      </c>
      <c r="C68" s="33" t="s">
        <v>106</v>
      </c>
      <c r="D68" s="34">
        <v>44434</v>
      </c>
      <c r="E68" s="40">
        <v>571.65</v>
      </c>
      <c r="F68" s="40">
        <v>574.15</v>
      </c>
      <c r="G68" s="41">
        <v>564.84999999999991</v>
      </c>
      <c r="H68" s="41">
        <v>558.04999999999995</v>
      </c>
      <c r="I68" s="41">
        <v>548.74999999999989</v>
      </c>
      <c r="J68" s="41">
        <v>580.94999999999993</v>
      </c>
      <c r="K68" s="41">
        <v>590.24999999999989</v>
      </c>
      <c r="L68" s="41">
        <v>597.04999999999995</v>
      </c>
      <c r="M68" s="31">
        <v>583.45000000000005</v>
      </c>
      <c r="N68" s="31">
        <v>567.35</v>
      </c>
      <c r="O68" s="42">
        <v>8190300</v>
      </c>
      <c r="P68" s="43">
        <v>-4.0553768703677807E-3</v>
      </c>
    </row>
    <row r="69" spans="1:16" ht="12.75" customHeight="1">
      <c r="A69" s="31">
        <v>59</v>
      </c>
      <c r="B69" s="32" t="s">
        <v>107</v>
      </c>
      <c r="C69" s="33" t="s">
        <v>108</v>
      </c>
      <c r="D69" s="34">
        <v>44434</v>
      </c>
      <c r="E69" s="40">
        <v>28.25</v>
      </c>
      <c r="F69" s="40">
        <v>28.25</v>
      </c>
      <c r="G69" s="41">
        <v>28</v>
      </c>
      <c r="H69" s="41">
        <v>27.75</v>
      </c>
      <c r="I69" s="41">
        <v>27.5</v>
      </c>
      <c r="J69" s="41">
        <v>28.5</v>
      </c>
      <c r="K69" s="41">
        <v>28.75</v>
      </c>
      <c r="L69" s="41">
        <v>29</v>
      </c>
      <c r="M69" s="31">
        <v>28.5</v>
      </c>
      <c r="N69" s="31">
        <v>28</v>
      </c>
      <c r="O69" s="42">
        <v>118327500</v>
      </c>
      <c r="P69" s="43">
        <v>-2.2766078542970974E-3</v>
      </c>
    </row>
    <row r="70" spans="1:16" ht="12.75" customHeight="1">
      <c r="A70" s="31">
        <v>60</v>
      </c>
      <c r="B70" s="32" t="s">
        <v>57</v>
      </c>
      <c r="C70" s="33" t="s">
        <v>109</v>
      </c>
      <c r="D70" s="34">
        <v>44434</v>
      </c>
      <c r="E70" s="40">
        <v>990.65</v>
      </c>
      <c r="F70" s="40">
        <v>987.36666666666667</v>
      </c>
      <c r="G70" s="41">
        <v>981.68333333333339</v>
      </c>
      <c r="H70" s="41">
        <v>972.7166666666667</v>
      </c>
      <c r="I70" s="41">
        <v>967.03333333333342</v>
      </c>
      <c r="J70" s="41">
        <v>996.33333333333337</v>
      </c>
      <c r="K70" s="41">
        <v>1002.0166666666665</v>
      </c>
      <c r="L70" s="41">
        <v>1010.9833333333333</v>
      </c>
      <c r="M70" s="31">
        <v>993.05</v>
      </c>
      <c r="N70" s="31">
        <v>978.4</v>
      </c>
      <c r="O70" s="42">
        <v>3879000</v>
      </c>
      <c r="P70" s="43">
        <v>-1.5232292460015232E-2</v>
      </c>
    </row>
    <row r="71" spans="1:16" ht="12.75" customHeight="1">
      <c r="A71" s="31">
        <v>61</v>
      </c>
      <c r="B71" s="32" t="s">
        <v>98</v>
      </c>
      <c r="C71" s="33" t="s">
        <v>110</v>
      </c>
      <c r="D71" s="34">
        <v>44434</v>
      </c>
      <c r="E71" s="40">
        <v>1563.25</v>
      </c>
      <c r="F71" s="40">
        <v>1557.2333333333333</v>
      </c>
      <c r="G71" s="41">
        <v>1542.5666666666666</v>
      </c>
      <c r="H71" s="41">
        <v>1521.8833333333332</v>
      </c>
      <c r="I71" s="41">
        <v>1507.2166666666665</v>
      </c>
      <c r="J71" s="41">
        <v>1577.9166666666667</v>
      </c>
      <c r="K71" s="41">
        <v>1592.5833333333333</v>
      </c>
      <c r="L71" s="41">
        <v>1613.2666666666669</v>
      </c>
      <c r="M71" s="31">
        <v>1571.9</v>
      </c>
      <c r="N71" s="31">
        <v>1536.55</v>
      </c>
      <c r="O71" s="42">
        <v>2206750</v>
      </c>
      <c r="P71" s="43">
        <v>-5.1145891559530463E-2</v>
      </c>
    </row>
    <row r="72" spans="1:16" ht="12.75" customHeight="1">
      <c r="A72" s="31">
        <v>62</v>
      </c>
      <c r="B72" s="32" t="s">
        <v>48</v>
      </c>
      <c r="C72" s="33" t="s">
        <v>111</v>
      </c>
      <c r="D72" s="34">
        <v>44434</v>
      </c>
      <c r="E72" s="40">
        <v>373.6</v>
      </c>
      <c r="F72" s="40">
        <v>372.75</v>
      </c>
      <c r="G72" s="41">
        <v>366.2</v>
      </c>
      <c r="H72" s="41">
        <v>358.8</v>
      </c>
      <c r="I72" s="41">
        <v>352.25</v>
      </c>
      <c r="J72" s="41">
        <v>380.15</v>
      </c>
      <c r="K72" s="41">
        <v>386.69999999999993</v>
      </c>
      <c r="L72" s="41">
        <v>394.09999999999997</v>
      </c>
      <c r="M72" s="31">
        <v>379.3</v>
      </c>
      <c r="N72" s="31">
        <v>365.35</v>
      </c>
      <c r="O72" s="42">
        <v>12210900</v>
      </c>
      <c r="P72" s="43">
        <v>2.6315789473684209E-2</v>
      </c>
    </row>
    <row r="73" spans="1:16" ht="12.75" customHeight="1">
      <c r="A73" s="31">
        <v>63</v>
      </c>
      <c r="B73" s="32" t="s">
        <v>43</v>
      </c>
      <c r="C73" s="33" t="s">
        <v>112</v>
      </c>
      <c r="D73" s="34">
        <v>44434</v>
      </c>
      <c r="E73" s="40">
        <v>1493.1</v>
      </c>
      <c r="F73" s="40">
        <v>1499.8333333333333</v>
      </c>
      <c r="G73" s="41">
        <v>1482.6666666666665</v>
      </c>
      <c r="H73" s="41">
        <v>1472.2333333333333</v>
      </c>
      <c r="I73" s="41">
        <v>1455.0666666666666</v>
      </c>
      <c r="J73" s="41">
        <v>1510.2666666666664</v>
      </c>
      <c r="K73" s="41">
        <v>1527.4333333333329</v>
      </c>
      <c r="L73" s="41">
        <v>1537.8666666666663</v>
      </c>
      <c r="M73" s="31">
        <v>1517</v>
      </c>
      <c r="N73" s="31">
        <v>1489.4</v>
      </c>
      <c r="O73" s="42">
        <v>10046250</v>
      </c>
      <c r="P73" s="43">
        <v>-2.1702207963766747E-3</v>
      </c>
    </row>
    <row r="74" spans="1:16" ht="12.75" customHeight="1">
      <c r="A74" s="31">
        <v>64</v>
      </c>
      <c r="B74" s="32" t="s">
        <v>80</v>
      </c>
      <c r="C74" s="33" t="s">
        <v>113</v>
      </c>
      <c r="D74" s="34">
        <v>44434</v>
      </c>
      <c r="E74" s="40">
        <v>742.1</v>
      </c>
      <c r="F74" s="40">
        <v>738.41666666666663</v>
      </c>
      <c r="G74" s="41">
        <v>731.83333333333326</v>
      </c>
      <c r="H74" s="41">
        <v>721.56666666666661</v>
      </c>
      <c r="I74" s="41">
        <v>714.98333333333323</v>
      </c>
      <c r="J74" s="41">
        <v>748.68333333333328</v>
      </c>
      <c r="K74" s="41">
        <v>755.26666666666654</v>
      </c>
      <c r="L74" s="41">
        <v>765.5333333333333</v>
      </c>
      <c r="M74" s="31">
        <v>745</v>
      </c>
      <c r="N74" s="31">
        <v>728.15</v>
      </c>
      <c r="O74" s="42">
        <v>2288750</v>
      </c>
      <c r="P74" s="43">
        <v>-3.7329127234490007E-2</v>
      </c>
    </row>
    <row r="75" spans="1:16" ht="12.75" customHeight="1">
      <c r="A75" s="31">
        <v>65</v>
      </c>
      <c r="B75" s="32" t="s">
        <v>71</v>
      </c>
      <c r="C75" s="33" t="s">
        <v>114</v>
      </c>
      <c r="D75" s="34">
        <v>44434</v>
      </c>
      <c r="E75" s="40">
        <v>1231.5999999999999</v>
      </c>
      <c r="F75" s="40">
        <v>1238.8166666666668</v>
      </c>
      <c r="G75" s="41">
        <v>1218.6833333333336</v>
      </c>
      <c r="H75" s="41">
        <v>1205.7666666666669</v>
      </c>
      <c r="I75" s="41">
        <v>1185.6333333333337</v>
      </c>
      <c r="J75" s="41">
        <v>1251.7333333333336</v>
      </c>
      <c r="K75" s="41">
        <v>1271.8666666666668</v>
      </c>
      <c r="L75" s="41">
        <v>1284.7833333333335</v>
      </c>
      <c r="M75" s="31">
        <v>1258.95</v>
      </c>
      <c r="N75" s="31">
        <v>1225.9000000000001</v>
      </c>
      <c r="O75" s="42">
        <v>3741500</v>
      </c>
      <c r="P75" s="43">
        <v>-6.6957605985037402E-2</v>
      </c>
    </row>
    <row r="76" spans="1:16" ht="12.75" customHeight="1">
      <c r="A76" s="31">
        <v>66</v>
      </c>
      <c r="B76" s="32" t="s">
        <v>88</v>
      </c>
      <c r="C76" t="s">
        <v>115</v>
      </c>
      <c r="D76" s="34">
        <v>44434</v>
      </c>
      <c r="E76" s="40">
        <v>1096.1500000000001</v>
      </c>
      <c r="F76" s="40">
        <v>1088.3999999999999</v>
      </c>
      <c r="G76" s="41">
        <v>1075.7999999999997</v>
      </c>
      <c r="H76" s="41">
        <v>1055.4499999999998</v>
      </c>
      <c r="I76" s="41">
        <v>1042.8499999999997</v>
      </c>
      <c r="J76" s="41">
        <v>1108.7499999999998</v>
      </c>
      <c r="K76" s="41">
        <v>1121.3499999999997</v>
      </c>
      <c r="L76" s="41">
        <v>1141.6999999999998</v>
      </c>
      <c r="M76" s="31">
        <v>1101</v>
      </c>
      <c r="N76" s="31">
        <v>1068.05</v>
      </c>
      <c r="O76" s="42">
        <v>16853900</v>
      </c>
      <c r="P76" s="43">
        <v>5.0021805494984736E-2</v>
      </c>
    </row>
    <row r="77" spans="1:16" ht="12.75" customHeight="1">
      <c r="A77" s="31">
        <v>67</v>
      </c>
      <c r="B77" s="32" t="s">
        <v>64</v>
      </c>
      <c r="C77" s="33" t="s">
        <v>116</v>
      </c>
      <c r="D77" s="34">
        <v>44434</v>
      </c>
      <c r="E77" s="40">
        <v>2667.85</v>
      </c>
      <c r="F77" s="40">
        <v>2663.9500000000003</v>
      </c>
      <c r="G77" s="41">
        <v>2651.9000000000005</v>
      </c>
      <c r="H77" s="41">
        <v>2635.9500000000003</v>
      </c>
      <c r="I77" s="41">
        <v>2623.9000000000005</v>
      </c>
      <c r="J77" s="41">
        <v>2679.9000000000005</v>
      </c>
      <c r="K77" s="41">
        <v>2691.9500000000007</v>
      </c>
      <c r="L77" s="41">
        <v>2707.9000000000005</v>
      </c>
      <c r="M77" s="31">
        <v>2676</v>
      </c>
      <c r="N77" s="31">
        <v>2648</v>
      </c>
      <c r="O77" s="42">
        <v>12177300</v>
      </c>
      <c r="P77" s="43">
        <v>2.8948769297067099E-2</v>
      </c>
    </row>
    <row r="78" spans="1:16" ht="12.75" customHeight="1">
      <c r="A78" s="31">
        <v>68</v>
      </c>
      <c r="B78" s="32" t="s">
        <v>64</v>
      </c>
      <c r="C78" s="33" t="s">
        <v>117</v>
      </c>
      <c r="D78" s="34">
        <v>44434</v>
      </c>
      <c r="E78" s="40">
        <v>2970.55</v>
      </c>
      <c r="F78" s="40">
        <v>2960.6</v>
      </c>
      <c r="G78" s="41">
        <v>2945.75</v>
      </c>
      <c r="H78" s="41">
        <v>2920.9500000000003</v>
      </c>
      <c r="I78" s="41">
        <v>2906.1000000000004</v>
      </c>
      <c r="J78" s="41">
        <v>2985.3999999999996</v>
      </c>
      <c r="K78" s="41">
        <v>3000.2499999999991</v>
      </c>
      <c r="L78" s="41">
        <v>3025.0499999999993</v>
      </c>
      <c r="M78" s="31">
        <v>2975.45</v>
      </c>
      <c r="N78" s="31">
        <v>2935.8</v>
      </c>
      <c r="O78" s="42">
        <v>843200</v>
      </c>
      <c r="P78" s="43">
        <v>-4.2905788876276961E-2</v>
      </c>
    </row>
    <row r="79" spans="1:16" ht="12.75" customHeight="1">
      <c r="A79" s="31">
        <v>69</v>
      </c>
      <c r="B79" s="32" t="s">
        <v>59</v>
      </c>
      <c r="C79" s="33" t="s">
        <v>118</v>
      </c>
      <c r="D79" s="34">
        <v>44434</v>
      </c>
      <c r="E79" s="40">
        <v>1506.2</v>
      </c>
      <c r="F79" s="40">
        <v>1503.1833333333334</v>
      </c>
      <c r="G79" s="41">
        <v>1496.4666666666667</v>
      </c>
      <c r="H79" s="41">
        <v>1486.7333333333333</v>
      </c>
      <c r="I79" s="41">
        <v>1480.0166666666667</v>
      </c>
      <c r="J79" s="41">
        <v>1512.9166666666667</v>
      </c>
      <c r="K79" s="41">
        <v>1519.6333333333334</v>
      </c>
      <c r="L79" s="41">
        <v>1529.3666666666668</v>
      </c>
      <c r="M79" s="31">
        <v>1509.9</v>
      </c>
      <c r="N79" s="31">
        <v>1493.45</v>
      </c>
      <c r="O79" s="42">
        <v>26577650</v>
      </c>
      <c r="P79" s="43">
        <v>1.3315718839120952E-2</v>
      </c>
    </row>
    <row r="80" spans="1:16" ht="12.75" customHeight="1">
      <c r="A80" s="31">
        <v>70</v>
      </c>
      <c r="B80" s="32" t="s">
        <v>64</v>
      </c>
      <c r="C80" s="33" t="s">
        <v>119</v>
      </c>
      <c r="D80" s="34">
        <v>44434</v>
      </c>
      <c r="E80" s="40">
        <v>675.2</v>
      </c>
      <c r="F80" s="40">
        <v>672.6</v>
      </c>
      <c r="G80" s="41">
        <v>669.1</v>
      </c>
      <c r="H80" s="41">
        <v>663</v>
      </c>
      <c r="I80" s="41">
        <v>659.5</v>
      </c>
      <c r="J80" s="41">
        <v>678.7</v>
      </c>
      <c r="K80" s="41">
        <v>682.2</v>
      </c>
      <c r="L80" s="41">
        <v>688.30000000000007</v>
      </c>
      <c r="M80" s="31">
        <v>676.1</v>
      </c>
      <c r="N80" s="31">
        <v>666.5</v>
      </c>
      <c r="O80" s="42">
        <v>21881200</v>
      </c>
      <c r="P80" s="43">
        <v>-3.7561977262483095E-3</v>
      </c>
    </row>
    <row r="81" spans="1:16" ht="12.75" customHeight="1">
      <c r="A81" s="31">
        <v>71</v>
      </c>
      <c r="B81" s="32" t="s">
        <v>50</v>
      </c>
      <c r="C81" s="33" t="s">
        <v>120</v>
      </c>
      <c r="D81" s="34">
        <v>44434</v>
      </c>
      <c r="E81" s="40">
        <v>2789.8</v>
      </c>
      <c r="F81" s="40">
        <v>2793.4333333333329</v>
      </c>
      <c r="G81" s="41">
        <v>2778.016666666666</v>
      </c>
      <c r="H81" s="41">
        <v>2766.2333333333331</v>
      </c>
      <c r="I81" s="41">
        <v>2750.8166666666662</v>
      </c>
      <c r="J81" s="41">
        <v>2805.2166666666658</v>
      </c>
      <c r="K81" s="41">
        <v>2820.6333333333328</v>
      </c>
      <c r="L81" s="41">
        <v>2832.4166666666656</v>
      </c>
      <c r="M81" s="31">
        <v>2808.85</v>
      </c>
      <c r="N81" s="31">
        <v>2781.65</v>
      </c>
      <c r="O81" s="42">
        <v>4755600</v>
      </c>
      <c r="P81" s="43">
        <v>2.0865533230293665E-2</v>
      </c>
    </row>
    <row r="82" spans="1:16" ht="12.75" customHeight="1">
      <c r="A82" s="31">
        <v>72</v>
      </c>
      <c r="B82" s="32" t="s">
        <v>121</v>
      </c>
      <c r="C82" s="33" t="s">
        <v>122</v>
      </c>
      <c r="D82" s="34">
        <v>44434</v>
      </c>
      <c r="E82" s="40">
        <v>438.7</v>
      </c>
      <c r="F82" s="40">
        <v>439.4666666666667</v>
      </c>
      <c r="G82" s="41">
        <v>433.68333333333339</v>
      </c>
      <c r="H82" s="41">
        <v>428.66666666666669</v>
      </c>
      <c r="I82" s="41">
        <v>422.88333333333338</v>
      </c>
      <c r="J82" s="41">
        <v>444.48333333333341</v>
      </c>
      <c r="K82" s="41">
        <v>450.26666666666671</v>
      </c>
      <c r="L82" s="41">
        <v>455.28333333333342</v>
      </c>
      <c r="M82" s="31">
        <v>445.25</v>
      </c>
      <c r="N82" s="31">
        <v>434.45</v>
      </c>
      <c r="O82" s="42">
        <v>38665600</v>
      </c>
      <c r="P82" s="43">
        <v>1.9905858333805933E-2</v>
      </c>
    </row>
    <row r="83" spans="1:16" ht="12.75" customHeight="1">
      <c r="A83" s="31">
        <v>73</v>
      </c>
      <c r="B83" s="32" t="s">
        <v>80</v>
      </c>
      <c r="C83" s="33" t="s">
        <v>123</v>
      </c>
      <c r="D83" s="34">
        <v>44434</v>
      </c>
      <c r="E83" s="40">
        <v>256.14999999999998</v>
      </c>
      <c r="F83" s="40">
        <v>257.08333333333331</v>
      </c>
      <c r="G83" s="41">
        <v>253.26666666666665</v>
      </c>
      <c r="H83" s="41">
        <v>250.38333333333333</v>
      </c>
      <c r="I83" s="41">
        <v>246.56666666666666</v>
      </c>
      <c r="J83" s="41">
        <v>259.96666666666664</v>
      </c>
      <c r="K83" s="41">
        <v>263.78333333333336</v>
      </c>
      <c r="L83" s="41">
        <v>266.66666666666663</v>
      </c>
      <c r="M83" s="31">
        <v>260.89999999999998</v>
      </c>
      <c r="N83" s="31">
        <v>254.2</v>
      </c>
      <c r="O83" s="42">
        <v>22628700</v>
      </c>
      <c r="P83" s="43">
        <v>7.8496975936172955E-2</v>
      </c>
    </row>
    <row r="84" spans="1:16" ht="12.75" customHeight="1">
      <c r="A84" s="31">
        <v>74</v>
      </c>
      <c r="B84" s="32" t="s">
        <v>57</v>
      </c>
      <c r="C84" s="33" t="s">
        <v>124</v>
      </c>
      <c r="D84" s="34">
        <v>44434</v>
      </c>
      <c r="E84" s="40">
        <v>2392.15</v>
      </c>
      <c r="F84" s="40">
        <v>2395.0499999999997</v>
      </c>
      <c r="G84" s="41">
        <v>2376.0999999999995</v>
      </c>
      <c r="H84" s="41">
        <v>2360.0499999999997</v>
      </c>
      <c r="I84" s="41">
        <v>2341.0999999999995</v>
      </c>
      <c r="J84" s="41">
        <v>2411.0999999999995</v>
      </c>
      <c r="K84" s="41">
        <v>2430.0499999999993</v>
      </c>
      <c r="L84" s="41">
        <v>2446.0999999999995</v>
      </c>
      <c r="M84" s="31">
        <v>2414</v>
      </c>
      <c r="N84" s="31">
        <v>2379</v>
      </c>
      <c r="O84" s="42">
        <v>6963300</v>
      </c>
      <c r="P84" s="43">
        <v>3.3897550111358574E-2</v>
      </c>
    </row>
    <row r="85" spans="1:16" ht="12.75" customHeight="1">
      <c r="A85" s="31">
        <v>75</v>
      </c>
      <c r="B85" s="32" t="s">
        <v>64</v>
      </c>
      <c r="C85" s="33" t="s">
        <v>125</v>
      </c>
      <c r="D85" s="34">
        <v>44434</v>
      </c>
      <c r="E85" s="40">
        <v>249.3</v>
      </c>
      <c r="F85" s="40">
        <v>250.6</v>
      </c>
      <c r="G85" s="41">
        <v>246.25</v>
      </c>
      <c r="H85" s="41">
        <v>243.20000000000002</v>
      </c>
      <c r="I85" s="41">
        <v>238.85000000000002</v>
      </c>
      <c r="J85" s="41">
        <v>253.64999999999998</v>
      </c>
      <c r="K85" s="41">
        <v>257.99999999999994</v>
      </c>
      <c r="L85" s="41">
        <v>261.04999999999995</v>
      </c>
      <c r="M85" s="31">
        <v>254.95</v>
      </c>
      <c r="N85" s="31">
        <v>247.55</v>
      </c>
      <c r="O85" s="42">
        <v>34447200</v>
      </c>
      <c r="P85" s="43">
        <v>-5.9933804454781288E-3</v>
      </c>
    </row>
    <row r="86" spans="1:16" ht="12.75" customHeight="1">
      <c r="A86" s="31">
        <v>76</v>
      </c>
      <c r="B86" s="32" t="s">
        <v>59</v>
      </c>
      <c r="C86" s="33" t="s">
        <v>126</v>
      </c>
      <c r="D86" s="34">
        <v>44434</v>
      </c>
      <c r="E86" s="40">
        <v>702.8</v>
      </c>
      <c r="F86" s="40">
        <v>700.69999999999993</v>
      </c>
      <c r="G86" s="41">
        <v>696.94999999999982</v>
      </c>
      <c r="H86" s="41">
        <v>691.09999999999991</v>
      </c>
      <c r="I86" s="41">
        <v>687.3499999999998</v>
      </c>
      <c r="J86" s="41">
        <v>706.54999999999984</v>
      </c>
      <c r="K86" s="41">
        <v>710.30000000000007</v>
      </c>
      <c r="L86" s="41">
        <v>716.14999999999986</v>
      </c>
      <c r="M86" s="31">
        <v>704.45</v>
      </c>
      <c r="N86" s="31">
        <v>694.85</v>
      </c>
      <c r="O86" s="42">
        <v>77778250</v>
      </c>
      <c r="P86" s="43">
        <v>-1.6942571741202217E-3</v>
      </c>
    </row>
    <row r="87" spans="1:16" ht="12.75" customHeight="1">
      <c r="A87" s="31">
        <v>77</v>
      </c>
      <c r="B87" s="32" t="s">
        <v>64</v>
      </c>
      <c r="C87" s="33" t="s">
        <v>127</v>
      </c>
      <c r="D87" s="34">
        <v>44434</v>
      </c>
      <c r="E87" s="40">
        <v>1454.9</v>
      </c>
      <c r="F87" s="40">
        <v>1449.7166666666665</v>
      </c>
      <c r="G87" s="41">
        <v>1436.5333333333328</v>
      </c>
      <c r="H87" s="41">
        <v>1418.1666666666663</v>
      </c>
      <c r="I87" s="41">
        <v>1404.9833333333327</v>
      </c>
      <c r="J87" s="41">
        <v>1468.083333333333</v>
      </c>
      <c r="K87" s="41">
        <v>1481.2666666666669</v>
      </c>
      <c r="L87" s="41">
        <v>1499.6333333333332</v>
      </c>
      <c r="M87" s="31">
        <v>1462.9</v>
      </c>
      <c r="N87" s="31">
        <v>1431.35</v>
      </c>
      <c r="O87" s="42">
        <v>1969450</v>
      </c>
      <c r="P87" s="43">
        <v>1.024634837584478E-2</v>
      </c>
    </row>
    <row r="88" spans="1:16" ht="12.75" customHeight="1">
      <c r="A88" s="31">
        <v>78</v>
      </c>
      <c r="B88" s="32" t="s">
        <v>64</v>
      </c>
      <c r="C88" s="33" t="s">
        <v>128</v>
      </c>
      <c r="D88" s="34">
        <v>44434</v>
      </c>
      <c r="E88" s="40">
        <v>670.8</v>
      </c>
      <c r="F88" s="40">
        <v>663.86666666666667</v>
      </c>
      <c r="G88" s="41">
        <v>654.98333333333335</v>
      </c>
      <c r="H88" s="41">
        <v>639.16666666666663</v>
      </c>
      <c r="I88" s="41">
        <v>630.2833333333333</v>
      </c>
      <c r="J88" s="41">
        <v>679.68333333333339</v>
      </c>
      <c r="K88" s="41">
        <v>688.56666666666683</v>
      </c>
      <c r="L88" s="41">
        <v>704.38333333333344</v>
      </c>
      <c r="M88" s="31">
        <v>672.75</v>
      </c>
      <c r="N88" s="31">
        <v>648.04999999999995</v>
      </c>
      <c r="O88" s="42">
        <v>5890500</v>
      </c>
      <c r="P88" s="43">
        <v>-2.5458248472505089E-4</v>
      </c>
    </row>
    <row r="89" spans="1:16" ht="12.75" customHeight="1">
      <c r="A89" s="31">
        <v>79</v>
      </c>
      <c r="B89" s="32" t="s">
        <v>75</v>
      </c>
      <c r="C89" s="33" t="s">
        <v>129</v>
      </c>
      <c r="D89" s="34">
        <v>44434</v>
      </c>
      <c r="E89" s="40">
        <v>6.55</v>
      </c>
      <c r="F89" s="40">
        <v>6.583333333333333</v>
      </c>
      <c r="G89" s="41">
        <v>6.4166666666666661</v>
      </c>
      <c r="H89" s="41">
        <v>6.2833333333333332</v>
      </c>
      <c r="I89" s="41">
        <v>6.1166666666666663</v>
      </c>
      <c r="J89" s="41">
        <v>6.7166666666666659</v>
      </c>
      <c r="K89" s="41">
        <v>6.883333333333332</v>
      </c>
      <c r="L89" s="41">
        <v>7.0166666666666657</v>
      </c>
      <c r="M89" s="31">
        <v>6.75</v>
      </c>
      <c r="N89" s="31">
        <v>6.45</v>
      </c>
      <c r="O89" s="42">
        <v>529130000</v>
      </c>
      <c r="P89" s="43">
        <v>-1.2798746245265769E-2</v>
      </c>
    </row>
    <row r="90" spans="1:16" ht="12.75" customHeight="1">
      <c r="A90" s="31">
        <v>80</v>
      </c>
      <c r="B90" s="32" t="s">
        <v>59</v>
      </c>
      <c r="C90" s="33" t="s">
        <v>130</v>
      </c>
      <c r="D90" s="34">
        <v>44434</v>
      </c>
      <c r="E90" s="40">
        <v>46</v>
      </c>
      <c r="F90" s="40">
        <v>46.233333333333327</v>
      </c>
      <c r="G90" s="41">
        <v>45.516666666666652</v>
      </c>
      <c r="H90" s="41">
        <v>45.033333333333324</v>
      </c>
      <c r="I90" s="41">
        <v>44.316666666666649</v>
      </c>
      <c r="J90" s="41">
        <v>46.716666666666654</v>
      </c>
      <c r="K90" s="41">
        <v>47.433333333333337</v>
      </c>
      <c r="L90" s="41">
        <v>47.916666666666657</v>
      </c>
      <c r="M90" s="31">
        <v>46.95</v>
      </c>
      <c r="N90" s="31">
        <v>45.75</v>
      </c>
      <c r="O90" s="42">
        <v>225283000</v>
      </c>
      <c r="P90" s="43">
        <v>4.1497289972899729E-3</v>
      </c>
    </row>
    <row r="91" spans="1:16" ht="12.75" customHeight="1">
      <c r="A91" s="31">
        <v>81</v>
      </c>
      <c r="B91" s="32" t="s">
        <v>80</v>
      </c>
      <c r="C91" s="33" t="s">
        <v>131</v>
      </c>
      <c r="D91" s="34">
        <v>44434</v>
      </c>
      <c r="E91" s="40">
        <v>536.4</v>
      </c>
      <c r="F91" s="40">
        <v>529.33333333333337</v>
      </c>
      <c r="G91" s="41">
        <v>521.2166666666667</v>
      </c>
      <c r="H91" s="41">
        <v>506.0333333333333</v>
      </c>
      <c r="I91" s="41">
        <v>497.91666666666663</v>
      </c>
      <c r="J91" s="41">
        <v>544.51666666666677</v>
      </c>
      <c r="K91" s="41">
        <v>552.63333333333333</v>
      </c>
      <c r="L91" s="41">
        <v>567.81666666666683</v>
      </c>
      <c r="M91" s="31">
        <v>537.45000000000005</v>
      </c>
      <c r="N91" s="31">
        <v>514.15</v>
      </c>
      <c r="O91" s="42">
        <v>9927500</v>
      </c>
      <c r="P91" s="43">
        <v>-9.4663191109891614E-3</v>
      </c>
    </row>
    <row r="92" spans="1:16" ht="12.75" customHeight="1">
      <c r="A92" s="31">
        <v>82</v>
      </c>
      <c r="B92" s="32" t="s">
        <v>107</v>
      </c>
      <c r="C92" s="33" t="s">
        <v>132</v>
      </c>
      <c r="D92" s="34">
        <v>44434</v>
      </c>
      <c r="E92" s="40">
        <v>143.44999999999999</v>
      </c>
      <c r="F92" s="40">
        <v>143.63333333333333</v>
      </c>
      <c r="G92" s="41">
        <v>141.81666666666666</v>
      </c>
      <c r="H92" s="41">
        <v>140.18333333333334</v>
      </c>
      <c r="I92" s="41">
        <v>138.36666666666667</v>
      </c>
      <c r="J92" s="41">
        <v>145.26666666666665</v>
      </c>
      <c r="K92" s="41">
        <v>147.08333333333331</v>
      </c>
      <c r="L92" s="41">
        <v>148.71666666666664</v>
      </c>
      <c r="M92" s="31">
        <v>145.44999999999999</v>
      </c>
      <c r="N92" s="31">
        <v>142</v>
      </c>
      <c r="O92" s="42">
        <v>8396700</v>
      </c>
      <c r="P92" s="43">
        <v>-3.2794249775381853E-2</v>
      </c>
    </row>
    <row r="93" spans="1:16" ht="12.75" customHeight="1">
      <c r="A93" s="31">
        <v>83</v>
      </c>
      <c r="B93" s="32" t="s">
        <v>45</v>
      </c>
      <c r="C93" s="33" t="s">
        <v>133</v>
      </c>
      <c r="D93" s="34">
        <v>44434</v>
      </c>
      <c r="E93" s="40">
        <v>1671.1</v>
      </c>
      <c r="F93" s="40">
        <v>1663.1166666666668</v>
      </c>
      <c r="G93" s="41">
        <v>1647.2333333333336</v>
      </c>
      <c r="H93" s="41">
        <v>1623.3666666666668</v>
      </c>
      <c r="I93" s="41">
        <v>1607.4833333333336</v>
      </c>
      <c r="J93" s="41">
        <v>1686.9833333333336</v>
      </c>
      <c r="K93" s="41">
        <v>1702.8666666666668</v>
      </c>
      <c r="L93" s="41">
        <v>1726.7333333333336</v>
      </c>
      <c r="M93" s="31">
        <v>1679</v>
      </c>
      <c r="N93" s="31">
        <v>1639.25</v>
      </c>
      <c r="O93" s="42">
        <v>2888500</v>
      </c>
      <c r="P93" s="43">
        <v>4.8838053740014521E-2</v>
      </c>
    </row>
    <row r="94" spans="1:16" ht="12.75" customHeight="1">
      <c r="A94" s="31">
        <v>84</v>
      </c>
      <c r="B94" s="32" t="s">
        <v>59</v>
      </c>
      <c r="C94" s="33" t="s">
        <v>134</v>
      </c>
      <c r="D94" s="34">
        <v>44434</v>
      </c>
      <c r="E94" s="40">
        <v>1034</v>
      </c>
      <c r="F94" s="40">
        <v>1033.8</v>
      </c>
      <c r="G94" s="41">
        <v>1025.6499999999999</v>
      </c>
      <c r="H94" s="41">
        <v>1017.3</v>
      </c>
      <c r="I94" s="41">
        <v>1009.1499999999999</v>
      </c>
      <c r="J94" s="41">
        <v>1042.1499999999999</v>
      </c>
      <c r="K94" s="41">
        <v>1050.3</v>
      </c>
      <c r="L94" s="41">
        <v>1058.6499999999999</v>
      </c>
      <c r="M94" s="31">
        <v>1041.95</v>
      </c>
      <c r="N94" s="31">
        <v>1025.45</v>
      </c>
      <c r="O94" s="42">
        <v>14076000</v>
      </c>
      <c r="P94" s="43">
        <v>8.6418160711982453E-3</v>
      </c>
    </row>
    <row r="95" spans="1:16" ht="12.75" customHeight="1">
      <c r="A95" s="31">
        <v>85</v>
      </c>
      <c r="B95" s="32" t="s">
        <v>75</v>
      </c>
      <c r="C95" s="33" t="s">
        <v>135</v>
      </c>
      <c r="D95" s="34">
        <v>44434</v>
      </c>
      <c r="E95" s="40">
        <v>214.1</v>
      </c>
      <c r="F95" s="40">
        <v>213.93333333333331</v>
      </c>
      <c r="G95" s="41">
        <v>212.46666666666661</v>
      </c>
      <c r="H95" s="41">
        <v>210.83333333333331</v>
      </c>
      <c r="I95" s="41">
        <v>209.36666666666662</v>
      </c>
      <c r="J95" s="41">
        <v>215.56666666666661</v>
      </c>
      <c r="K95" s="41">
        <v>217.0333333333333</v>
      </c>
      <c r="L95" s="41">
        <v>218.6666666666666</v>
      </c>
      <c r="M95" s="31">
        <v>215.4</v>
      </c>
      <c r="N95" s="31">
        <v>212.3</v>
      </c>
      <c r="O95" s="42">
        <v>17309600</v>
      </c>
      <c r="P95" s="43">
        <v>-1.0404994397310709E-2</v>
      </c>
    </row>
    <row r="96" spans="1:16" ht="12.75" customHeight="1">
      <c r="A96" s="31">
        <v>86</v>
      </c>
      <c r="B96" s="32" t="s">
        <v>88</v>
      </c>
      <c r="C96" s="33" t="s">
        <v>136</v>
      </c>
      <c r="D96" s="34">
        <v>44434</v>
      </c>
      <c r="E96" s="40">
        <v>1690.25</v>
      </c>
      <c r="F96" s="40">
        <v>1687.0833333333333</v>
      </c>
      <c r="G96" s="41">
        <v>1678.6166666666666</v>
      </c>
      <c r="H96" s="41">
        <v>1666.9833333333333</v>
      </c>
      <c r="I96" s="41">
        <v>1658.5166666666667</v>
      </c>
      <c r="J96" s="41">
        <v>1698.7166666666665</v>
      </c>
      <c r="K96" s="41">
        <v>1707.1833333333332</v>
      </c>
      <c r="L96" s="41">
        <v>1718.8166666666664</v>
      </c>
      <c r="M96" s="31">
        <v>1695.55</v>
      </c>
      <c r="N96" s="31">
        <v>1675.45</v>
      </c>
      <c r="O96" s="42">
        <v>29629200</v>
      </c>
      <c r="P96" s="43">
        <v>2.7208054249698382E-2</v>
      </c>
    </row>
    <row r="97" spans="1:16" ht="12.75" customHeight="1">
      <c r="A97" s="31">
        <v>87</v>
      </c>
      <c r="B97" s="32" t="s">
        <v>80</v>
      </c>
      <c r="C97" s="33" t="s">
        <v>137</v>
      </c>
      <c r="D97" s="34">
        <v>44434</v>
      </c>
      <c r="E97" s="40">
        <v>104.2</v>
      </c>
      <c r="F97" s="40">
        <v>104.5</v>
      </c>
      <c r="G97" s="41">
        <v>103.55</v>
      </c>
      <c r="H97" s="41">
        <v>102.89999999999999</v>
      </c>
      <c r="I97" s="41">
        <v>101.94999999999999</v>
      </c>
      <c r="J97" s="41">
        <v>105.15</v>
      </c>
      <c r="K97" s="41">
        <v>106.1</v>
      </c>
      <c r="L97" s="41">
        <v>106.75000000000001</v>
      </c>
      <c r="M97" s="31">
        <v>105.45</v>
      </c>
      <c r="N97" s="31">
        <v>103.85</v>
      </c>
      <c r="O97" s="42">
        <v>54554500</v>
      </c>
      <c r="P97" s="43">
        <v>-9.7923548843794235E-3</v>
      </c>
    </row>
    <row r="98" spans="1:16" ht="12.75" customHeight="1">
      <c r="A98" s="31">
        <v>88</v>
      </c>
      <c r="B98" s="32" t="s">
        <v>45</v>
      </c>
      <c r="C98" s="33" t="s">
        <v>138</v>
      </c>
      <c r="D98" s="34">
        <v>44434</v>
      </c>
      <c r="E98" s="40">
        <v>2694.6</v>
      </c>
      <c r="F98" s="40">
        <v>2665.4666666666667</v>
      </c>
      <c r="G98" s="41">
        <v>2603.9333333333334</v>
      </c>
      <c r="H98" s="41">
        <v>2513.2666666666669</v>
      </c>
      <c r="I98" s="41">
        <v>2451.7333333333336</v>
      </c>
      <c r="J98" s="41">
        <v>2756.1333333333332</v>
      </c>
      <c r="K98" s="41">
        <v>2817.666666666667</v>
      </c>
      <c r="L98" s="41">
        <v>2908.333333333333</v>
      </c>
      <c r="M98" s="31">
        <v>2727</v>
      </c>
      <c r="N98" s="31">
        <v>2574.8000000000002</v>
      </c>
      <c r="O98" s="42">
        <v>2071550</v>
      </c>
      <c r="P98" s="43">
        <v>2.7732989358271527E-2</v>
      </c>
    </row>
    <row r="99" spans="1:16" ht="12.75" customHeight="1">
      <c r="A99" s="31">
        <v>89</v>
      </c>
      <c r="B99" s="32" t="s">
        <v>57</v>
      </c>
      <c r="C99" s="33" t="s">
        <v>139</v>
      </c>
      <c r="D99" s="34">
        <v>44434</v>
      </c>
      <c r="E99" s="40">
        <v>209.2</v>
      </c>
      <c r="F99" s="40">
        <v>210.88333333333333</v>
      </c>
      <c r="G99" s="41">
        <v>206.91666666666666</v>
      </c>
      <c r="H99" s="41">
        <v>204.63333333333333</v>
      </c>
      <c r="I99" s="41">
        <v>200.66666666666666</v>
      </c>
      <c r="J99" s="41">
        <v>213.16666666666666</v>
      </c>
      <c r="K99" s="41">
        <v>217.13333333333335</v>
      </c>
      <c r="L99" s="41">
        <v>219.41666666666666</v>
      </c>
      <c r="M99" s="31">
        <v>214.85</v>
      </c>
      <c r="N99" s="31">
        <v>208.6</v>
      </c>
      <c r="O99" s="42">
        <v>180534400</v>
      </c>
      <c r="P99" s="43">
        <v>4.8545674193848157E-2</v>
      </c>
    </row>
    <row r="100" spans="1:16" ht="12.75" customHeight="1">
      <c r="A100" s="31">
        <v>90</v>
      </c>
      <c r="B100" s="32" t="s">
        <v>121</v>
      </c>
      <c r="C100" s="33" t="s">
        <v>140</v>
      </c>
      <c r="D100" s="34">
        <v>44434</v>
      </c>
      <c r="E100" s="40">
        <v>425.6</v>
      </c>
      <c r="F100" s="40">
        <v>424.45000000000005</v>
      </c>
      <c r="G100" s="41">
        <v>421.35000000000008</v>
      </c>
      <c r="H100" s="41">
        <v>417.1</v>
      </c>
      <c r="I100" s="41">
        <v>414.00000000000006</v>
      </c>
      <c r="J100" s="41">
        <v>428.7000000000001</v>
      </c>
      <c r="K100" s="41">
        <v>431.8</v>
      </c>
      <c r="L100" s="41">
        <v>436.05000000000013</v>
      </c>
      <c r="M100" s="31">
        <v>427.55</v>
      </c>
      <c r="N100" s="31">
        <v>420.2</v>
      </c>
      <c r="O100" s="42">
        <v>38307500</v>
      </c>
      <c r="P100" s="43">
        <v>3.0110623813575962E-3</v>
      </c>
    </row>
    <row r="101" spans="1:16" ht="12.75" customHeight="1">
      <c r="A101" s="31">
        <v>91</v>
      </c>
      <c r="B101" s="32" t="s">
        <v>121</v>
      </c>
      <c r="C101" s="33" t="s">
        <v>141</v>
      </c>
      <c r="D101" s="34">
        <v>44434</v>
      </c>
      <c r="E101" s="40">
        <v>751.2</v>
      </c>
      <c r="F101" s="40">
        <v>750.41666666666663</v>
      </c>
      <c r="G101" s="41">
        <v>744.13333333333321</v>
      </c>
      <c r="H101" s="41">
        <v>737.06666666666661</v>
      </c>
      <c r="I101" s="41">
        <v>730.78333333333319</v>
      </c>
      <c r="J101" s="41">
        <v>757.48333333333323</v>
      </c>
      <c r="K101" s="41">
        <v>763.76666666666677</v>
      </c>
      <c r="L101" s="41">
        <v>770.83333333333326</v>
      </c>
      <c r="M101" s="31">
        <v>756.7</v>
      </c>
      <c r="N101" s="31">
        <v>743.35</v>
      </c>
      <c r="O101" s="42">
        <v>44830800</v>
      </c>
      <c r="P101" s="43">
        <v>-5.4174441702281345E-4</v>
      </c>
    </row>
    <row r="102" spans="1:16" ht="12.75" customHeight="1">
      <c r="A102" s="31">
        <v>92</v>
      </c>
      <c r="B102" s="32" t="s">
        <v>45</v>
      </c>
      <c r="C102" s="33" t="s">
        <v>142</v>
      </c>
      <c r="D102" s="34">
        <v>44434</v>
      </c>
      <c r="E102" s="40">
        <v>3745.85</v>
      </c>
      <c r="F102" s="40">
        <v>3708.75</v>
      </c>
      <c r="G102" s="41">
        <v>3667.7</v>
      </c>
      <c r="H102" s="41">
        <v>3589.5499999999997</v>
      </c>
      <c r="I102" s="41">
        <v>3548.4999999999995</v>
      </c>
      <c r="J102" s="41">
        <v>3786.9</v>
      </c>
      <c r="K102" s="41">
        <v>3827.9500000000003</v>
      </c>
      <c r="L102" s="41">
        <v>3906.1000000000004</v>
      </c>
      <c r="M102" s="31">
        <v>3749.8</v>
      </c>
      <c r="N102" s="31">
        <v>3630.6</v>
      </c>
      <c r="O102" s="42">
        <v>1713000</v>
      </c>
      <c r="P102" s="43">
        <v>6.0196740566730291E-3</v>
      </c>
    </row>
    <row r="103" spans="1:16" ht="12.75" customHeight="1">
      <c r="A103" s="31">
        <v>93</v>
      </c>
      <c r="B103" s="32" t="s">
        <v>59</v>
      </c>
      <c r="C103" s="33" t="s">
        <v>143</v>
      </c>
      <c r="D103" s="34">
        <v>44434</v>
      </c>
      <c r="E103" s="40">
        <v>1786.8</v>
      </c>
      <c r="F103" s="40">
        <v>1779.8833333333332</v>
      </c>
      <c r="G103" s="41">
        <v>1770.0166666666664</v>
      </c>
      <c r="H103" s="41">
        <v>1753.2333333333331</v>
      </c>
      <c r="I103" s="41">
        <v>1743.3666666666663</v>
      </c>
      <c r="J103" s="41">
        <v>1796.6666666666665</v>
      </c>
      <c r="K103" s="41">
        <v>1806.5333333333333</v>
      </c>
      <c r="L103" s="41">
        <v>1823.3166666666666</v>
      </c>
      <c r="M103" s="31">
        <v>1789.75</v>
      </c>
      <c r="N103" s="31">
        <v>1763.1</v>
      </c>
      <c r="O103" s="42">
        <v>13891200</v>
      </c>
      <c r="P103" s="43">
        <v>2.1712268314210061E-2</v>
      </c>
    </row>
    <row r="104" spans="1:16" ht="12.75" customHeight="1">
      <c r="A104" s="31">
        <v>94</v>
      </c>
      <c r="B104" s="32" t="s">
        <v>64</v>
      </c>
      <c r="C104" s="33" t="s">
        <v>144</v>
      </c>
      <c r="D104" s="34">
        <v>44434</v>
      </c>
      <c r="E104" s="40">
        <v>85.35</v>
      </c>
      <c r="F104" s="40">
        <v>85.05</v>
      </c>
      <c r="G104" s="41">
        <v>84.449999999999989</v>
      </c>
      <c r="H104" s="41">
        <v>83.55</v>
      </c>
      <c r="I104" s="41">
        <v>82.949999999999989</v>
      </c>
      <c r="J104" s="41">
        <v>85.949999999999989</v>
      </c>
      <c r="K104" s="41">
        <v>86.549999999999983</v>
      </c>
      <c r="L104" s="41">
        <v>87.449999999999989</v>
      </c>
      <c r="M104" s="31">
        <v>85.65</v>
      </c>
      <c r="N104" s="31">
        <v>84.15</v>
      </c>
      <c r="O104" s="42">
        <v>72801992</v>
      </c>
      <c r="P104" s="43">
        <v>2.4745634970481094E-2</v>
      </c>
    </row>
    <row r="105" spans="1:16" ht="12.75" customHeight="1">
      <c r="A105" s="31">
        <v>95</v>
      </c>
      <c r="B105" s="32" t="s">
        <v>45</v>
      </c>
      <c r="C105" s="33" t="s">
        <v>145</v>
      </c>
      <c r="D105" s="34">
        <v>44434</v>
      </c>
      <c r="E105" s="40">
        <v>3826.8</v>
      </c>
      <c r="F105" s="40">
        <v>3817.7833333333333</v>
      </c>
      <c r="G105" s="41">
        <v>3773.8666666666668</v>
      </c>
      <c r="H105" s="41">
        <v>3720.9333333333334</v>
      </c>
      <c r="I105" s="41">
        <v>3677.0166666666669</v>
      </c>
      <c r="J105" s="41">
        <v>3870.7166666666667</v>
      </c>
      <c r="K105" s="41">
        <v>3914.6333333333337</v>
      </c>
      <c r="L105" s="41">
        <v>3967.5666666666666</v>
      </c>
      <c r="M105" s="31">
        <v>3861.7</v>
      </c>
      <c r="N105" s="31">
        <v>3764.85</v>
      </c>
      <c r="O105" s="42">
        <v>517000</v>
      </c>
      <c r="P105" s="43">
        <v>3.2451323015476784E-2</v>
      </c>
    </row>
    <row r="106" spans="1:16" ht="12.75" customHeight="1">
      <c r="A106" s="31">
        <v>96</v>
      </c>
      <c r="B106" s="32" t="s">
        <v>64</v>
      </c>
      <c r="C106" s="33" t="s">
        <v>146</v>
      </c>
      <c r="D106" s="34">
        <v>44434</v>
      </c>
      <c r="E106" s="40">
        <v>400.9</v>
      </c>
      <c r="F106" s="40">
        <v>399.2</v>
      </c>
      <c r="G106" s="41">
        <v>396.04999999999995</v>
      </c>
      <c r="H106" s="41">
        <v>391.2</v>
      </c>
      <c r="I106" s="41">
        <v>388.04999999999995</v>
      </c>
      <c r="J106" s="41">
        <v>404.04999999999995</v>
      </c>
      <c r="K106" s="41">
        <v>407.19999999999993</v>
      </c>
      <c r="L106" s="41">
        <v>412.04999999999995</v>
      </c>
      <c r="M106" s="31">
        <v>402.35</v>
      </c>
      <c r="N106" s="31">
        <v>394.35</v>
      </c>
      <c r="O106" s="42">
        <v>23752000</v>
      </c>
      <c r="P106" s="43">
        <v>-2.1987976612039859E-2</v>
      </c>
    </row>
    <row r="107" spans="1:16" ht="12.75" customHeight="1">
      <c r="A107" s="31">
        <v>97</v>
      </c>
      <c r="B107" s="32" t="s">
        <v>71</v>
      </c>
      <c r="C107" s="33" t="s">
        <v>147</v>
      </c>
      <c r="D107" s="34">
        <v>44434</v>
      </c>
      <c r="E107" s="40">
        <v>1625.7</v>
      </c>
      <c r="F107" s="40">
        <v>1612.3666666666668</v>
      </c>
      <c r="G107" s="41">
        <v>1596.3333333333335</v>
      </c>
      <c r="H107" s="41">
        <v>1566.9666666666667</v>
      </c>
      <c r="I107" s="41">
        <v>1550.9333333333334</v>
      </c>
      <c r="J107" s="41">
        <v>1641.7333333333336</v>
      </c>
      <c r="K107" s="41">
        <v>1657.7666666666669</v>
      </c>
      <c r="L107" s="41">
        <v>1687.1333333333337</v>
      </c>
      <c r="M107" s="31">
        <v>1628.4</v>
      </c>
      <c r="N107" s="31">
        <v>1583</v>
      </c>
      <c r="O107" s="42">
        <v>13043300</v>
      </c>
      <c r="P107" s="43">
        <v>1.46716765074253E-2</v>
      </c>
    </row>
    <row r="108" spans="1:16" ht="12.75" customHeight="1">
      <c r="A108" s="31">
        <v>98</v>
      </c>
      <c r="B108" s="32" t="s">
        <v>88</v>
      </c>
      <c r="C108" s="33" t="s">
        <v>148</v>
      </c>
      <c r="D108" s="34">
        <v>44434</v>
      </c>
      <c r="E108" s="40">
        <v>4876.55</v>
      </c>
      <c r="F108" s="40">
        <v>4854.1500000000005</v>
      </c>
      <c r="G108" s="41">
        <v>4797.4000000000015</v>
      </c>
      <c r="H108" s="41">
        <v>4718.2500000000009</v>
      </c>
      <c r="I108" s="41">
        <v>4661.5000000000018</v>
      </c>
      <c r="J108" s="41">
        <v>4933.3000000000011</v>
      </c>
      <c r="K108" s="41">
        <v>4990.0499999999993</v>
      </c>
      <c r="L108" s="41">
        <v>5069.2000000000007</v>
      </c>
      <c r="M108" s="31">
        <v>4910.8999999999996</v>
      </c>
      <c r="N108" s="31">
        <v>4775</v>
      </c>
      <c r="O108" s="42">
        <v>652800</v>
      </c>
      <c r="P108" s="43">
        <v>4.8487647194643269E-3</v>
      </c>
    </row>
    <row r="109" spans="1:16" ht="12.75" customHeight="1">
      <c r="A109" s="31">
        <v>99</v>
      </c>
      <c r="B109" s="32" t="s">
        <v>88</v>
      </c>
      <c r="C109" s="33" t="s">
        <v>149</v>
      </c>
      <c r="D109" s="34">
        <v>44434</v>
      </c>
      <c r="E109" s="40">
        <v>3672.95</v>
      </c>
      <c r="F109" s="40">
        <v>3688.0333333333333</v>
      </c>
      <c r="G109" s="41">
        <v>3640.1666666666665</v>
      </c>
      <c r="H109" s="41">
        <v>3607.3833333333332</v>
      </c>
      <c r="I109" s="41">
        <v>3559.5166666666664</v>
      </c>
      <c r="J109" s="41">
        <v>3720.8166666666666</v>
      </c>
      <c r="K109" s="41">
        <v>3768.6833333333334</v>
      </c>
      <c r="L109" s="41">
        <v>3801.4666666666667</v>
      </c>
      <c r="M109" s="31">
        <v>3735.9</v>
      </c>
      <c r="N109" s="31">
        <v>3655.25</v>
      </c>
      <c r="O109" s="42">
        <v>499200</v>
      </c>
      <c r="P109" s="43">
        <v>8.5689430187037841E-2</v>
      </c>
    </row>
    <row r="110" spans="1:16" ht="12.75" customHeight="1">
      <c r="A110" s="31">
        <v>100</v>
      </c>
      <c r="B110" s="32" t="s">
        <v>48</v>
      </c>
      <c r="C110" s="33" t="s">
        <v>150</v>
      </c>
      <c r="D110" s="34">
        <v>44434</v>
      </c>
      <c r="E110" s="40">
        <v>979.3</v>
      </c>
      <c r="F110" s="40">
        <v>996.68333333333339</v>
      </c>
      <c r="G110" s="41">
        <v>958.61666666666679</v>
      </c>
      <c r="H110" s="41">
        <v>937.93333333333339</v>
      </c>
      <c r="I110" s="41">
        <v>899.86666666666679</v>
      </c>
      <c r="J110" s="41">
        <v>1017.3666666666668</v>
      </c>
      <c r="K110" s="41">
        <v>1055.4333333333334</v>
      </c>
      <c r="L110" s="41">
        <v>1076.1166666666668</v>
      </c>
      <c r="M110" s="31">
        <v>1034.75</v>
      </c>
      <c r="N110" s="31">
        <v>976</v>
      </c>
      <c r="O110" s="42">
        <v>11454600</v>
      </c>
      <c r="P110" s="43">
        <v>0.42799618522835647</v>
      </c>
    </row>
    <row r="111" spans="1:16" ht="12.75" customHeight="1">
      <c r="A111" s="31">
        <v>101</v>
      </c>
      <c r="B111" s="32" t="s">
        <v>50</v>
      </c>
      <c r="C111" s="33" t="s">
        <v>151</v>
      </c>
      <c r="D111" s="34">
        <v>44434</v>
      </c>
      <c r="E111" s="40">
        <v>778.75</v>
      </c>
      <c r="F111" s="40">
        <v>783.35</v>
      </c>
      <c r="G111" s="41">
        <v>771.7</v>
      </c>
      <c r="H111" s="41">
        <v>764.65</v>
      </c>
      <c r="I111" s="41">
        <v>753</v>
      </c>
      <c r="J111" s="41">
        <v>790.40000000000009</v>
      </c>
      <c r="K111" s="41">
        <v>802.05</v>
      </c>
      <c r="L111" s="41">
        <v>809.10000000000014</v>
      </c>
      <c r="M111" s="31">
        <v>795</v>
      </c>
      <c r="N111" s="31">
        <v>776.3</v>
      </c>
      <c r="O111" s="42">
        <v>11435900</v>
      </c>
      <c r="P111" s="43">
        <v>3.0790586156855322E-2</v>
      </c>
    </row>
    <row r="112" spans="1:16" ht="12.75" customHeight="1">
      <c r="A112" s="31">
        <v>102</v>
      </c>
      <c r="B112" s="32" t="s">
        <v>64</v>
      </c>
      <c r="C112" s="33" t="s">
        <v>152</v>
      </c>
      <c r="D112" s="34">
        <v>44434</v>
      </c>
      <c r="E112" s="40">
        <v>155.5</v>
      </c>
      <c r="F112" s="40">
        <v>155.06666666666666</v>
      </c>
      <c r="G112" s="41">
        <v>153.93333333333334</v>
      </c>
      <c r="H112" s="41">
        <v>152.36666666666667</v>
      </c>
      <c r="I112" s="41">
        <v>151.23333333333335</v>
      </c>
      <c r="J112" s="41">
        <v>156.63333333333333</v>
      </c>
      <c r="K112" s="41">
        <v>157.76666666666665</v>
      </c>
      <c r="L112" s="41">
        <v>159.33333333333331</v>
      </c>
      <c r="M112" s="31">
        <v>156.19999999999999</v>
      </c>
      <c r="N112" s="31">
        <v>153.5</v>
      </c>
      <c r="O112" s="42">
        <v>39540000</v>
      </c>
      <c r="P112" s="43">
        <v>-1.1697660467906419E-2</v>
      </c>
    </row>
    <row r="113" spans="1:16" ht="12.75" customHeight="1">
      <c r="A113" s="31">
        <v>103</v>
      </c>
      <c r="B113" s="32" t="s">
        <v>64</v>
      </c>
      <c r="C113" s="33" t="s">
        <v>153</v>
      </c>
      <c r="D113" s="34">
        <v>44434</v>
      </c>
      <c r="E113" s="40">
        <v>166.05</v>
      </c>
      <c r="F113" s="40">
        <v>167.16666666666666</v>
      </c>
      <c r="G113" s="41">
        <v>164.38333333333333</v>
      </c>
      <c r="H113" s="41">
        <v>162.71666666666667</v>
      </c>
      <c r="I113" s="41">
        <v>159.93333333333334</v>
      </c>
      <c r="J113" s="41">
        <v>168.83333333333331</v>
      </c>
      <c r="K113" s="41">
        <v>171.61666666666667</v>
      </c>
      <c r="L113" s="41">
        <v>173.2833333333333</v>
      </c>
      <c r="M113" s="31">
        <v>169.95</v>
      </c>
      <c r="N113" s="31">
        <v>165.5</v>
      </c>
      <c r="O113" s="42">
        <v>32772000</v>
      </c>
      <c r="P113" s="43">
        <v>6.7213755373192657E-2</v>
      </c>
    </row>
    <row r="114" spans="1:16" ht="12.75" customHeight="1">
      <c r="A114" s="31">
        <v>104</v>
      </c>
      <c r="B114" s="32" t="s">
        <v>57</v>
      </c>
      <c r="C114" s="33" t="s">
        <v>154</v>
      </c>
      <c r="D114" s="34">
        <v>44434</v>
      </c>
      <c r="E114" s="40">
        <v>517.79999999999995</v>
      </c>
      <c r="F114" s="40">
        <v>519.11666666666667</v>
      </c>
      <c r="G114" s="41">
        <v>515.08333333333337</v>
      </c>
      <c r="H114" s="41">
        <v>512.36666666666667</v>
      </c>
      <c r="I114" s="41">
        <v>508.33333333333337</v>
      </c>
      <c r="J114" s="41">
        <v>521.83333333333337</v>
      </c>
      <c r="K114" s="41">
        <v>525.86666666666667</v>
      </c>
      <c r="L114" s="41">
        <v>528.58333333333337</v>
      </c>
      <c r="M114" s="31">
        <v>523.15</v>
      </c>
      <c r="N114" s="31">
        <v>516.4</v>
      </c>
      <c r="O114" s="42">
        <v>8576000</v>
      </c>
      <c r="P114" s="43">
        <v>3.3502048686430468E-2</v>
      </c>
    </row>
    <row r="115" spans="1:16" ht="12.75" customHeight="1">
      <c r="A115" s="31">
        <v>105</v>
      </c>
      <c r="B115" s="32" t="s">
        <v>50</v>
      </c>
      <c r="C115" s="33" t="s">
        <v>155</v>
      </c>
      <c r="D115" s="34">
        <v>44434</v>
      </c>
      <c r="E115" s="40">
        <v>7029.5</v>
      </c>
      <c r="F115" s="40">
        <v>7040.166666666667</v>
      </c>
      <c r="G115" s="41">
        <v>6989.3333333333339</v>
      </c>
      <c r="H115" s="41">
        <v>6949.166666666667</v>
      </c>
      <c r="I115" s="41">
        <v>6898.3333333333339</v>
      </c>
      <c r="J115" s="41">
        <v>7080.3333333333339</v>
      </c>
      <c r="K115" s="41">
        <v>7131.1666666666679</v>
      </c>
      <c r="L115" s="41">
        <v>7171.3333333333339</v>
      </c>
      <c r="M115" s="31">
        <v>7091</v>
      </c>
      <c r="N115" s="31">
        <v>7000</v>
      </c>
      <c r="O115" s="42">
        <v>2681500</v>
      </c>
      <c r="P115" s="43">
        <v>1.9194222729000381E-2</v>
      </c>
    </row>
    <row r="116" spans="1:16" ht="12.75" customHeight="1">
      <c r="A116" s="31">
        <v>106</v>
      </c>
      <c r="B116" s="32" t="s">
        <v>57</v>
      </c>
      <c r="C116" s="33" t="s">
        <v>156</v>
      </c>
      <c r="D116" s="34">
        <v>44434</v>
      </c>
      <c r="E116" s="40">
        <v>656.15</v>
      </c>
      <c r="F116" s="40">
        <v>653.48333333333335</v>
      </c>
      <c r="G116" s="41">
        <v>647.9666666666667</v>
      </c>
      <c r="H116" s="41">
        <v>639.7833333333333</v>
      </c>
      <c r="I116" s="41">
        <v>634.26666666666665</v>
      </c>
      <c r="J116" s="41">
        <v>661.66666666666674</v>
      </c>
      <c r="K116" s="41">
        <v>667.18333333333339</v>
      </c>
      <c r="L116" s="41">
        <v>675.36666666666679</v>
      </c>
      <c r="M116" s="31">
        <v>659</v>
      </c>
      <c r="N116" s="31">
        <v>645.29999999999995</v>
      </c>
      <c r="O116" s="42">
        <v>12585000</v>
      </c>
      <c r="P116" s="43">
        <v>-2.024133904242896E-2</v>
      </c>
    </row>
    <row r="117" spans="1:16" ht="12.75" customHeight="1">
      <c r="A117" s="31">
        <v>107</v>
      </c>
      <c r="B117" s="32" t="s">
        <v>48</v>
      </c>
      <c r="C117" s="33" t="s">
        <v>157</v>
      </c>
      <c r="D117" s="34">
        <v>44434</v>
      </c>
      <c r="E117" s="40">
        <v>2639.95</v>
      </c>
      <c r="F117" s="40">
        <v>2649.4</v>
      </c>
      <c r="G117" s="41">
        <v>2603</v>
      </c>
      <c r="H117" s="41">
        <v>2566.0499999999997</v>
      </c>
      <c r="I117" s="41">
        <v>2519.6499999999996</v>
      </c>
      <c r="J117" s="41">
        <v>2686.3500000000004</v>
      </c>
      <c r="K117" s="41">
        <v>2732.7500000000009</v>
      </c>
      <c r="L117" s="41">
        <v>2769.7000000000007</v>
      </c>
      <c r="M117" s="31">
        <v>2695.8</v>
      </c>
      <c r="N117" s="31">
        <v>2612.4499999999998</v>
      </c>
      <c r="O117" s="42">
        <v>412000</v>
      </c>
      <c r="P117" s="43">
        <v>0.03</v>
      </c>
    </row>
    <row r="118" spans="1:16" ht="12.75" customHeight="1">
      <c r="A118" s="31">
        <v>108</v>
      </c>
      <c r="B118" s="32" t="s">
        <v>64</v>
      </c>
      <c r="C118" s="33" t="s">
        <v>158</v>
      </c>
      <c r="D118" s="34">
        <v>44434</v>
      </c>
      <c r="E118" s="40">
        <v>1082.45</v>
      </c>
      <c r="F118" s="40">
        <v>1076.1833333333332</v>
      </c>
      <c r="G118" s="41">
        <v>1040.8666666666663</v>
      </c>
      <c r="H118" s="41">
        <v>999.28333333333308</v>
      </c>
      <c r="I118" s="41">
        <v>963.96666666666624</v>
      </c>
      <c r="J118" s="41">
        <v>1117.7666666666664</v>
      </c>
      <c r="K118" s="41">
        <v>1153.0833333333335</v>
      </c>
      <c r="L118" s="41">
        <v>1194.6666666666665</v>
      </c>
      <c r="M118" s="31">
        <v>1111.5</v>
      </c>
      <c r="N118" s="31">
        <v>1034.5999999999999</v>
      </c>
      <c r="O118" s="42">
        <v>2869750</v>
      </c>
      <c r="P118" s="43">
        <v>1.9395058877857307E-2</v>
      </c>
    </row>
    <row r="119" spans="1:16" ht="12.75" customHeight="1">
      <c r="A119" s="31">
        <v>109</v>
      </c>
      <c r="B119" s="32" t="s">
        <v>80</v>
      </c>
      <c r="C119" s="33" t="s">
        <v>159</v>
      </c>
      <c r="D119" s="34">
        <v>44434</v>
      </c>
      <c r="E119" s="40">
        <v>1149.3499999999999</v>
      </c>
      <c r="F119" s="40">
        <v>1141.9333333333332</v>
      </c>
      <c r="G119" s="41">
        <v>1131.5666666666664</v>
      </c>
      <c r="H119" s="41">
        <v>1113.7833333333333</v>
      </c>
      <c r="I119" s="41">
        <v>1103.4166666666665</v>
      </c>
      <c r="J119" s="41">
        <v>1159.7166666666662</v>
      </c>
      <c r="K119" s="41">
        <v>1170.083333333333</v>
      </c>
      <c r="L119" s="41">
        <v>1187.8666666666661</v>
      </c>
      <c r="M119" s="31">
        <v>1152.3</v>
      </c>
      <c r="N119" s="31">
        <v>1124.1500000000001</v>
      </c>
      <c r="O119" s="42">
        <v>2083800</v>
      </c>
      <c r="P119" s="43">
        <v>-1.4376078205865441E-3</v>
      </c>
    </row>
    <row r="120" spans="1:16" ht="12.75" customHeight="1">
      <c r="A120" s="31">
        <v>110</v>
      </c>
      <c r="B120" s="32" t="s">
        <v>88</v>
      </c>
      <c r="C120" s="33" t="s">
        <v>160</v>
      </c>
      <c r="D120" s="34">
        <v>44434</v>
      </c>
      <c r="E120" s="40">
        <v>2924.7</v>
      </c>
      <c r="F120" s="40">
        <v>2892.4333333333329</v>
      </c>
      <c r="G120" s="41">
        <v>2853.2166666666658</v>
      </c>
      <c r="H120" s="41">
        <v>2781.7333333333327</v>
      </c>
      <c r="I120" s="41">
        <v>2742.5166666666655</v>
      </c>
      <c r="J120" s="41">
        <v>2963.9166666666661</v>
      </c>
      <c r="K120" s="41">
        <v>3003.1333333333332</v>
      </c>
      <c r="L120" s="41">
        <v>3074.6166666666663</v>
      </c>
      <c r="M120" s="31">
        <v>2931.65</v>
      </c>
      <c r="N120" s="31">
        <v>2820.95</v>
      </c>
      <c r="O120" s="42">
        <v>2213200</v>
      </c>
      <c r="P120" s="43">
        <v>4.9037413730475847E-3</v>
      </c>
    </row>
    <row r="121" spans="1:16" ht="12.75" customHeight="1">
      <c r="A121" s="31">
        <v>111</v>
      </c>
      <c r="B121" s="32" t="s">
        <v>50</v>
      </c>
      <c r="C121" s="33" t="s">
        <v>161</v>
      </c>
      <c r="D121" s="34">
        <v>44434</v>
      </c>
      <c r="E121" s="40">
        <v>224.4</v>
      </c>
      <c r="F121" s="40">
        <v>224.35</v>
      </c>
      <c r="G121" s="41">
        <v>222.6</v>
      </c>
      <c r="H121" s="41">
        <v>220.8</v>
      </c>
      <c r="I121" s="41">
        <v>219.05</v>
      </c>
      <c r="J121" s="41">
        <v>226.14999999999998</v>
      </c>
      <c r="K121" s="41">
        <v>227.89999999999998</v>
      </c>
      <c r="L121" s="41">
        <v>229.69999999999996</v>
      </c>
      <c r="M121" s="31">
        <v>226.1</v>
      </c>
      <c r="N121" s="31">
        <v>222.55</v>
      </c>
      <c r="O121" s="42">
        <v>32690000</v>
      </c>
      <c r="P121" s="43">
        <v>3.0068728522336771E-3</v>
      </c>
    </row>
    <row r="122" spans="1:16" ht="12.75" customHeight="1">
      <c r="A122" s="31">
        <v>112</v>
      </c>
      <c r="B122" s="32" t="s">
        <v>88</v>
      </c>
      <c r="C122" s="33" t="s">
        <v>162</v>
      </c>
      <c r="D122" s="34">
        <v>44434</v>
      </c>
      <c r="E122" s="40">
        <v>2765.45</v>
      </c>
      <c r="F122" s="40">
        <v>2741.8666666666663</v>
      </c>
      <c r="G122" s="41">
        <v>2711.1333333333328</v>
      </c>
      <c r="H122" s="41">
        <v>2656.8166666666666</v>
      </c>
      <c r="I122" s="41">
        <v>2626.083333333333</v>
      </c>
      <c r="J122" s="41">
        <v>2796.1833333333325</v>
      </c>
      <c r="K122" s="41">
        <v>2826.9166666666661</v>
      </c>
      <c r="L122" s="41">
        <v>2881.2333333333322</v>
      </c>
      <c r="M122" s="31">
        <v>2772.6</v>
      </c>
      <c r="N122" s="31">
        <v>2687.55</v>
      </c>
      <c r="O122" s="42">
        <v>735475</v>
      </c>
      <c r="P122" s="43">
        <v>-1.0494097070397902E-2</v>
      </c>
    </row>
    <row r="123" spans="1:16" ht="12.75" customHeight="1">
      <c r="A123" s="31">
        <v>113</v>
      </c>
      <c r="B123" s="32" t="s">
        <v>50</v>
      </c>
      <c r="C123" s="33" t="s">
        <v>163</v>
      </c>
      <c r="D123" s="34">
        <v>44434</v>
      </c>
      <c r="E123" s="40">
        <v>78271.95</v>
      </c>
      <c r="F123" s="40">
        <v>78175.416666666657</v>
      </c>
      <c r="G123" s="41">
        <v>77606.93333333332</v>
      </c>
      <c r="H123" s="41">
        <v>76941.916666666657</v>
      </c>
      <c r="I123" s="41">
        <v>76373.43333333332</v>
      </c>
      <c r="J123" s="41">
        <v>78840.43333333332</v>
      </c>
      <c r="K123" s="41">
        <v>79408.916666666657</v>
      </c>
      <c r="L123" s="41">
        <v>80073.93333333332</v>
      </c>
      <c r="M123" s="31">
        <v>78743.899999999994</v>
      </c>
      <c r="N123" s="31">
        <v>77510.399999999994</v>
      </c>
      <c r="O123" s="42">
        <v>52300</v>
      </c>
      <c r="P123" s="43">
        <v>-1.2462235649546828E-2</v>
      </c>
    </row>
    <row r="124" spans="1:16" ht="12.75" customHeight="1">
      <c r="A124" s="31">
        <v>114</v>
      </c>
      <c r="B124" s="32" t="s">
        <v>64</v>
      </c>
      <c r="C124" s="33" t="s">
        <v>164</v>
      </c>
      <c r="D124" s="34">
        <v>44434</v>
      </c>
      <c r="E124" s="40">
        <v>1448.6</v>
      </c>
      <c r="F124" s="40">
        <v>1448.3</v>
      </c>
      <c r="G124" s="41">
        <v>1434.6999999999998</v>
      </c>
      <c r="H124" s="41">
        <v>1420.8</v>
      </c>
      <c r="I124" s="41">
        <v>1407.1999999999998</v>
      </c>
      <c r="J124" s="41">
        <v>1462.1999999999998</v>
      </c>
      <c r="K124" s="41">
        <v>1475.7999999999997</v>
      </c>
      <c r="L124" s="41">
        <v>1489.6999999999998</v>
      </c>
      <c r="M124" s="31">
        <v>1461.9</v>
      </c>
      <c r="N124" s="31">
        <v>1434.4</v>
      </c>
      <c r="O124" s="42">
        <v>3690000</v>
      </c>
      <c r="P124" s="43">
        <v>-8.1234768480909826E-4</v>
      </c>
    </row>
    <row r="125" spans="1:16" ht="12.75" customHeight="1">
      <c r="A125" s="31">
        <v>115</v>
      </c>
      <c r="B125" s="32" t="s">
        <v>45</v>
      </c>
      <c r="C125" s="33" t="s">
        <v>165</v>
      </c>
      <c r="D125" s="34">
        <v>44434</v>
      </c>
      <c r="E125" s="40">
        <v>385.4</v>
      </c>
      <c r="F125" s="40">
        <v>385.55</v>
      </c>
      <c r="G125" s="41">
        <v>382.85</v>
      </c>
      <c r="H125" s="41">
        <v>380.3</v>
      </c>
      <c r="I125" s="41">
        <v>377.6</v>
      </c>
      <c r="J125" s="41">
        <v>388.1</v>
      </c>
      <c r="K125" s="41">
        <v>390.79999999999995</v>
      </c>
      <c r="L125" s="41">
        <v>393.35</v>
      </c>
      <c r="M125" s="31">
        <v>388.25</v>
      </c>
      <c r="N125" s="31">
        <v>383</v>
      </c>
      <c r="O125" s="42">
        <v>3873600</v>
      </c>
      <c r="P125" s="43">
        <v>2.1518987341772152E-2</v>
      </c>
    </row>
    <row r="126" spans="1:16" ht="12.75" customHeight="1">
      <c r="A126" s="31">
        <v>116</v>
      </c>
      <c r="B126" s="32" t="s">
        <v>121</v>
      </c>
      <c r="C126" s="33" t="s">
        <v>166</v>
      </c>
      <c r="D126" s="34">
        <v>44434</v>
      </c>
      <c r="E126" s="40">
        <v>84.65</v>
      </c>
      <c r="F126" s="40">
        <v>84.250000000000014</v>
      </c>
      <c r="G126" s="41">
        <v>83.550000000000026</v>
      </c>
      <c r="H126" s="41">
        <v>82.450000000000017</v>
      </c>
      <c r="I126" s="41">
        <v>81.750000000000028</v>
      </c>
      <c r="J126" s="41">
        <v>85.350000000000023</v>
      </c>
      <c r="K126" s="41">
        <v>86.050000000000011</v>
      </c>
      <c r="L126" s="41">
        <v>87.15000000000002</v>
      </c>
      <c r="M126" s="31">
        <v>84.95</v>
      </c>
      <c r="N126" s="31">
        <v>83.15</v>
      </c>
      <c r="O126" s="42">
        <v>83232000</v>
      </c>
      <c r="P126" s="43">
        <v>-1.5879396984924622E-2</v>
      </c>
    </row>
    <row r="127" spans="1:16" ht="12.75" customHeight="1">
      <c r="A127" s="31">
        <v>117</v>
      </c>
      <c r="B127" s="32" t="s">
        <v>45</v>
      </c>
      <c r="C127" s="33" t="s">
        <v>167</v>
      </c>
      <c r="D127" s="34">
        <v>44434</v>
      </c>
      <c r="E127" s="40">
        <v>5425.9</v>
      </c>
      <c r="F127" s="40">
        <v>5402.2833333333328</v>
      </c>
      <c r="G127" s="41">
        <v>5369.6666666666661</v>
      </c>
      <c r="H127" s="41">
        <v>5313.4333333333334</v>
      </c>
      <c r="I127" s="41">
        <v>5280.8166666666666</v>
      </c>
      <c r="J127" s="41">
        <v>5458.5166666666655</v>
      </c>
      <c r="K127" s="41">
        <v>5491.1333333333323</v>
      </c>
      <c r="L127" s="41">
        <v>5547.366666666665</v>
      </c>
      <c r="M127" s="31">
        <v>5434.9</v>
      </c>
      <c r="N127" s="31">
        <v>5346.05</v>
      </c>
      <c r="O127" s="42">
        <v>907125</v>
      </c>
      <c r="P127" s="43">
        <v>-1.4663951120162933E-2</v>
      </c>
    </row>
    <row r="128" spans="1:16" ht="12.75" customHeight="1">
      <c r="A128" s="31">
        <v>118</v>
      </c>
      <c r="B128" s="32" t="s">
        <v>39</v>
      </c>
      <c r="C128" s="33" t="s">
        <v>168</v>
      </c>
      <c r="D128" s="34">
        <v>44434</v>
      </c>
      <c r="E128" s="40">
        <v>3733.95</v>
      </c>
      <c r="F128" s="40">
        <v>3759.3666666666663</v>
      </c>
      <c r="G128" s="41">
        <v>3696.7833333333328</v>
      </c>
      <c r="H128" s="41">
        <v>3659.6166666666663</v>
      </c>
      <c r="I128" s="41">
        <v>3597.0333333333328</v>
      </c>
      <c r="J128" s="41">
        <v>3796.5333333333328</v>
      </c>
      <c r="K128" s="41">
        <v>3859.1166666666659</v>
      </c>
      <c r="L128" s="41">
        <v>3896.2833333333328</v>
      </c>
      <c r="M128" s="31">
        <v>3821.95</v>
      </c>
      <c r="N128" s="31">
        <v>3722.2</v>
      </c>
      <c r="O128" s="42">
        <v>459225</v>
      </c>
      <c r="P128" s="43">
        <v>-9.7040271712760789E-3</v>
      </c>
    </row>
    <row r="129" spans="1:16" ht="12.75" customHeight="1">
      <c r="A129" s="31">
        <v>119</v>
      </c>
      <c r="B129" s="32" t="s">
        <v>57</v>
      </c>
      <c r="C129" s="33" t="s">
        <v>169</v>
      </c>
      <c r="D129" s="34">
        <v>44434</v>
      </c>
      <c r="E129" s="40">
        <v>18139.7</v>
      </c>
      <c r="F129" s="40">
        <v>18165.133333333335</v>
      </c>
      <c r="G129" s="41">
        <v>18054.566666666669</v>
      </c>
      <c r="H129" s="41">
        <v>17969.433333333334</v>
      </c>
      <c r="I129" s="41">
        <v>17858.866666666669</v>
      </c>
      <c r="J129" s="41">
        <v>18250.26666666667</v>
      </c>
      <c r="K129" s="41">
        <v>18360.833333333336</v>
      </c>
      <c r="L129" s="41">
        <v>18445.966666666671</v>
      </c>
      <c r="M129" s="31">
        <v>18275.7</v>
      </c>
      <c r="N129" s="31">
        <v>18080</v>
      </c>
      <c r="O129" s="42">
        <v>351800</v>
      </c>
      <c r="P129" s="43">
        <v>7.589861091221538E-3</v>
      </c>
    </row>
    <row r="130" spans="1:16" ht="12.75" customHeight="1">
      <c r="A130" s="31">
        <v>120</v>
      </c>
      <c r="B130" s="32" t="s">
        <v>121</v>
      </c>
      <c r="C130" s="33" t="s">
        <v>170</v>
      </c>
      <c r="D130" s="34">
        <v>44434</v>
      </c>
      <c r="E130" s="40">
        <v>174</v>
      </c>
      <c r="F130" s="40">
        <v>173.28333333333333</v>
      </c>
      <c r="G130" s="41">
        <v>171.26666666666665</v>
      </c>
      <c r="H130" s="41">
        <v>168.53333333333333</v>
      </c>
      <c r="I130" s="41">
        <v>166.51666666666665</v>
      </c>
      <c r="J130" s="41">
        <v>176.01666666666665</v>
      </c>
      <c r="K130" s="41">
        <v>178.03333333333336</v>
      </c>
      <c r="L130" s="41">
        <v>180.76666666666665</v>
      </c>
      <c r="M130" s="31">
        <v>175.3</v>
      </c>
      <c r="N130" s="31">
        <v>170.55</v>
      </c>
      <c r="O130" s="42">
        <v>119152800</v>
      </c>
      <c r="P130" s="43">
        <v>-1.0672358591248667E-3</v>
      </c>
    </row>
    <row r="131" spans="1:16" ht="12.75" customHeight="1">
      <c r="A131" s="31">
        <v>121</v>
      </c>
      <c r="B131" s="32" t="s">
        <v>171</v>
      </c>
      <c r="C131" s="33" t="s">
        <v>172</v>
      </c>
      <c r="D131" s="34">
        <v>44434</v>
      </c>
      <c r="E131" s="40">
        <v>119.05</v>
      </c>
      <c r="F131" s="40">
        <v>118.28333333333335</v>
      </c>
      <c r="G131" s="41">
        <v>117.36666666666669</v>
      </c>
      <c r="H131" s="41">
        <v>115.68333333333334</v>
      </c>
      <c r="I131" s="41">
        <v>114.76666666666668</v>
      </c>
      <c r="J131" s="41">
        <v>119.9666666666667</v>
      </c>
      <c r="K131" s="41">
        <v>120.88333333333335</v>
      </c>
      <c r="L131" s="41">
        <v>122.56666666666671</v>
      </c>
      <c r="M131" s="31">
        <v>119.2</v>
      </c>
      <c r="N131" s="31">
        <v>116.6</v>
      </c>
      <c r="O131" s="42">
        <v>66308100</v>
      </c>
      <c r="P131" s="43">
        <v>-1.4820460704607047E-2</v>
      </c>
    </row>
    <row r="132" spans="1:16" ht="12.75" customHeight="1">
      <c r="A132" s="31">
        <v>122</v>
      </c>
      <c r="B132" s="32" t="s">
        <v>80</v>
      </c>
      <c r="C132" s="33" t="s">
        <v>173</v>
      </c>
      <c r="D132" s="34">
        <v>44434</v>
      </c>
      <c r="E132" s="40">
        <v>116.6</v>
      </c>
      <c r="F132" s="40">
        <v>116.85000000000001</v>
      </c>
      <c r="G132" s="41">
        <v>115.50000000000001</v>
      </c>
      <c r="H132" s="41">
        <v>114.4</v>
      </c>
      <c r="I132" s="41">
        <v>113.05000000000001</v>
      </c>
      <c r="J132" s="41">
        <v>117.95000000000002</v>
      </c>
      <c r="K132" s="41">
        <v>119.30000000000001</v>
      </c>
      <c r="L132" s="41">
        <v>120.40000000000002</v>
      </c>
      <c r="M132" s="31">
        <v>118.2</v>
      </c>
      <c r="N132" s="31">
        <v>115.75</v>
      </c>
      <c r="O132" s="42">
        <v>49079800</v>
      </c>
      <c r="P132" s="43">
        <v>4.7149663216691312E-2</v>
      </c>
    </row>
    <row r="133" spans="1:16" ht="12.75" customHeight="1">
      <c r="A133" s="31">
        <v>123</v>
      </c>
      <c r="B133" s="32" t="s">
        <v>41</v>
      </c>
      <c r="C133" s="33" t="s">
        <v>174</v>
      </c>
      <c r="D133" s="34">
        <v>44434</v>
      </c>
      <c r="E133" s="40">
        <v>32265.3</v>
      </c>
      <c r="F133" s="40">
        <v>32301.766666666666</v>
      </c>
      <c r="G133" s="41">
        <v>31603.533333333333</v>
      </c>
      <c r="H133" s="41">
        <v>30941.766666666666</v>
      </c>
      <c r="I133" s="41">
        <v>30243.533333333333</v>
      </c>
      <c r="J133" s="41">
        <v>32963.533333333333</v>
      </c>
      <c r="K133" s="41">
        <v>33661.766666666663</v>
      </c>
      <c r="L133" s="41">
        <v>34323.533333333333</v>
      </c>
      <c r="M133" s="31">
        <v>33000</v>
      </c>
      <c r="N133" s="31">
        <v>31640</v>
      </c>
      <c r="O133" s="42">
        <v>77550</v>
      </c>
      <c r="P133" s="43">
        <v>0.18795955882352941</v>
      </c>
    </row>
    <row r="134" spans="1:16" ht="12.75" customHeight="1">
      <c r="A134" s="31">
        <v>124</v>
      </c>
      <c r="B134" s="32" t="s">
        <v>48</v>
      </c>
      <c r="C134" s="33" t="s">
        <v>175</v>
      </c>
      <c r="D134" s="34">
        <v>44434</v>
      </c>
      <c r="E134" s="40">
        <v>2726.9</v>
      </c>
      <c r="F134" s="40">
        <v>2739.8500000000004</v>
      </c>
      <c r="G134" s="41">
        <v>2688.1500000000005</v>
      </c>
      <c r="H134" s="41">
        <v>2649.4</v>
      </c>
      <c r="I134" s="41">
        <v>2597.7000000000003</v>
      </c>
      <c r="J134" s="41">
        <v>2778.6000000000008</v>
      </c>
      <c r="K134" s="41">
        <v>2830.3000000000006</v>
      </c>
      <c r="L134" s="41">
        <v>2869.0500000000011</v>
      </c>
      <c r="M134" s="31">
        <v>2791.55</v>
      </c>
      <c r="N134" s="31">
        <v>2701.1</v>
      </c>
      <c r="O134" s="42">
        <v>2705725</v>
      </c>
      <c r="P134" s="43">
        <v>3.0584157406463451E-3</v>
      </c>
    </row>
    <row r="135" spans="1:16" ht="12.75" customHeight="1">
      <c r="A135" s="31">
        <v>125</v>
      </c>
      <c r="B135" s="32" t="s">
        <v>80</v>
      </c>
      <c r="C135" s="33" t="s">
        <v>176</v>
      </c>
      <c r="D135" s="34">
        <v>44434</v>
      </c>
      <c r="E135" s="40">
        <v>215.05</v>
      </c>
      <c r="F135" s="40">
        <v>215.04999999999998</v>
      </c>
      <c r="G135" s="41">
        <v>213.99999999999997</v>
      </c>
      <c r="H135" s="41">
        <v>212.95</v>
      </c>
      <c r="I135" s="41">
        <v>211.89999999999998</v>
      </c>
      <c r="J135" s="41">
        <v>216.09999999999997</v>
      </c>
      <c r="K135" s="41">
        <v>217.14999999999998</v>
      </c>
      <c r="L135" s="41">
        <v>218.19999999999996</v>
      </c>
      <c r="M135" s="31">
        <v>216.1</v>
      </c>
      <c r="N135" s="31">
        <v>214</v>
      </c>
      <c r="O135" s="42">
        <v>30468000</v>
      </c>
      <c r="P135" s="43">
        <v>-8.2031250000000003E-3</v>
      </c>
    </row>
    <row r="136" spans="1:16" ht="12.75" customHeight="1">
      <c r="A136" s="31">
        <v>126</v>
      </c>
      <c r="B136" s="32" t="s">
        <v>64</v>
      </c>
      <c r="C136" s="33" t="s">
        <v>177</v>
      </c>
      <c r="D136" s="34">
        <v>44434</v>
      </c>
      <c r="E136" s="40">
        <v>130.05000000000001</v>
      </c>
      <c r="F136" s="40">
        <v>129.31666666666666</v>
      </c>
      <c r="G136" s="41">
        <v>127.78333333333333</v>
      </c>
      <c r="H136" s="41">
        <v>125.51666666666667</v>
      </c>
      <c r="I136" s="41">
        <v>123.98333333333333</v>
      </c>
      <c r="J136" s="41">
        <v>131.58333333333331</v>
      </c>
      <c r="K136" s="41">
        <v>133.11666666666662</v>
      </c>
      <c r="L136" s="41">
        <v>135.38333333333333</v>
      </c>
      <c r="M136" s="31">
        <v>130.85</v>
      </c>
      <c r="N136" s="31">
        <v>127.05</v>
      </c>
      <c r="O136" s="42">
        <v>35557000</v>
      </c>
      <c r="P136" s="43">
        <v>-0.20644804206448042</v>
      </c>
    </row>
    <row r="137" spans="1:16" ht="12.75" customHeight="1">
      <c r="A137" s="31">
        <v>127</v>
      </c>
      <c r="B137" s="32" t="s">
        <v>48</v>
      </c>
      <c r="C137" s="33" t="s">
        <v>178</v>
      </c>
      <c r="D137" s="34">
        <v>44434</v>
      </c>
      <c r="E137" s="40">
        <v>5830.15</v>
      </c>
      <c r="F137" s="40">
        <v>5812.7</v>
      </c>
      <c r="G137" s="41">
        <v>5737.45</v>
      </c>
      <c r="H137" s="41">
        <v>5644.75</v>
      </c>
      <c r="I137" s="41">
        <v>5569.5</v>
      </c>
      <c r="J137" s="41">
        <v>5905.4</v>
      </c>
      <c r="K137" s="41">
        <v>5980.65</v>
      </c>
      <c r="L137" s="41">
        <v>6073.3499999999995</v>
      </c>
      <c r="M137" s="31">
        <v>5887.95</v>
      </c>
      <c r="N137" s="31">
        <v>5720</v>
      </c>
      <c r="O137" s="42">
        <v>341000</v>
      </c>
      <c r="P137" s="43">
        <v>-1.3738250180766449E-2</v>
      </c>
    </row>
    <row r="138" spans="1:16" ht="12.75" customHeight="1">
      <c r="A138" s="31">
        <v>128</v>
      </c>
      <c r="B138" s="32" t="s">
        <v>57</v>
      </c>
      <c r="C138" s="33" t="s">
        <v>179</v>
      </c>
      <c r="D138" s="34">
        <v>44434</v>
      </c>
      <c r="E138" s="40">
        <v>2225.5500000000002</v>
      </c>
      <c r="F138" s="40">
        <v>2240.0333333333333</v>
      </c>
      <c r="G138" s="41">
        <v>2191.0666666666666</v>
      </c>
      <c r="H138" s="41">
        <v>2156.5833333333335</v>
      </c>
      <c r="I138" s="41">
        <v>2107.6166666666668</v>
      </c>
      <c r="J138" s="41">
        <v>2274.5166666666664</v>
      </c>
      <c r="K138" s="41">
        <v>2323.4833333333327</v>
      </c>
      <c r="L138" s="41">
        <v>2357.9666666666662</v>
      </c>
      <c r="M138" s="31">
        <v>2289</v>
      </c>
      <c r="N138" s="31">
        <v>2205.5500000000002</v>
      </c>
      <c r="O138" s="42">
        <v>2867500</v>
      </c>
      <c r="P138" s="43">
        <v>3.1289336450278725E-2</v>
      </c>
    </row>
    <row r="139" spans="1:16" ht="12.75" customHeight="1">
      <c r="A139" s="31">
        <v>129</v>
      </c>
      <c r="B139" s="32" t="s">
        <v>39</v>
      </c>
      <c r="C139" s="33" t="s">
        <v>180</v>
      </c>
      <c r="D139" s="34">
        <v>44434</v>
      </c>
      <c r="E139" s="40">
        <v>3124.65</v>
      </c>
      <c r="F139" s="40">
        <v>3123.8833333333337</v>
      </c>
      <c r="G139" s="41">
        <v>3091.7166666666672</v>
      </c>
      <c r="H139" s="41">
        <v>3058.7833333333333</v>
      </c>
      <c r="I139" s="41">
        <v>3026.6166666666668</v>
      </c>
      <c r="J139" s="41">
        <v>3156.8166666666675</v>
      </c>
      <c r="K139" s="41">
        <v>3188.9833333333345</v>
      </c>
      <c r="L139" s="41">
        <v>3221.9166666666679</v>
      </c>
      <c r="M139" s="31">
        <v>3156.05</v>
      </c>
      <c r="N139" s="31">
        <v>3090.95</v>
      </c>
      <c r="O139" s="42">
        <v>982000</v>
      </c>
      <c r="P139" s="43">
        <v>1.6037247801345061E-2</v>
      </c>
    </row>
    <row r="140" spans="1:16" ht="12.75" customHeight="1">
      <c r="A140" s="31">
        <v>130</v>
      </c>
      <c r="B140" s="32" t="s">
        <v>59</v>
      </c>
      <c r="C140" s="33" t="s">
        <v>181</v>
      </c>
      <c r="D140" s="34">
        <v>44434</v>
      </c>
      <c r="E140" s="40">
        <v>38</v>
      </c>
      <c r="F140" s="40">
        <v>37.816666666666663</v>
      </c>
      <c r="G140" s="41">
        <v>37.533333333333324</v>
      </c>
      <c r="H140" s="41">
        <v>37.066666666666663</v>
      </c>
      <c r="I140" s="41">
        <v>36.783333333333324</v>
      </c>
      <c r="J140" s="41">
        <v>38.283333333333324</v>
      </c>
      <c r="K140" s="41">
        <v>38.566666666666656</v>
      </c>
      <c r="L140" s="41">
        <v>39.033333333333324</v>
      </c>
      <c r="M140" s="31">
        <v>38.1</v>
      </c>
      <c r="N140" s="31">
        <v>37.35</v>
      </c>
      <c r="O140" s="42">
        <v>334640000</v>
      </c>
      <c r="P140" s="43">
        <v>-7.5919335705812571E-3</v>
      </c>
    </row>
    <row r="141" spans="1:16" ht="12.75" customHeight="1">
      <c r="A141" s="31">
        <v>131</v>
      </c>
      <c r="B141" s="32" t="s">
        <v>171</v>
      </c>
      <c r="C141" s="33" t="s">
        <v>182</v>
      </c>
      <c r="D141" s="34">
        <v>44434</v>
      </c>
      <c r="E141" s="40">
        <v>185.4</v>
      </c>
      <c r="F141" s="40">
        <v>182.45000000000002</v>
      </c>
      <c r="G141" s="41">
        <v>179.05000000000004</v>
      </c>
      <c r="H141" s="41">
        <v>172.70000000000002</v>
      </c>
      <c r="I141" s="41">
        <v>169.30000000000004</v>
      </c>
      <c r="J141" s="41">
        <v>188.80000000000004</v>
      </c>
      <c r="K141" s="41">
        <v>192.20000000000002</v>
      </c>
      <c r="L141" s="41">
        <v>198.55000000000004</v>
      </c>
      <c r="M141" s="31">
        <v>185.85</v>
      </c>
      <c r="N141" s="31">
        <v>176.1</v>
      </c>
      <c r="O141" s="42">
        <v>30643418</v>
      </c>
      <c r="P141" s="43">
        <v>0.14507772020725387</v>
      </c>
    </row>
    <row r="142" spans="1:16" ht="12.75" customHeight="1">
      <c r="A142" s="31">
        <v>132</v>
      </c>
      <c r="B142" s="32" t="s">
        <v>183</v>
      </c>
      <c r="C142" s="33" t="s">
        <v>184</v>
      </c>
      <c r="D142" s="34">
        <v>44434</v>
      </c>
      <c r="E142" s="40">
        <v>1413.05</v>
      </c>
      <c r="F142" s="40">
        <v>1404.8833333333332</v>
      </c>
      <c r="G142" s="41">
        <v>1377.9666666666665</v>
      </c>
      <c r="H142" s="41">
        <v>1342.8833333333332</v>
      </c>
      <c r="I142" s="41">
        <v>1315.9666666666665</v>
      </c>
      <c r="J142" s="41">
        <v>1439.9666666666665</v>
      </c>
      <c r="K142" s="41">
        <v>1466.8833333333334</v>
      </c>
      <c r="L142" s="41">
        <v>1501.9666666666665</v>
      </c>
      <c r="M142" s="31">
        <v>1431.8</v>
      </c>
      <c r="N142" s="31">
        <v>1369.8</v>
      </c>
      <c r="O142" s="42">
        <v>1817662</v>
      </c>
      <c r="P142" s="43">
        <v>-3.5004321521175455E-2</v>
      </c>
    </row>
    <row r="143" spans="1:16" ht="12.75" customHeight="1">
      <c r="A143" s="31">
        <v>133</v>
      </c>
      <c r="B143" s="32" t="s">
        <v>43</v>
      </c>
      <c r="C143" s="33" t="s">
        <v>185</v>
      </c>
      <c r="D143" s="34">
        <v>44434</v>
      </c>
      <c r="E143" s="40">
        <v>992.5</v>
      </c>
      <c r="F143" s="40">
        <v>1002.0166666666668</v>
      </c>
      <c r="G143" s="41">
        <v>981.03333333333353</v>
      </c>
      <c r="H143" s="41">
        <v>969.56666666666672</v>
      </c>
      <c r="I143" s="41">
        <v>948.58333333333348</v>
      </c>
      <c r="J143" s="41">
        <v>1013.4833333333336</v>
      </c>
      <c r="K143" s="41">
        <v>1034.4666666666669</v>
      </c>
      <c r="L143" s="41">
        <v>1045.9333333333336</v>
      </c>
      <c r="M143" s="31">
        <v>1023</v>
      </c>
      <c r="N143" s="31">
        <v>990.55</v>
      </c>
      <c r="O143" s="42">
        <v>1978800</v>
      </c>
      <c r="P143" s="43">
        <v>5.5782312925170066E-2</v>
      </c>
    </row>
    <row r="144" spans="1:16" ht="12.75" customHeight="1">
      <c r="A144" s="31">
        <v>134</v>
      </c>
      <c r="B144" s="32" t="s">
        <v>59</v>
      </c>
      <c r="C144" s="33" t="s">
        <v>186</v>
      </c>
      <c r="D144" s="34">
        <v>44434</v>
      </c>
      <c r="E144" s="40">
        <v>176.6</v>
      </c>
      <c r="F144" s="40">
        <v>176.01666666666665</v>
      </c>
      <c r="G144" s="41">
        <v>173.7833333333333</v>
      </c>
      <c r="H144" s="41">
        <v>170.96666666666664</v>
      </c>
      <c r="I144" s="41">
        <v>168.73333333333329</v>
      </c>
      <c r="J144" s="41">
        <v>178.83333333333331</v>
      </c>
      <c r="K144" s="41">
        <v>181.06666666666666</v>
      </c>
      <c r="L144" s="41">
        <v>183.88333333333333</v>
      </c>
      <c r="M144" s="31">
        <v>178.25</v>
      </c>
      <c r="N144" s="31">
        <v>173.2</v>
      </c>
      <c r="O144" s="42">
        <v>39205100</v>
      </c>
      <c r="P144" s="43">
        <v>-7.2697899838449114E-3</v>
      </c>
    </row>
    <row r="145" spans="1:16" ht="12.75" customHeight="1">
      <c r="A145" s="31">
        <v>135</v>
      </c>
      <c r="B145" s="32" t="s">
        <v>171</v>
      </c>
      <c r="C145" s="33" t="s">
        <v>187</v>
      </c>
      <c r="D145" s="34">
        <v>44434</v>
      </c>
      <c r="E145" s="40">
        <v>149.19999999999999</v>
      </c>
      <c r="F145" s="40">
        <v>148.61666666666665</v>
      </c>
      <c r="G145" s="41">
        <v>147.3833333333333</v>
      </c>
      <c r="H145" s="41">
        <v>145.56666666666666</v>
      </c>
      <c r="I145" s="41">
        <v>144.33333333333331</v>
      </c>
      <c r="J145" s="41">
        <v>150.43333333333328</v>
      </c>
      <c r="K145" s="41">
        <v>151.66666666666663</v>
      </c>
      <c r="L145" s="41">
        <v>153.48333333333326</v>
      </c>
      <c r="M145" s="31">
        <v>149.85</v>
      </c>
      <c r="N145" s="31">
        <v>146.80000000000001</v>
      </c>
      <c r="O145" s="42">
        <v>24750000</v>
      </c>
      <c r="P145" s="43">
        <v>8.557457212713936E-3</v>
      </c>
    </row>
    <row r="146" spans="1:16" ht="12.75" customHeight="1">
      <c r="A146" s="31">
        <v>136</v>
      </c>
      <c r="B146" s="32" t="s">
        <v>80</v>
      </c>
      <c r="C146" s="33" t="s">
        <v>188</v>
      </c>
      <c r="D146" s="34">
        <v>44434</v>
      </c>
      <c r="E146" s="40">
        <v>2109.9499999999998</v>
      </c>
      <c r="F146" s="40">
        <v>2112.7166666666667</v>
      </c>
      <c r="G146" s="41">
        <v>2098.4333333333334</v>
      </c>
      <c r="H146" s="41">
        <v>2086.9166666666665</v>
      </c>
      <c r="I146" s="41">
        <v>2072.6333333333332</v>
      </c>
      <c r="J146" s="41">
        <v>2124.2333333333336</v>
      </c>
      <c r="K146" s="41">
        <v>2138.5166666666673</v>
      </c>
      <c r="L146" s="41">
        <v>2150.0333333333338</v>
      </c>
      <c r="M146" s="31">
        <v>2127</v>
      </c>
      <c r="N146" s="31">
        <v>2101.1999999999998</v>
      </c>
      <c r="O146" s="42">
        <v>33325250</v>
      </c>
      <c r="P146" s="43">
        <v>1.9316917711433811E-3</v>
      </c>
    </row>
    <row r="147" spans="1:16" ht="12.75" customHeight="1">
      <c r="A147" s="31">
        <v>137</v>
      </c>
      <c r="B147" s="32" t="s">
        <v>121</v>
      </c>
      <c r="C147" s="33" t="s">
        <v>189</v>
      </c>
      <c r="D147" s="34">
        <v>44434</v>
      </c>
      <c r="E147" s="40">
        <v>135.30000000000001</v>
      </c>
      <c r="F147" s="40">
        <v>135.86666666666667</v>
      </c>
      <c r="G147" s="41">
        <v>133.53333333333336</v>
      </c>
      <c r="H147" s="41">
        <v>131.76666666666668</v>
      </c>
      <c r="I147" s="41">
        <v>129.43333333333337</v>
      </c>
      <c r="J147" s="41">
        <v>137.63333333333335</v>
      </c>
      <c r="K147" s="41">
        <v>139.96666666666667</v>
      </c>
      <c r="L147" s="41">
        <v>141.73333333333335</v>
      </c>
      <c r="M147" s="31">
        <v>138.19999999999999</v>
      </c>
      <c r="N147" s="31">
        <v>134.1</v>
      </c>
      <c r="O147" s="42">
        <v>162326500</v>
      </c>
      <c r="P147" s="43">
        <v>5.377736663583102E-2</v>
      </c>
    </row>
    <row r="148" spans="1:16" ht="12.75" customHeight="1">
      <c r="A148" s="31">
        <v>138</v>
      </c>
      <c r="B148" s="32" t="s">
        <v>64</v>
      </c>
      <c r="C148" s="33" t="s">
        <v>190</v>
      </c>
      <c r="D148" s="34">
        <v>44434</v>
      </c>
      <c r="E148" s="40">
        <v>1137.55</v>
      </c>
      <c r="F148" s="40">
        <v>1140.2</v>
      </c>
      <c r="G148" s="41">
        <v>1127.95</v>
      </c>
      <c r="H148" s="41">
        <v>1118.3499999999999</v>
      </c>
      <c r="I148" s="41">
        <v>1106.0999999999999</v>
      </c>
      <c r="J148" s="41">
        <v>1149.8000000000002</v>
      </c>
      <c r="K148" s="41">
        <v>1162.0500000000002</v>
      </c>
      <c r="L148" s="41">
        <v>1171.6500000000003</v>
      </c>
      <c r="M148" s="31">
        <v>1152.45</v>
      </c>
      <c r="N148" s="31">
        <v>1130.5999999999999</v>
      </c>
      <c r="O148" s="42">
        <v>8347500</v>
      </c>
      <c r="P148" s="43">
        <v>1.4396256973186971E-3</v>
      </c>
    </row>
    <row r="149" spans="1:16" ht="12.75" customHeight="1">
      <c r="A149" s="31">
        <v>139</v>
      </c>
      <c r="B149" s="32" t="s">
        <v>59</v>
      </c>
      <c r="C149" s="33" t="s">
        <v>191</v>
      </c>
      <c r="D149" s="34">
        <v>44434</v>
      </c>
      <c r="E149" s="40">
        <v>428.65</v>
      </c>
      <c r="F149" s="40">
        <v>428.79999999999995</v>
      </c>
      <c r="G149" s="41">
        <v>426.14999999999992</v>
      </c>
      <c r="H149" s="41">
        <v>423.65</v>
      </c>
      <c r="I149" s="41">
        <v>420.99999999999994</v>
      </c>
      <c r="J149" s="41">
        <v>431.2999999999999</v>
      </c>
      <c r="K149" s="41">
        <v>433.95</v>
      </c>
      <c r="L149" s="41">
        <v>436.44999999999987</v>
      </c>
      <c r="M149" s="31">
        <v>431.45</v>
      </c>
      <c r="N149" s="31">
        <v>426.3</v>
      </c>
      <c r="O149" s="42">
        <v>104182500</v>
      </c>
      <c r="P149" s="43">
        <v>2.4530918102430965E-2</v>
      </c>
    </row>
    <row r="150" spans="1:16" ht="12.75" customHeight="1">
      <c r="A150" s="31">
        <v>140</v>
      </c>
      <c r="B150" s="32" t="s">
        <v>43</v>
      </c>
      <c r="C150" s="33" t="s">
        <v>192</v>
      </c>
      <c r="D150" s="34">
        <v>44434</v>
      </c>
      <c r="E150" s="40">
        <v>26682.75</v>
      </c>
      <c r="F150" s="40">
        <v>26769.566666666666</v>
      </c>
      <c r="G150" s="41">
        <v>26477.683333333331</v>
      </c>
      <c r="H150" s="41">
        <v>26272.616666666665</v>
      </c>
      <c r="I150" s="41">
        <v>25980.73333333333</v>
      </c>
      <c r="J150" s="41">
        <v>26974.633333333331</v>
      </c>
      <c r="K150" s="41">
        <v>27266.516666666663</v>
      </c>
      <c r="L150" s="41">
        <v>27471.583333333332</v>
      </c>
      <c r="M150" s="31">
        <v>27061.45</v>
      </c>
      <c r="N150" s="31">
        <v>26564.5</v>
      </c>
      <c r="O150" s="42">
        <v>202200</v>
      </c>
      <c r="P150" s="43">
        <v>3.4800409416581371E-2</v>
      </c>
    </row>
    <row r="151" spans="1:16" ht="12.75" customHeight="1">
      <c r="A151" s="31">
        <v>141</v>
      </c>
      <c r="B151" s="32" t="s">
        <v>71</v>
      </c>
      <c r="C151" s="33" t="s">
        <v>193</v>
      </c>
      <c r="D151" s="34">
        <v>44434</v>
      </c>
      <c r="E151" s="40">
        <v>2196.9</v>
      </c>
      <c r="F151" s="40">
        <v>2185.7666666666664</v>
      </c>
      <c r="G151" s="41">
        <v>2158.5333333333328</v>
      </c>
      <c r="H151" s="41">
        <v>2120.1666666666665</v>
      </c>
      <c r="I151" s="41">
        <v>2092.9333333333329</v>
      </c>
      <c r="J151" s="41">
        <v>2224.1333333333328</v>
      </c>
      <c r="K151" s="41">
        <v>2251.3666666666663</v>
      </c>
      <c r="L151" s="41">
        <v>2289.7333333333327</v>
      </c>
      <c r="M151" s="31">
        <v>2213</v>
      </c>
      <c r="N151" s="31">
        <v>2147.4</v>
      </c>
      <c r="O151" s="42">
        <v>2080925</v>
      </c>
      <c r="P151" s="43">
        <v>-1.4515703351807865E-3</v>
      </c>
    </row>
    <row r="152" spans="1:16" ht="12.75" customHeight="1">
      <c r="A152" s="31">
        <v>142</v>
      </c>
      <c r="B152" s="32" t="s">
        <v>41</v>
      </c>
      <c r="C152" s="33" t="s">
        <v>194</v>
      </c>
      <c r="D152" s="34">
        <v>44434</v>
      </c>
      <c r="E152" s="40">
        <v>8833.2999999999993</v>
      </c>
      <c r="F152" s="40">
        <v>8807.7666666666664</v>
      </c>
      <c r="G152" s="41">
        <v>8675.5333333333328</v>
      </c>
      <c r="H152" s="41">
        <v>8517.7666666666664</v>
      </c>
      <c r="I152" s="41">
        <v>8385.5333333333328</v>
      </c>
      <c r="J152" s="41">
        <v>8965.5333333333328</v>
      </c>
      <c r="K152" s="41">
        <v>9097.7666666666664</v>
      </c>
      <c r="L152" s="41">
        <v>9255.5333333333328</v>
      </c>
      <c r="M152" s="31">
        <v>8940</v>
      </c>
      <c r="N152" s="31">
        <v>8650</v>
      </c>
      <c r="O152" s="42">
        <v>671125</v>
      </c>
      <c r="P152" s="43">
        <v>1.4550264550264549E-2</v>
      </c>
    </row>
    <row r="153" spans="1:16" ht="12.75" customHeight="1">
      <c r="A153" s="31">
        <v>143</v>
      </c>
      <c r="B153" s="32" t="s">
        <v>64</v>
      </c>
      <c r="C153" s="33" t="s">
        <v>195</v>
      </c>
      <c r="D153" s="34">
        <v>44434</v>
      </c>
      <c r="E153" s="40">
        <v>1311.4</v>
      </c>
      <c r="F153" s="40">
        <v>1307.0166666666667</v>
      </c>
      <c r="G153" s="41">
        <v>1292.3833333333332</v>
      </c>
      <c r="H153" s="41">
        <v>1273.3666666666666</v>
      </c>
      <c r="I153" s="41">
        <v>1258.7333333333331</v>
      </c>
      <c r="J153" s="41">
        <v>1326.0333333333333</v>
      </c>
      <c r="K153" s="41">
        <v>1340.666666666667</v>
      </c>
      <c r="L153" s="41">
        <v>1359.6833333333334</v>
      </c>
      <c r="M153" s="31">
        <v>1321.65</v>
      </c>
      <c r="N153" s="31">
        <v>1288</v>
      </c>
      <c r="O153" s="42">
        <v>4860800</v>
      </c>
      <c r="P153" s="43">
        <v>-2.3622047244094488E-2</v>
      </c>
    </row>
    <row r="154" spans="1:16" ht="12.75" customHeight="1">
      <c r="A154" s="31">
        <v>144</v>
      </c>
      <c r="B154" s="32" t="s">
        <v>48</v>
      </c>
      <c r="C154" s="33" t="s">
        <v>531</v>
      </c>
      <c r="D154" s="34">
        <v>44434</v>
      </c>
      <c r="E154" s="40">
        <v>670.9</v>
      </c>
      <c r="F154" s="40">
        <v>674.16666666666663</v>
      </c>
      <c r="G154" s="41">
        <v>663.83333333333326</v>
      </c>
      <c r="H154" s="41">
        <v>656.76666666666665</v>
      </c>
      <c r="I154" s="41">
        <v>646.43333333333328</v>
      </c>
      <c r="J154" s="41">
        <v>681.23333333333323</v>
      </c>
      <c r="K154" s="41">
        <v>691.56666666666649</v>
      </c>
      <c r="L154" s="41">
        <v>698.63333333333321</v>
      </c>
      <c r="M154" s="31">
        <v>684.5</v>
      </c>
      <c r="N154" s="31">
        <v>667.1</v>
      </c>
      <c r="O154" s="42">
        <v>1925775</v>
      </c>
      <c r="P154" s="43">
        <v>2.9592204980151571E-2</v>
      </c>
    </row>
    <row r="155" spans="1:16" ht="12.75" customHeight="1">
      <c r="A155" s="31">
        <v>145</v>
      </c>
      <c r="B155" s="325" t="s">
        <v>48</v>
      </c>
      <c r="C155" s="33" t="s">
        <v>196</v>
      </c>
      <c r="D155" s="34">
        <v>44434</v>
      </c>
      <c r="E155" s="40">
        <v>778.1</v>
      </c>
      <c r="F155" s="40">
        <v>776.9666666666667</v>
      </c>
      <c r="G155" s="41">
        <v>773.33333333333337</v>
      </c>
      <c r="H155" s="41">
        <v>768.56666666666672</v>
      </c>
      <c r="I155" s="41">
        <v>764.93333333333339</v>
      </c>
      <c r="J155" s="41">
        <v>781.73333333333335</v>
      </c>
      <c r="K155" s="41">
        <v>785.36666666666656</v>
      </c>
      <c r="L155" s="41">
        <v>790.13333333333333</v>
      </c>
      <c r="M155" s="31">
        <v>780.6</v>
      </c>
      <c r="N155" s="31">
        <v>772.2</v>
      </c>
      <c r="O155" s="42">
        <v>37409400</v>
      </c>
      <c r="P155" s="43">
        <v>4.2091021834717579E-3</v>
      </c>
    </row>
    <row r="156" spans="1:16" ht="12.75" customHeight="1">
      <c r="A156" s="31">
        <v>146</v>
      </c>
      <c r="B156" s="32" t="s">
        <v>183</v>
      </c>
      <c r="C156" s="33" t="s">
        <v>197</v>
      </c>
      <c r="D156" s="34">
        <v>44434</v>
      </c>
      <c r="E156" s="40">
        <v>524.6</v>
      </c>
      <c r="F156" s="40">
        <v>521.16666666666663</v>
      </c>
      <c r="G156" s="41">
        <v>514.33333333333326</v>
      </c>
      <c r="H156" s="41">
        <v>504.06666666666661</v>
      </c>
      <c r="I156" s="41">
        <v>497.23333333333323</v>
      </c>
      <c r="J156" s="41">
        <v>531.43333333333328</v>
      </c>
      <c r="K156" s="41">
        <v>538.26666666666654</v>
      </c>
      <c r="L156" s="41">
        <v>548.5333333333333</v>
      </c>
      <c r="M156" s="31">
        <v>528</v>
      </c>
      <c r="N156" s="31">
        <v>510.9</v>
      </c>
      <c r="O156" s="42">
        <v>13471500</v>
      </c>
      <c r="P156" s="43">
        <v>-2.8866437215499057E-3</v>
      </c>
    </row>
    <row r="157" spans="1:16" ht="12.75" customHeight="1">
      <c r="A157" s="31">
        <v>147</v>
      </c>
      <c r="B157" s="32" t="s">
        <v>39</v>
      </c>
      <c r="C157" s="33" t="s">
        <v>198</v>
      </c>
      <c r="D157" s="34">
        <v>44434</v>
      </c>
      <c r="E157" s="40">
        <v>876.1</v>
      </c>
      <c r="F157" s="40">
        <v>874.88333333333321</v>
      </c>
      <c r="G157" s="41">
        <v>862.76666666666642</v>
      </c>
      <c r="H157" s="41">
        <v>849.43333333333317</v>
      </c>
      <c r="I157" s="41">
        <v>837.31666666666638</v>
      </c>
      <c r="J157" s="41">
        <v>888.21666666666647</v>
      </c>
      <c r="K157" s="41">
        <v>900.33333333333326</v>
      </c>
      <c r="L157" s="41">
        <v>913.66666666666652</v>
      </c>
      <c r="M157" s="31">
        <v>887</v>
      </c>
      <c r="N157" s="31">
        <v>861.55</v>
      </c>
      <c r="O157" s="42">
        <v>11272000</v>
      </c>
      <c r="P157" s="43">
        <v>5.1721062957018017E-3</v>
      </c>
    </row>
    <row r="158" spans="1:16" ht="12.75" customHeight="1">
      <c r="A158" s="31">
        <v>148</v>
      </c>
      <c r="B158" s="32" t="s">
        <v>57</v>
      </c>
      <c r="C158" s="33" t="s">
        <v>199</v>
      </c>
      <c r="D158" s="34">
        <v>44434</v>
      </c>
      <c r="E158" s="40">
        <v>774.25</v>
      </c>
      <c r="F158" s="40">
        <v>771.16666666666663</v>
      </c>
      <c r="G158" s="41">
        <v>766.38333333333321</v>
      </c>
      <c r="H158" s="41">
        <v>758.51666666666654</v>
      </c>
      <c r="I158" s="41">
        <v>753.73333333333312</v>
      </c>
      <c r="J158" s="41">
        <v>779.0333333333333</v>
      </c>
      <c r="K158" s="41">
        <v>783.81666666666683</v>
      </c>
      <c r="L158" s="41">
        <v>791.68333333333339</v>
      </c>
      <c r="M158" s="31">
        <v>775.95</v>
      </c>
      <c r="N158" s="31">
        <v>763.3</v>
      </c>
      <c r="O158" s="42">
        <v>7400700</v>
      </c>
      <c r="P158" s="43">
        <v>-1.1718045790517396E-2</v>
      </c>
    </row>
    <row r="159" spans="1:16" ht="12.75" customHeight="1">
      <c r="A159" s="31">
        <v>149</v>
      </c>
      <c r="B159" s="32" t="s">
        <v>50</v>
      </c>
      <c r="C159" s="33" t="s">
        <v>200</v>
      </c>
      <c r="D159" s="34">
        <v>44434</v>
      </c>
      <c r="E159" s="40">
        <v>307.25</v>
      </c>
      <c r="F159" s="40">
        <v>304.63333333333333</v>
      </c>
      <c r="G159" s="41">
        <v>300.86666666666667</v>
      </c>
      <c r="H159" s="41">
        <v>294.48333333333335</v>
      </c>
      <c r="I159" s="41">
        <v>290.7166666666667</v>
      </c>
      <c r="J159" s="41">
        <v>311.01666666666665</v>
      </c>
      <c r="K159" s="41">
        <v>314.7833333333333</v>
      </c>
      <c r="L159" s="41">
        <v>321.16666666666663</v>
      </c>
      <c r="M159" s="31">
        <v>308.39999999999998</v>
      </c>
      <c r="N159" s="31">
        <v>298.25</v>
      </c>
      <c r="O159" s="42">
        <v>109559700</v>
      </c>
      <c r="P159" s="43">
        <v>1.4274029708978654E-2</v>
      </c>
    </row>
    <row r="160" spans="1:16" ht="12.75" customHeight="1">
      <c r="A160" s="31">
        <v>150</v>
      </c>
      <c r="B160" s="32" t="s">
        <v>171</v>
      </c>
      <c r="C160" s="33" t="s">
        <v>201</v>
      </c>
      <c r="D160" s="34">
        <v>44434</v>
      </c>
      <c r="E160" s="40">
        <v>133.9</v>
      </c>
      <c r="F160" s="40">
        <v>132.85</v>
      </c>
      <c r="G160" s="41">
        <v>131.19999999999999</v>
      </c>
      <c r="H160" s="41">
        <v>128.5</v>
      </c>
      <c r="I160" s="41">
        <v>126.85</v>
      </c>
      <c r="J160" s="41">
        <v>135.54999999999998</v>
      </c>
      <c r="K160" s="41">
        <v>137.20000000000002</v>
      </c>
      <c r="L160" s="41">
        <v>139.89999999999998</v>
      </c>
      <c r="M160" s="31">
        <v>134.5</v>
      </c>
      <c r="N160" s="31">
        <v>130.15</v>
      </c>
      <c r="O160" s="42">
        <v>143154000</v>
      </c>
      <c r="P160" s="43">
        <v>-9.1571668846944492E-3</v>
      </c>
    </row>
    <row r="161" spans="1:16" ht="12.75" customHeight="1">
      <c r="A161" s="31">
        <v>151</v>
      </c>
      <c r="B161" s="32" t="s">
        <v>121</v>
      </c>
      <c r="C161" s="33" t="s">
        <v>202</v>
      </c>
      <c r="D161" s="34">
        <v>44434</v>
      </c>
      <c r="E161" s="40">
        <v>1435.4</v>
      </c>
      <c r="F161" s="40">
        <v>1432.75</v>
      </c>
      <c r="G161" s="41">
        <v>1419.5</v>
      </c>
      <c r="H161" s="41">
        <v>1403.6</v>
      </c>
      <c r="I161" s="41">
        <v>1390.35</v>
      </c>
      <c r="J161" s="41">
        <v>1448.65</v>
      </c>
      <c r="K161" s="41">
        <v>1461.9</v>
      </c>
      <c r="L161" s="41">
        <v>1477.8000000000002</v>
      </c>
      <c r="M161" s="31">
        <v>1446</v>
      </c>
      <c r="N161" s="31">
        <v>1416.85</v>
      </c>
      <c r="O161" s="42">
        <v>48347150</v>
      </c>
      <c r="P161" s="43">
        <v>-2.2075890170727093E-2</v>
      </c>
    </row>
    <row r="162" spans="1:16" ht="12.75" customHeight="1">
      <c r="A162" s="31">
        <v>152</v>
      </c>
      <c r="B162" s="32" t="s">
        <v>88</v>
      </c>
      <c r="C162" s="33" t="s">
        <v>203</v>
      </c>
      <c r="D162" s="34">
        <v>44434</v>
      </c>
      <c r="E162" s="40">
        <v>3358.05</v>
      </c>
      <c r="F162" s="40">
        <v>3354.8000000000006</v>
      </c>
      <c r="G162" s="41">
        <v>3339.0500000000011</v>
      </c>
      <c r="H162" s="41">
        <v>3320.0500000000006</v>
      </c>
      <c r="I162" s="41">
        <v>3304.3000000000011</v>
      </c>
      <c r="J162" s="41">
        <v>3373.8000000000011</v>
      </c>
      <c r="K162" s="41">
        <v>3389.55</v>
      </c>
      <c r="L162" s="41">
        <v>3408.5500000000011</v>
      </c>
      <c r="M162" s="31">
        <v>3370.55</v>
      </c>
      <c r="N162" s="31">
        <v>3335.8</v>
      </c>
      <c r="O162" s="42">
        <v>9445200</v>
      </c>
      <c r="P162" s="43">
        <v>3.1991608758358464E-2</v>
      </c>
    </row>
    <row r="163" spans="1:16" ht="12.75" customHeight="1">
      <c r="A163" s="31">
        <v>153</v>
      </c>
      <c r="B163" s="32" t="s">
        <v>88</v>
      </c>
      <c r="C163" s="33" t="s">
        <v>204</v>
      </c>
      <c r="D163" s="34">
        <v>44434</v>
      </c>
      <c r="E163" s="40">
        <v>1382.9</v>
      </c>
      <c r="F163" s="40">
        <v>1362.05</v>
      </c>
      <c r="G163" s="41">
        <v>1336.25</v>
      </c>
      <c r="H163" s="41">
        <v>1289.6000000000001</v>
      </c>
      <c r="I163" s="41">
        <v>1263.8000000000002</v>
      </c>
      <c r="J163" s="41">
        <v>1408.6999999999998</v>
      </c>
      <c r="K163" s="41">
        <v>1434.4999999999995</v>
      </c>
      <c r="L163" s="41">
        <v>1481.1499999999996</v>
      </c>
      <c r="M163" s="31">
        <v>1387.85</v>
      </c>
      <c r="N163" s="31">
        <v>1315.4</v>
      </c>
      <c r="O163" s="42">
        <v>11253000</v>
      </c>
      <c r="P163" s="43">
        <v>0.13118214716525936</v>
      </c>
    </row>
    <row r="164" spans="1:16" ht="12.75" customHeight="1">
      <c r="A164" s="31">
        <v>154</v>
      </c>
      <c r="B164" s="32" t="s">
        <v>57</v>
      </c>
      <c r="C164" s="33" t="s">
        <v>205</v>
      </c>
      <c r="D164" s="34">
        <v>44434</v>
      </c>
      <c r="E164" s="40">
        <v>1825.4</v>
      </c>
      <c r="F164" s="40">
        <v>1813</v>
      </c>
      <c r="G164" s="41">
        <v>1796</v>
      </c>
      <c r="H164" s="41">
        <v>1766.6</v>
      </c>
      <c r="I164" s="41">
        <v>1749.6</v>
      </c>
      <c r="J164" s="41">
        <v>1842.4</v>
      </c>
      <c r="K164" s="41">
        <v>1859.4</v>
      </c>
      <c r="L164" s="41">
        <v>1888.8000000000002</v>
      </c>
      <c r="M164" s="31">
        <v>1830</v>
      </c>
      <c r="N164" s="31">
        <v>1783.6</v>
      </c>
      <c r="O164" s="42">
        <v>4659000</v>
      </c>
      <c r="P164" s="43">
        <v>4.3654001616814878E-3</v>
      </c>
    </row>
    <row r="165" spans="1:16" ht="12.75" customHeight="1">
      <c r="A165" s="31">
        <v>155</v>
      </c>
      <c r="B165" s="32" t="s">
        <v>48</v>
      </c>
      <c r="C165" s="33" t="s">
        <v>206</v>
      </c>
      <c r="D165" s="34">
        <v>44434</v>
      </c>
      <c r="E165" s="40">
        <v>2916.7</v>
      </c>
      <c r="F165" s="40">
        <v>2912.75</v>
      </c>
      <c r="G165" s="41">
        <v>2882.65</v>
      </c>
      <c r="H165" s="41">
        <v>2848.6</v>
      </c>
      <c r="I165" s="41">
        <v>2818.5</v>
      </c>
      <c r="J165" s="41">
        <v>2946.8</v>
      </c>
      <c r="K165" s="41">
        <v>2976.9000000000005</v>
      </c>
      <c r="L165" s="41">
        <v>3010.9500000000003</v>
      </c>
      <c r="M165" s="31">
        <v>2942.85</v>
      </c>
      <c r="N165" s="31">
        <v>2878.7</v>
      </c>
      <c r="O165" s="42">
        <v>773000</v>
      </c>
      <c r="P165" s="43">
        <v>-1.8100984439504603E-2</v>
      </c>
    </row>
    <row r="166" spans="1:16" ht="12.75" customHeight="1">
      <c r="A166" s="31">
        <v>156</v>
      </c>
      <c r="B166" s="32" t="s">
        <v>171</v>
      </c>
      <c r="C166" s="33" t="s">
        <v>207</v>
      </c>
      <c r="D166" s="34">
        <v>44434</v>
      </c>
      <c r="E166" s="40">
        <v>468.55</v>
      </c>
      <c r="F166" s="40">
        <v>467.73333333333335</v>
      </c>
      <c r="G166" s="41">
        <v>461.56666666666672</v>
      </c>
      <c r="H166" s="41">
        <v>454.58333333333337</v>
      </c>
      <c r="I166" s="41">
        <v>448.41666666666674</v>
      </c>
      <c r="J166" s="41">
        <v>474.7166666666667</v>
      </c>
      <c r="K166" s="41">
        <v>480.88333333333333</v>
      </c>
      <c r="L166" s="41">
        <v>487.86666666666667</v>
      </c>
      <c r="M166" s="31">
        <v>473.9</v>
      </c>
      <c r="N166" s="31">
        <v>460.75</v>
      </c>
      <c r="O166" s="42">
        <v>2647500</v>
      </c>
      <c r="P166" s="43">
        <v>9.1480846197827329E-3</v>
      </c>
    </row>
    <row r="167" spans="1:16" ht="12.75" customHeight="1">
      <c r="A167" s="31">
        <v>157</v>
      </c>
      <c r="B167" s="32" t="s">
        <v>45</v>
      </c>
      <c r="C167" s="33" t="s">
        <v>208</v>
      </c>
      <c r="D167" s="34">
        <v>44434</v>
      </c>
      <c r="E167" s="40">
        <v>897.2</v>
      </c>
      <c r="F167" s="40">
        <v>894.11666666666679</v>
      </c>
      <c r="G167" s="41">
        <v>884.13333333333355</v>
      </c>
      <c r="H167" s="41">
        <v>871.06666666666672</v>
      </c>
      <c r="I167" s="41">
        <v>861.08333333333348</v>
      </c>
      <c r="J167" s="41">
        <v>907.18333333333362</v>
      </c>
      <c r="K167" s="41">
        <v>917.16666666666674</v>
      </c>
      <c r="L167" s="41">
        <v>930.23333333333369</v>
      </c>
      <c r="M167" s="31">
        <v>904.1</v>
      </c>
      <c r="N167" s="31">
        <v>881.05</v>
      </c>
      <c r="O167" s="42">
        <v>1419550</v>
      </c>
      <c r="P167" s="43">
        <v>-1.0204081632653062E-3</v>
      </c>
    </row>
    <row r="168" spans="1:16" ht="12.75" customHeight="1">
      <c r="A168" s="31">
        <v>158</v>
      </c>
      <c r="B168" s="32" t="s">
        <v>50</v>
      </c>
      <c r="C168" s="33" t="s">
        <v>209</v>
      </c>
      <c r="D168" s="34">
        <v>44434</v>
      </c>
      <c r="E168" s="40">
        <v>553.9</v>
      </c>
      <c r="F168" s="40">
        <v>557.6</v>
      </c>
      <c r="G168" s="41">
        <v>548.80000000000007</v>
      </c>
      <c r="H168" s="41">
        <v>543.70000000000005</v>
      </c>
      <c r="I168" s="41">
        <v>534.90000000000009</v>
      </c>
      <c r="J168" s="41">
        <v>562.70000000000005</v>
      </c>
      <c r="K168" s="41">
        <v>571.5</v>
      </c>
      <c r="L168" s="41">
        <v>576.6</v>
      </c>
      <c r="M168" s="31">
        <v>566.4</v>
      </c>
      <c r="N168" s="31">
        <v>552.5</v>
      </c>
      <c r="O168" s="42">
        <v>6841800</v>
      </c>
      <c r="P168" s="43">
        <v>5.5507559395248381E-2</v>
      </c>
    </row>
    <row r="169" spans="1:16" ht="12.75" customHeight="1">
      <c r="A169" s="31">
        <v>159</v>
      </c>
      <c r="B169" s="32" t="s">
        <v>57</v>
      </c>
      <c r="C169" s="33" t="s">
        <v>210</v>
      </c>
      <c r="D169" s="34">
        <v>44434</v>
      </c>
      <c r="E169" s="40">
        <v>1394.15</v>
      </c>
      <c r="F169" s="40">
        <v>1397.6500000000003</v>
      </c>
      <c r="G169" s="41">
        <v>1380.3500000000006</v>
      </c>
      <c r="H169" s="41">
        <v>1366.5500000000002</v>
      </c>
      <c r="I169" s="41">
        <v>1349.2500000000005</v>
      </c>
      <c r="J169" s="41">
        <v>1411.4500000000007</v>
      </c>
      <c r="K169" s="41">
        <v>1428.7500000000005</v>
      </c>
      <c r="L169" s="41">
        <v>1442.5500000000009</v>
      </c>
      <c r="M169" s="31">
        <v>1414.95</v>
      </c>
      <c r="N169" s="31">
        <v>1383.85</v>
      </c>
      <c r="O169" s="42">
        <v>1775900</v>
      </c>
      <c r="P169" s="43">
        <v>3.1720211468076451E-2</v>
      </c>
    </row>
    <row r="170" spans="1:16" ht="12.75" customHeight="1">
      <c r="A170" s="31">
        <v>160</v>
      </c>
      <c r="B170" s="32" t="s">
        <v>43</v>
      </c>
      <c r="C170" s="33" t="s">
        <v>211</v>
      </c>
      <c r="D170" s="34">
        <v>44434</v>
      </c>
      <c r="E170" s="40">
        <v>7488.55</v>
      </c>
      <c r="F170" s="40">
        <v>7507.25</v>
      </c>
      <c r="G170" s="41">
        <v>7420.7</v>
      </c>
      <c r="H170" s="41">
        <v>7352.8499999999995</v>
      </c>
      <c r="I170" s="41">
        <v>7266.2999999999993</v>
      </c>
      <c r="J170" s="41">
        <v>7575.1</v>
      </c>
      <c r="K170" s="41">
        <v>7661.65</v>
      </c>
      <c r="L170" s="41">
        <v>7729.5000000000009</v>
      </c>
      <c r="M170" s="31">
        <v>7593.8</v>
      </c>
      <c r="N170" s="31">
        <v>7439.4</v>
      </c>
      <c r="O170" s="42">
        <v>1724800</v>
      </c>
      <c r="P170" s="43">
        <v>1.2206572769953052E-2</v>
      </c>
    </row>
    <row r="171" spans="1:16" ht="12.75" customHeight="1">
      <c r="A171" s="31">
        <v>161</v>
      </c>
      <c r="B171" s="32" t="s">
        <v>39</v>
      </c>
      <c r="C171" s="33" t="s">
        <v>212</v>
      </c>
      <c r="D171" s="34">
        <v>44434</v>
      </c>
      <c r="E171" s="40">
        <v>779.85</v>
      </c>
      <c r="F171" s="40">
        <v>780.68333333333339</v>
      </c>
      <c r="G171" s="41">
        <v>773.56666666666683</v>
      </c>
      <c r="H171" s="41">
        <v>767.28333333333342</v>
      </c>
      <c r="I171" s="41">
        <v>760.16666666666686</v>
      </c>
      <c r="J171" s="41">
        <v>786.96666666666681</v>
      </c>
      <c r="K171" s="41">
        <v>794.08333333333337</v>
      </c>
      <c r="L171" s="41">
        <v>800.36666666666679</v>
      </c>
      <c r="M171" s="31">
        <v>787.8</v>
      </c>
      <c r="N171" s="31">
        <v>774.4</v>
      </c>
      <c r="O171" s="42">
        <v>24746800</v>
      </c>
      <c r="P171" s="43">
        <v>2.3110824465226273E-2</v>
      </c>
    </row>
    <row r="172" spans="1:16" ht="12.75" customHeight="1">
      <c r="A172" s="31">
        <v>162</v>
      </c>
      <c r="B172" s="32" t="s">
        <v>121</v>
      </c>
      <c r="C172" s="33" t="s">
        <v>213</v>
      </c>
      <c r="D172" s="34">
        <v>44434</v>
      </c>
      <c r="E172" s="40">
        <v>324.55</v>
      </c>
      <c r="F172" s="40">
        <v>324.21666666666664</v>
      </c>
      <c r="G172" s="41">
        <v>320.43333333333328</v>
      </c>
      <c r="H172" s="41">
        <v>316.31666666666666</v>
      </c>
      <c r="I172" s="41">
        <v>312.5333333333333</v>
      </c>
      <c r="J172" s="41">
        <v>328.33333333333326</v>
      </c>
      <c r="K172" s="41">
        <v>332.11666666666667</v>
      </c>
      <c r="L172" s="41">
        <v>336.23333333333323</v>
      </c>
      <c r="M172" s="31">
        <v>328</v>
      </c>
      <c r="N172" s="31">
        <v>320.10000000000002</v>
      </c>
      <c r="O172" s="42">
        <v>142001700</v>
      </c>
      <c r="P172" s="43">
        <v>2.004141893246042E-2</v>
      </c>
    </row>
    <row r="173" spans="1:16" ht="12.75" customHeight="1">
      <c r="A173" s="327">
        <v>163</v>
      </c>
      <c r="B173" s="32" t="s">
        <v>71</v>
      </c>
      <c r="C173" s="33" t="s">
        <v>214</v>
      </c>
      <c r="D173" s="34">
        <v>44434</v>
      </c>
      <c r="E173" s="40">
        <v>988.2</v>
      </c>
      <c r="F173" s="40">
        <v>993.16666666666663</v>
      </c>
      <c r="G173" s="41">
        <v>977.5333333333333</v>
      </c>
      <c r="H173" s="41">
        <v>966.86666666666667</v>
      </c>
      <c r="I173" s="41">
        <v>951.23333333333335</v>
      </c>
      <c r="J173" s="41">
        <v>1003.8333333333333</v>
      </c>
      <c r="K173" s="41">
        <v>1019.4666666666667</v>
      </c>
      <c r="L173" s="41">
        <v>1030.1333333333332</v>
      </c>
      <c r="M173" s="31">
        <v>1008.8</v>
      </c>
      <c r="N173" s="31">
        <v>982.5</v>
      </c>
      <c r="O173" s="42">
        <v>4171000</v>
      </c>
      <c r="P173" s="43">
        <v>1.5706806282722512E-2</v>
      </c>
    </row>
    <row r="174" spans="1:16" ht="12.75" customHeight="1">
      <c r="A174" s="328">
        <v>164</v>
      </c>
      <c r="B174" s="326" t="s">
        <v>88</v>
      </c>
      <c r="C174" s="33" t="s">
        <v>215</v>
      </c>
      <c r="D174" s="34">
        <v>44434</v>
      </c>
      <c r="E174" s="40">
        <v>607.5</v>
      </c>
      <c r="F174" s="40">
        <v>606.85</v>
      </c>
      <c r="G174" s="41">
        <v>603.20000000000005</v>
      </c>
      <c r="H174" s="41">
        <v>598.9</v>
      </c>
      <c r="I174" s="41">
        <v>595.25</v>
      </c>
      <c r="J174" s="41">
        <v>611.15000000000009</v>
      </c>
      <c r="K174" s="41">
        <v>614.79999999999995</v>
      </c>
      <c r="L174" s="41">
        <v>619.10000000000014</v>
      </c>
      <c r="M174" s="31">
        <v>610.5</v>
      </c>
      <c r="N174" s="31">
        <v>602.54999999999995</v>
      </c>
      <c r="O174" s="42">
        <v>31044800</v>
      </c>
      <c r="P174" s="43">
        <v>1.094148908456208E-2</v>
      </c>
    </row>
    <row r="175" spans="1:16" ht="12.75" customHeight="1">
      <c r="A175" s="328">
        <v>165</v>
      </c>
      <c r="B175" s="326" t="s">
        <v>183</v>
      </c>
      <c r="C175" s="33" t="s">
        <v>216</v>
      </c>
      <c r="D175" s="34">
        <v>44434</v>
      </c>
      <c r="E175" s="40">
        <v>185.3</v>
      </c>
      <c r="F175" s="40">
        <v>184.76666666666665</v>
      </c>
      <c r="G175" s="41">
        <v>182.98333333333329</v>
      </c>
      <c r="H175" s="41">
        <v>180.66666666666663</v>
      </c>
      <c r="I175" s="41">
        <v>178.88333333333327</v>
      </c>
      <c r="J175" s="41">
        <v>187.08333333333331</v>
      </c>
      <c r="K175" s="41">
        <v>188.86666666666667</v>
      </c>
      <c r="L175" s="41">
        <v>191.18333333333334</v>
      </c>
      <c r="M175" s="31">
        <v>186.55</v>
      </c>
      <c r="N175" s="31">
        <v>182.45</v>
      </c>
      <c r="O175" s="42">
        <v>78144000</v>
      </c>
      <c r="P175" s="43">
        <v>3.0420886441526436E-3</v>
      </c>
    </row>
    <row r="176" spans="1:16" ht="12.75" customHeight="1">
      <c r="A176" s="44"/>
      <c r="B176" s="45"/>
      <c r="C176" s="44"/>
      <c r="D176" s="46"/>
      <c r="E176" s="47"/>
      <c r="F176" s="47"/>
      <c r="G176" s="48"/>
      <c r="H176" s="48"/>
      <c r="I176" s="48"/>
      <c r="J176" s="48"/>
      <c r="K176" s="48"/>
      <c r="L176" s="48"/>
      <c r="M176" s="44"/>
      <c r="N176" s="44"/>
      <c r="O176" s="49"/>
      <c r="P176" s="50"/>
    </row>
    <row r="177" spans="1:16" ht="12.75" customHeight="1">
      <c r="A177" s="44"/>
      <c r="B177" s="45"/>
      <c r="C177" s="44"/>
      <c r="D177" s="46"/>
      <c r="E177" s="47"/>
      <c r="F177" s="47"/>
      <c r="G177" s="48"/>
      <c r="H177" s="48"/>
      <c r="I177" s="48"/>
      <c r="J177" s="48"/>
      <c r="K177" s="48"/>
      <c r="L177" s="48"/>
      <c r="M177" s="44"/>
      <c r="N177" s="44"/>
      <c r="O177" s="49"/>
      <c r="P177" s="50"/>
    </row>
    <row r="178" spans="1:16" ht="12.75" customHeight="1">
      <c r="A178" s="44"/>
      <c r="B178" s="45"/>
      <c r="C178" s="44"/>
      <c r="D178" s="46"/>
      <c r="E178" s="47"/>
      <c r="F178" s="47"/>
      <c r="G178" s="48"/>
      <c r="H178" s="48"/>
      <c r="I178" s="48"/>
      <c r="J178" s="48"/>
      <c r="K178" s="48"/>
      <c r="L178" s="48"/>
      <c r="M178" s="44"/>
      <c r="N178" s="44"/>
      <c r="O178" s="49"/>
      <c r="P178" s="50"/>
    </row>
    <row r="179" spans="1:16" ht="12.75" customHeight="1">
      <c r="A179" s="1"/>
      <c r="B179" s="45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12.75" customHeight="1">
      <c r="A180" s="1"/>
      <c r="B180" s="45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12.75" customHeight="1">
      <c r="A181" s="1"/>
      <c r="B181" s="45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12.75" customHeight="1">
      <c r="A182" s="1"/>
      <c r="B182" s="45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12.75" customHeight="1">
      <c r="A184" s="51" t="s">
        <v>217</v>
      </c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12.75" customHeight="1">
      <c r="A185" s="51" t="s">
        <v>218</v>
      </c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12.75" customHeight="1">
      <c r="A186" s="51" t="s">
        <v>219</v>
      </c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12.75" customHeight="1">
      <c r="A187" s="51" t="s">
        <v>220</v>
      </c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12.75" customHeight="1">
      <c r="A188" s="51" t="s">
        <v>221</v>
      </c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12.75" customHeight="1">
      <c r="A190" s="24" t="s">
        <v>222</v>
      </c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12.75" customHeight="1">
      <c r="A191" s="52" t="s">
        <v>223</v>
      </c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12.75" customHeight="1">
      <c r="A192" s="52" t="s">
        <v>224</v>
      </c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12.75" customHeight="1">
      <c r="A193" s="52" t="s">
        <v>225</v>
      </c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12.75" customHeight="1">
      <c r="A194" s="52" t="s">
        <v>226</v>
      </c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12.75" customHeight="1">
      <c r="A195" s="52" t="s">
        <v>227</v>
      </c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12.75" customHeight="1">
      <c r="A196" s="52" t="s">
        <v>228</v>
      </c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12.75" customHeight="1">
      <c r="A197" s="52" t="s">
        <v>229</v>
      </c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12.75" customHeight="1">
      <c r="A198" s="52" t="s">
        <v>230</v>
      </c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12.75" customHeight="1">
      <c r="A199" s="52" t="s">
        <v>231</v>
      </c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F22" sqref="F22"/>
    </sheetView>
  </sheetViews>
  <sheetFormatPr defaultColWidth="17.28515625" defaultRowHeight="15" customHeight="1"/>
  <cols>
    <col min="1" max="1" width="5.855468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3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4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4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4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3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44421</v>
      </c>
      <c r="L6" s="53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3"/>
      <c r="M7" s="1"/>
      <c r="N7" s="1"/>
      <c r="O7" s="1"/>
    </row>
    <row r="8" spans="1:15" ht="28.5" customHeight="1">
      <c r="A8" s="436" t="s">
        <v>16</v>
      </c>
      <c r="B8" s="438"/>
      <c r="C8" s="442" t="s">
        <v>20</v>
      </c>
      <c r="D8" s="442" t="s">
        <v>21</v>
      </c>
      <c r="E8" s="433" t="s">
        <v>22</v>
      </c>
      <c r="F8" s="434"/>
      <c r="G8" s="435"/>
      <c r="H8" s="433" t="s">
        <v>23</v>
      </c>
      <c r="I8" s="434"/>
      <c r="J8" s="435"/>
      <c r="K8" s="26"/>
      <c r="L8" s="55"/>
      <c r="M8" s="55"/>
      <c r="N8" s="1"/>
      <c r="O8" s="1"/>
    </row>
    <row r="9" spans="1:15" ht="36" customHeight="1">
      <c r="A9" s="440"/>
      <c r="B9" s="441"/>
      <c r="C9" s="441"/>
      <c r="D9" s="441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6" t="s">
        <v>32</v>
      </c>
      <c r="M9" s="57" t="s">
        <v>232</v>
      </c>
      <c r="N9" s="1"/>
      <c r="O9" s="1"/>
    </row>
    <row r="10" spans="1:15" ht="12.75" customHeight="1">
      <c r="A10" s="58">
        <v>1</v>
      </c>
      <c r="B10" s="31" t="s">
        <v>233</v>
      </c>
      <c r="C10" s="37">
        <v>16364.4</v>
      </c>
      <c r="D10" s="35">
        <v>16342.266666666668</v>
      </c>
      <c r="E10" s="35">
        <v>16309.033333333336</v>
      </c>
      <c r="F10" s="35">
        <v>16253.666666666668</v>
      </c>
      <c r="G10" s="35">
        <v>16220.433333333336</v>
      </c>
      <c r="H10" s="35">
        <v>16397.633333333339</v>
      </c>
      <c r="I10" s="35">
        <v>16430.866666666669</v>
      </c>
      <c r="J10" s="35">
        <v>16486.233333333337</v>
      </c>
      <c r="K10" s="37">
        <v>16375.5</v>
      </c>
      <c r="L10" s="37">
        <v>16286.9</v>
      </c>
      <c r="M10" s="59"/>
      <c r="N10" s="1"/>
      <c r="O10" s="1"/>
    </row>
    <row r="11" spans="1:15" ht="12.75" customHeight="1">
      <c r="A11" s="58">
        <v>2</v>
      </c>
      <c r="B11" s="31" t="s">
        <v>234</v>
      </c>
      <c r="C11" s="31">
        <v>35937.050000000003</v>
      </c>
      <c r="D11" s="40">
        <v>35879.366666666669</v>
      </c>
      <c r="E11" s="40">
        <v>35760.583333333336</v>
      </c>
      <c r="F11" s="40">
        <v>35584.116666666669</v>
      </c>
      <c r="G11" s="40">
        <v>35465.333333333336</v>
      </c>
      <c r="H11" s="40">
        <v>36055.833333333336</v>
      </c>
      <c r="I11" s="40">
        <v>36174.616666666661</v>
      </c>
      <c r="J11" s="40">
        <v>36351.083333333336</v>
      </c>
      <c r="K11" s="31">
        <v>35998.15</v>
      </c>
      <c r="L11" s="31">
        <v>35702.9</v>
      </c>
      <c r="M11" s="59"/>
      <c r="N11" s="1"/>
      <c r="O11" s="1"/>
    </row>
    <row r="12" spans="1:15" ht="12.75" customHeight="1">
      <c r="A12" s="58">
        <v>3</v>
      </c>
      <c r="B12" s="44" t="s">
        <v>235</v>
      </c>
      <c r="C12" s="31">
        <v>2064.35</v>
      </c>
      <c r="D12" s="40">
        <v>2051.6999999999998</v>
      </c>
      <c r="E12" s="40">
        <v>2036.0999999999995</v>
      </c>
      <c r="F12" s="40">
        <v>2007.8499999999997</v>
      </c>
      <c r="G12" s="40">
        <v>1992.2499999999993</v>
      </c>
      <c r="H12" s="40">
        <v>2079.9499999999998</v>
      </c>
      <c r="I12" s="40">
        <v>2095.5500000000002</v>
      </c>
      <c r="J12" s="40">
        <v>2123.7999999999997</v>
      </c>
      <c r="K12" s="31">
        <v>2067.3000000000002</v>
      </c>
      <c r="L12" s="31">
        <v>2023.45</v>
      </c>
      <c r="M12" s="59"/>
      <c r="N12" s="1"/>
      <c r="O12" s="1"/>
    </row>
    <row r="13" spans="1:15" ht="12.75" customHeight="1">
      <c r="A13" s="58">
        <v>4</v>
      </c>
      <c r="B13" s="31" t="s">
        <v>236</v>
      </c>
      <c r="C13" s="31">
        <v>4528.75</v>
      </c>
      <c r="D13" s="40">
        <v>4518.75</v>
      </c>
      <c r="E13" s="40">
        <v>4504.3500000000004</v>
      </c>
      <c r="F13" s="40">
        <v>4479.9500000000007</v>
      </c>
      <c r="G13" s="40">
        <v>4465.5500000000011</v>
      </c>
      <c r="H13" s="40">
        <v>4543.1499999999996</v>
      </c>
      <c r="I13" s="40">
        <v>4557.5499999999993</v>
      </c>
      <c r="J13" s="40">
        <v>4581.9499999999989</v>
      </c>
      <c r="K13" s="31">
        <v>4533.1499999999996</v>
      </c>
      <c r="L13" s="31">
        <v>4494.3500000000004</v>
      </c>
      <c r="M13" s="59"/>
      <c r="N13" s="1"/>
      <c r="O13" s="1"/>
    </row>
    <row r="14" spans="1:15" ht="12.75" customHeight="1">
      <c r="A14" s="58">
        <v>5</v>
      </c>
      <c r="B14" s="31" t="s">
        <v>237</v>
      </c>
      <c r="C14" s="31">
        <v>32245.1</v>
      </c>
      <c r="D14" s="40">
        <v>32067.433333333331</v>
      </c>
      <c r="E14" s="40">
        <v>31845.016666666663</v>
      </c>
      <c r="F14" s="40">
        <v>31444.933333333331</v>
      </c>
      <c r="G14" s="40">
        <v>31222.516666666663</v>
      </c>
      <c r="H14" s="40">
        <v>32467.516666666663</v>
      </c>
      <c r="I14" s="40">
        <v>32689.933333333327</v>
      </c>
      <c r="J14" s="40">
        <v>33090.016666666663</v>
      </c>
      <c r="K14" s="31">
        <v>32289.85</v>
      </c>
      <c r="L14" s="31">
        <v>31667.35</v>
      </c>
      <c r="M14" s="59"/>
      <c r="N14" s="1"/>
      <c r="O14" s="1"/>
    </row>
    <row r="15" spans="1:15" ht="12.75" customHeight="1">
      <c r="A15" s="58">
        <v>6</v>
      </c>
      <c r="B15" s="31" t="s">
        <v>238</v>
      </c>
      <c r="C15" s="31">
        <v>3635.8</v>
      </c>
      <c r="D15" s="40">
        <v>3620.5</v>
      </c>
      <c r="E15" s="40">
        <v>3600.2</v>
      </c>
      <c r="F15" s="40">
        <v>3564.6</v>
      </c>
      <c r="G15" s="40">
        <v>3544.2999999999997</v>
      </c>
      <c r="H15" s="40">
        <v>3656.1</v>
      </c>
      <c r="I15" s="40">
        <v>3676.4</v>
      </c>
      <c r="J15" s="40">
        <v>3712</v>
      </c>
      <c r="K15" s="31">
        <v>3640.8</v>
      </c>
      <c r="L15" s="31">
        <v>3584.9</v>
      </c>
      <c r="M15" s="59"/>
      <c r="N15" s="1"/>
      <c r="O15" s="1"/>
    </row>
    <row r="16" spans="1:15" ht="12.75" customHeight="1">
      <c r="A16" s="58">
        <v>7</v>
      </c>
      <c r="B16" s="31" t="s">
        <v>239</v>
      </c>
      <c r="C16" s="31">
        <v>7560.65</v>
      </c>
      <c r="D16" s="40">
        <v>7539.2166666666672</v>
      </c>
      <c r="E16" s="40">
        <v>7505.1833333333343</v>
      </c>
      <c r="F16" s="40">
        <v>7449.7166666666672</v>
      </c>
      <c r="G16" s="40">
        <v>7415.6833333333343</v>
      </c>
      <c r="H16" s="40">
        <v>7594.6833333333343</v>
      </c>
      <c r="I16" s="40">
        <v>7628.7166666666672</v>
      </c>
      <c r="J16" s="40">
        <v>7684.1833333333343</v>
      </c>
      <c r="K16" s="31">
        <v>7573.25</v>
      </c>
      <c r="L16" s="31">
        <v>7483.75</v>
      </c>
      <c r="M16" s="59"/>
      <c r="N16" s="1"/>
      <c r="O16" s="1"/>
    </row>
    <row r="17" spans="1:15" ht="12.75" customHeight="1">
      <c r="A17" s="58">
        <v>8</v>
      </c>
      <c r="B17" s="31" t="s">
        <v>44</v>
      </c>
      <c r="C17" s="31">
        <v>2292</v>
      </c>
      <c r="D17" s="40">
        <v>2292.3166666666666</v>
      </c>
      <c r="E17" s="40">
        <v>2254.6833333333334</v>
      </c>
      <c r="F17" s="40">
        <v>2217.3666666666668</v>
      </c>
      <c r="G17" s="40">
        <v>2179.7333333333336</v>
      </c>
      <c r="H17" s="40">
        <v>2329.6333333333332</v>
      </c>
      <c r="I17" s="40">
        <v>2367.2666666666664</v>
      </c>
      <c r="J17" s="40">
        <v>2404.583333333333</v>
      </c>
      <c r="K17" s="31">
        <v>2329.9499999999998</v>
      </c>
      <c r="L17" s="31">
        <v>2255</v>
      </c>
      <c r="M17" s="31">
        <v>5.9359400000000004</v>
      </c>
      <c r="N17" s="1"/>
      <c r="O17" s="1"/>
    </row>
    <row r="18" spans="1:15" ht="12.75" customHeight="1">
      <c r="A18" s="58">
        <v>9</v>
      </c>
      <c r="B18" s="31" t="s">
        <v>60</v>
      </c>
      <c r="C18" s="31">
        <v>1323.6</v>
      </c>
      <c r="D18" s="40">
        <v>1311.4666666666665</v>
      </c>
      <c r="E18" s="40">
        <v>1294.133333333333</v>
      </c>
      <c r="F18" s="40">
        <v>1264.6666666666665</v>
      </c>
      <c r="G18" s="40">
        <v>1247.333333333333</v>
      </c>
      <c r="H18" s="40">
        <v>1340.9333333333329</v>
      </c>
      <c r="I18" s="40">
        <v>1358.2666666666664</v>
      </c>
      <c r="J18" s="40">
        <v>1387.7333333333329</v>
      </c>
      <c r="K18" s="31">
        <v>1328.8</v>
      </c>
      <c r="L18" s="31">
        <v>1282</v>
      </c>
      <c r="M18" s="31">
        <v>9.6165500000000002</v>
      </c>
      <c r="N18" s="1"/>
      <c r="O18" s="1"/>
    </row>
    <row r="19" spans="1:15" ht="12.75" customHeight="1">
      <c r="A19" s="58">
        <v>10</v>
      </c>
      <c r="B19" s="31" t="s">
        <v>40</v>
      </c>
      <c r="C19" s="60">
        <v>926.6</v>
      </c>
      <c r="D19" s="40">
        <v>927.9</v>
      </c>
      <c r="E19" s="40">
        <v>919.05</v>
      </c>
      <c r="F19" s="40">
        <v>911.5</v>
      </c>
      <c r="G19" s="40">
        <v>902.65</v>
      </c>
      <c r="H19" s="40">
        <v>935.44999999999993</v>
      </c>
      <c r="I19" s="40">
        <v>944.30000000000007</v>
      </c>
      <c r="J19" s="40">
        <v>951.84999999999991</v>
      </c>
      <c r="K19" s="31">
        <v>936.75</v>
      </c>
      <c r="L19" s="31">
        <v>920.35</v>
      </c>
      <c r="M19" s="31">
        <v>5.6808800000000002</v>
      </c>
      <c r="N19" s="1"/>
      <c r="O19" s="1"/>
    </row>
    <row r="20" spans="1:15" ht="12.75" customHeight="1">
      <c r="A20" s="58">
        <v>11</v>
      </c>
      <c r="B20" s="31" t="s">
        <v>240</v>
      </c>
      <c r="C20" s="31">
        <v>18596.8</v>
      </c>
      <c r="D20" s="40">
        <v>18484.933333333331</v>
      </c>
      <c r="E20" s="40">
        <v>18312.96666666666</v>
      </c>
      <c r="F20" s="40">
        <v>18029.133333333328</v>
      </c>
      <c r="G20" s="40">
        <v>17857.166666666657</v>
      </c>
      <c r="H20" s="40">
        <v>18768.766666666663</v>
      </c>
      <c r="I20" s="40">
        <v>18940.73333333333</v>
      </c>
      <c r="J20" s="40">
        <v>19224.566666666666</v>
      </c>
      <c r="K20" s="31">
        <v>18656.900000000001</v>
      </c>
      <c r="L20" s="31">
        <v>18201.099999999999</v>
      </c>
      <c r="M20" s="31">
        <v>0.15606999999999999</v>
      </c>
      <c r="N20" s="1"/>
      <c r="O20" s="1"/>
    </row>
    <row r="21" spans="1:15" ht="12.75" customHeight="1">
      <c r="A21" s="58">
        <v>12</v>
      </c>
      <c r="B21" s="31" t="s">
        <v>46</v>
      </c>
      <c r="C21" s="31">
        <v>1442.9</v>
      </c>
      <c r="D21" s="40">
        <v>1443.7166666666665</v>
      </c>
      <c r="E21" s="40">
        <v>1429.4333333333329</v>
      </c>
      <c r="F21" s="40">
        <v>1415.9666666666665</v>
      </c>
      <c r="G21" s="40">
        <v>1401.6833333333329</v>
      </c>
      <c r="H21" s="40">
        <v>1457.1833333333329</v>
      </c>
      <c r="I21" s="40">
        <v>1471.4666666666662</v>
      </c>
      <c r="J21" s="40">
        <v>1484.9333333333329</v>
      </c>
      <c r="K21" s="31">
        <v>1458</v>
      </c>
      <c r="L21" s="31">
        <v>1430.25</v>
      </c>
      <c r="M21" s="31">
        <v>24.55443</v>
      </c>
      <c r="N21" s="1"/>
      <c r="O21" s="1"/>
    </row>
    <row r="22" spans="1:15" ht="12.75" customHeight="1">
      <c r="A22" s="58">
        <v>13</v>
      </c>
      <c r="B22" s="31" t="s">
        <v>241</v>
      </c>
      <c r="C22" s="31">
        <v>913.7</v>
      </c>
      <c r="D22" s="40">
        <v>906.23333333333323</v>
      </c>
      <c r="E22" s="40">
        <v>892.46666666666647</v>
      </c>
      <c r="F22" s="40">
        <v>871.23333333333323</v>
      </c>
      <c r="G22" s="40">
        <v>857.46666666666647</v>
      </c>
      <c r="H22" s="40">
        <v>927.46666666666647</v>
      </c>
      <c r="I22" s="40">
        <v>941.23333333333312</v>
      </c>
      <c r="J22" s="40">
        <v>962.46666666666647</v>
      </c>
      <c r="K22" s="31">
        <v>920</v>
      </c>
      <c r="L22" s="31">
        <v>885</v>
      </c>
      <c r="M22" s="31">
        <v>26.153739999999999</v>
      </c>
      <c r="N22" s="1"/>
      <c r="O22" s="1"/>
    </row>
    <row r="23" spans="1:15" ht="12.75" customHeight="1">
      <c r="A23" s="58">
        <v>14</v>
      </c>
      <c r="B23" s="31" t="s">
        <v>47</v>
      </c>
      <c r="C23" s="31">
        <v>704.05</v>
      </c>
      <c r="D23" s="40">
        <v>704.81666666666661</v>
      </c>
      <c r="E23" s="40">
        <v>699.23333333333323</v>
      </c>
      <c r="F23" s="40">
        <v>694.41666666666663</v>
      </c>
      <c r="G23" s="40">
        <v>688.83333333333326</v>
      </c>
      <c r="H23" s="40">
        <v>709.63333333333321</v>
      </c>
      <c r="I23" s="40">
        <v>715.2166666666667</v>
      </c>
      <c r="J23" s="40">
        <v>720.03333333333319</v>
      </c>
      <c r="K23" s="31">
        <v>710.4</v>
      </c>
      <c r="L23" s="31">
        <v>700</v>
      </c>
      <c r="M23" s="31">
        <v>50.68665</v>
      </c>
      <c r="N23" s="1"/>
      <c r="O23" s="1"/>
    </row>
    <row r="24" spans="1:15" ht="12.75" customHeight="1">
      <c r="A24" s="58">
        <v>15</v>
      </c>
      <c r="B24" s="31" t="s">
        <v>242</v>
      </c>
      <c r="C24" s="31">
        <v>908</v>
      </c>
      <c r="D24" s="40">
        <v>901.51666666666677</v>
      </c>
      <c r="E24" s="40">
        <v>891.48333333333358</v>
      </c>
      <c r="F24" s="40">
        <v>874.96666666666681</v>
      </c>
      <c r="G24" s="40">
        <v>864.93333333333362</v>
      </c>
      <c r="H24" s="40">
        <v>918.03333333333353</v>
      </c>
      <c r="I24" s="40">
        <v>928.06666666666661</v>
      </c>
      <c r="J24" s="40">
        <v>944.58333333333348</v>
      </c>
      <c r="K24" s="31">
        <v>911.55</v>
      </c>
      <c r="L24" s="31">
        <v>885</v>
      </c>
      <c r="M24" s="31">
        <v>0.97645999999999999</v>
      </c>
      <c r="N24" s="1"/>
      <c r="O24" s="1"/>
    </row>
    <row r="25" spans="1:15" ht="12.75" customHeight="1">
      <c r="A25" s="58">
        <v>16</v>
      </c>
      <c r="B25" s="31" t="s">
        <v>243</v>
      </c>
      <c r="C25" s="31">
        <v>955.05</v>
      </c>
      <c r="D25" s="40">
        <v>944.01666666666677</v>
      </c>
      <c r="E25" s="40">
        <v>929.03333333333353</v>
      </c>
      <c r="F25" s="40">
        <v>903.01666666666677</v>
      </c>
      <c r="G25" s="40">
        <v>888.03333333333353</v>
      </c>
      <c r="H25" s="40">
        <v>970.03333333333353</v>
      </c>
      <c r="I25" s="40">
        <v>985.01666666666688</v>
      </c>
      <c r="J25" s="40">
        <v>1011.0333333333335</v>
      </c>
      <c r="K25" s="31">
        <v>959</v>
      </c>
      <c r="L25" s="31">
        <v>918</v>
      </c>
      <c r="M25" s="31">
        <v>0.58601000000000003</v>
      </c>
      <c r="N25" s="1"/>
      <c r="O25" s="1"/>
    </row>
    <row r="26" spans="1:15" ht="12.75" customHeight="1">
      <c r="A26" s="58">
        <v>17</v>
      </c>
      <c r="B26" s="31" t="s">
        <v>244</v>
      </c>
      <c r="C26" s="31">
        <v>116.5</v>
      </c>
      <c r="D26" s="40">
        <v>116.25</v>
      </c>
      <c r="E26" s="40">
        <v>115.05</v>
      </c>
      <c r="F26" s="40">
        <v>113.6</v>
      </c>
      <c r="G26" s="40">
        <v>112.39999999999999</v>
      </c>
      <c r="H26" s="40">
        <v>117.7</v>
      </c>
      <c r="I26" s="40">
        <v>118.89999999999999</v>
      </c>
      <c r="J26" s="40">
        <v>120.35000000000001</v>
      </c>
      <c r="K26" s="31">
        <v>117.45</v>
      </c>
      <c r="L26" s="31">
        <v>114.8</v>
      </c>
      <c r="M26" s="31">
        <v>19.984449999999999</v>
      </c>
      <c r="N26" s="1"/>
      <c r="O26" s="1"/>
    </row>
    <row r="27" spans="1:15" ht="12.75" customHeight="1">
      <c r="A27" s="58">
        <v>18</v>
      </c>
      <c r="B27" s="31" t="s">
        <v>42</v>
      </c>
      <c r="C27" s="31">
        <v>209.7</v>
      </c>
      <c r="D27" s="40">
        <v>210.15</v>
      </c>
      <c r="E27" s="40">
        <v>207.55</v>
      </c>
      <c r="F27" s="40">
        <v>205.4</v>
      </c>
      <c r="G27" s="40">
        <v>202.8</v>
      </c>
      <c r="H27" s="40">
        <v>212.3</v>
      </c>
      <c r="I27" s="40">
        <v>214.89999999999998</v>
      </c>
      <c r="J27" s="40">
        <v>217.05</v>
      </c>
      <c r="K27" s="31">
        <v>212.75</v>
      </c>
      <c r="L27" s="31">
        <v>208</v>
      </c>
      <c r="M27" s="31">
        <v>22.92417</v>
      </c>
      <c r="N27" s="1"/>
      <c r="O27" s="1"/>
    </row>
    <row r="28" spans="1:15" ht="12.75" customHeight="1">
      <c r="A28" s="58">
        <v>19</v>
      </c>
      <c r="B28" s="31" t="s">
        <v>245</v>
      </c>
      <c r="C28" s="31">
        <v>2253.25</v>
      </c>
      <c r="D28" s="40">
        <v>2250.4</v>
      </c>
      <c r="E28" s="40">
        <v>2219.1000000000004</v>
      </c>
      <c r="F28" s="40">
        <v>2184.9500000000003</v>
      </c>
      <c r="G28" s="40">
        <v>2153.6500000000005</v>
      </c>
      <c r="H28" s="40">
        <v>2284.5500000000002</v>
      </c>
      <c r="I28" s="40">
        <v>2315.8500000000004</v>
      </c>
      <c r="J28" s="40">
        <v>2350</v>
      </c>
      <c r="K28" s="31">
        <v>2281.6999999999998</v>
      </c>
      <c r="L28" s="31">
        <v>2216.25</v>
      </c>
      <c r="M28" s="31">
        <v>1.4091800000000001</v>
      </c>
      <c r="N28" s="1"/>
      <c r="O28" s="1"/>
    </row>
    <row r="29" spans="1:15" ht="12.75" customHeight="1">
      <c r="A29" s="58">
        <v>20</v>
      </c>
      <c r="B29" s="31" t="s">
        <v>53</v>
      </c>
      <c r="C29" s="31">
        <v>757.7</v>
      </c>
      <c r="D29" s="40">
        <v>759.1</v>
      </c>
      <c r="E29" s="40">
        <v>752.15000000000009</v>
      </c>
      <c r="F29" s="40">
        <v>746.6</v>
      </c>
      <c r="G29" s="40">
        <v>739.65000000000009</v>
      </c>
      <c r="H29" s="40">
        <v>764.65000000000009</v>
      </c>
      <c r="I29" s="40">
        <v>771.60000000000014</v>
      </c>
      <c r="J29" s="40">
        <v>777.15000000000009</v>
      </c>
      <c r="K29" s="31">
        <v>766.05</v>
      </c>
      <c r="L29" s="31">
        <v>753.55</v>
      </c>
      <c r="M29" s="31">
        <v>2.75285</v>
      </c>
      <c r="N29" s="1"/>
      <c r="O29" s="1"/>
    </row>
    <row r="30" spans="1:15" ht="12.75" customHeight="1">
      <c r="A30" s="58">
        <v>21</v>
      </c>
      <c r="B30" s="31" t="s">
        <v>49</v>
      </c>
      <c r="C30" s="31">
        <v>3645.6</v>
      </c>
      <c r="D30" s="40">
        <v>3653.9166666666665</v>
      </c>
      <c r="E30" s="40">
        <v>3619.8833333333332</v>
      </c>
      <c r="F30" s="40">
        <v>3594.1666666666665</v>
      </c>
      <c r="G30" s="40">
        <v>3560.1333333333332</v>
      </c>
      <c r="H30" s="40">
        <v>3679.6333333333332</v>
      </c>
      <c r="I30" s="40">
        <v>3713.666666666667</v>
      </c>
      <c r="J30" s="40">
        <v>3739.3833333333332</v>
      </c>
      <c r="K30" s="31">
        <v>3687.95</v>
      </c>
      <c r="L30" s="31">
        <v>3628.2</v>
      </c>
      <c r="M30" s="31">
        <v>1.4855499999999999</v>
      </c>
      <c r="N30" s="1"/>
      <c r="O30" s="1"/>
    </row>
    <row r="31" spans="1:15" ht="12.75" customHeight="1">
      <c r="A31" s="58">
        <v>22</v>
      </c>
      <c r="B31" s="31" t="s">
        <v>51</v>
      </c>
      <c r="C31" s="31">
        <v>729.5</v>
      </c>
      <c r="D31" s="40">
        <v>727.73333333333323</v>
      </c>
      <c r="E31" s="40">
        <v>722.46666666666647</v>
      </c>
      <c r="F31" s="40">
        <v>715.43333333333328</v>
      </c>
      <c r="G31" s="40">
        <v>710.16666666666652</v>
      </c>
      <c r="H31" s="40">
        <v>734.76666666666642</v>
      </c>
      <c r="I31" s="40">
        <v>740.03333333333308</v>
      </c>
      <c r="J31" s="40">
        <v>747.06666666666638</v>
      </c>
      <c r="K31" s="31">
        <v>733</v>
      </c>
      <c r="L31" s="31">
        <v>720.7</v>
      </c>
      <c r="M31" s="31">
        <v>6.3797100000000002</v>
      </c>
      <c r="N31" s="1"/>
      <c r="O31" s="1"/>
    </row>
    <row r="32" spans="1:15" ht="12.75" customHeight="1">
      <c r="A32" s="58">
        <v>23</v>
      </c>
      <c r="B32" s="31" t="s">
        <v>52</v>
      </c>
      <c r="C32" s="31">
        <v>399.8</v>
      </c>
      <c r="D32" s="40">
        <v>401.08333333333331</v>
      </c>
      <c r="E32" s="40">
        <v>394.16666666666663</v>
      </c>
      <c r="F32" s="40">
        <v>388.5333333333333</v>
      </c>
      <c r="G32" s="40">
        <v>381.61666666666662</v>
      </c>
      <c r="H32" s="40">
        <v>406.71666666666664</v>
      </c>
      <c r="I32" s="40">
        <v>413.63333333333327</v>
      </c>
      <c r="J32" s="40">
        <v>419.26666666666665</v>
      </c>
      <c r="K32" s="31">
        <v>408</v>
      </c>
      <c r="L32" s="31">
        <v>395.45</v>
      </c>
      <c r="M32" s="31">
        <v>40.667430000000003</v>
      </c>
      <c r="N32" s="1"/>
      <c r="O32" s="1"/>
    </row>
    <row r="33" spans="1:15" ht="12.75" customHeight="1">
      <c r="A33" s="58">
        <v>24</v>
      </c>
      <c r="B33" s="31" t="s">
        <v>54</v>
      </c>
      <c r="C33" s="31">
        <v>4133.1000000000004</v>
      </c>
      <c r="D33" s="40">
        <v>4083.7999999999997</v>
      </c>
      <c r="E33" s="40">
        <v>4024.6499999999996</v>
      </c>
      <c r="F33" s="40">
        <v>3916.2</v>
      </c>
      <c r="G33" s="40">
        <v>3857.0499999999997</v>
      </c>
      <c r="H33" s="40">
        <v>4192.25</v>
      </c>
      <c r="I33" s="40">
        <v>4251.3999999999996</v>
      </c>
      <c r="J33" s="40">
        <v>4359.8499999999995</v>
      </c>
      <c r="K33" s="31">
        <v>4142.95</v>
      </c>
      <c r="L33" s="31">
        <v>3975.35</v>
      </c>
      <c r="M33" s="31">
        <v>5.5697299999999998</v>
      </c>
      <c r="N33" s="1"/>
      <c r="O33" s="1"/>
    </row>
    <row r="34" spans="1:15" ht="12.75" customHeight="1">
      <c r="A34" s="58">
        <v>25</v>
      </c>
      <c r="B34" s="31" t="s">
        <v>55</v>
      </c>
      <c r="C34" s="31">
        <v>224.5</v>
      </c>
      <c r="D34" s="40">
        <v>220.85</v>
      </c>
      <c r="E34" s="40">
        <v>216.7</v>
      </c>
      <c r="F34" s="40">
        <v>208.9</v>
      </c>
      <c r="G34" s="40">
        <v>204.75</v>
      </c>
      <c r="H34" s="40">
        <v>228.64999999999998</v>
      </c>
      <c r="I34" s="40">
        <v>232.8</v>
      </c>
      <c r="J34" s="40">
        <v>240.59999999999997</v>
      </c>
      <c r="K34" s="31">
        <v>225</v>
      </c>
      <c r="L34" s="31">
        <v>213.05</v>
      </c>
      <c r="M34" s="31">
        <v>82.003069999999994</v>
      </c>
      <c r="N34" s="1"/>
      <c r="O34" s="1"/>
    </row>
    <row r="35" spans="1:15" ht="12.75" customHeight="1">
      <c r="A35" s="58">
        <v>26</v>
      </c>
      <c r="B35" s="31" t="s">
        <v>56</v>
      </c>
      <c r="C35" s="31">
        <v>133.6</v>
      </c>
      <c r="D35" s="40">
        <v>133.51666666666665</v>
      </c>
      <c r="E35" s="40">
        <v>132.23333333333329</v>
      </c>
      <c r="F35" s="40">
        <v>130.86666666666665</v>
      </c>
      <c r="G35" s="40">
        <v>129.58333333333329</v>
      </c>
      <c r="H35" s="40">
        <v>134.8833333333333</v>
      </c>
      <c r="I35" s="40">
        <v>136.16666666666666</v>
      </c>
      <c r="J35" s="40">
        <v>137.5333333333333</v>
      </c>
      <c r="K35" s="31">
        <v>134.80000000000001</v>
      </c>
      <c r="L35" s="31">
        <v>132.15</v>
      </c>
      <c r="M35" s="31">
        <v>105.95949</v>
      </c>
      <c r="N35" s="1"/>
      <c r="O35" s="1"/>
    </row>
    <row r="36" spans="1:15" ht="12.75" customHeight="1">
      <c r="A36" s="58">
        <v>27</v>
      </c>
      <c r="B36" s="31" t="s">
        <v>58</v>
      </c>
      <c r="C36" s="31">
        <v>2975.5</v>
      </c>
      <c r="D36" s="40">
        <v>2972.9166666666665</v>
      </c>
      <c r="E36" s="40">
        <v>2960.583333333333</v>
      </c>
      <c r="F36" s="40">
        <v>2945.6666666666665</v>
      </c>
      <c r="G36" s="40">
        <v>2933.333333333333</v>
      </c>
      <c r="H36" s="40">
        <v>2987.833333333333</v>
      </c>
      <c r="I36" s="40">
        <v>3000.1666666666661</v>
      </c>
      <c r="J36" s="40">
        <v>3015.083333333333</v>
      </c>
      <c r="K36" s="31">
        <v>2985.25</v>
      </c>
      <c r="L36" s="31">
        <v>2958</v>
      </c>
      <c r="M36" s="31">
        <v>4.3855199999999996</v>
      </c>
      <c r="N36" s="1"/>
      <c r="O36" s="1"/>
    </row>
    <row r="37" spans="1:15" ht="12.75" customHeight="1">
      <c r="A37" s="58">
        <v>28</v>
      </c>
      <c r="B37" s="31" t="s">
        <v>61</v>
      </c>
      <c r="C37" s="31">
        <v>826.2</v>
      </c>
      <c r="D37" s="40">
        <v>837.56666666666661</v>
      </c>
      <c r="E37" s="40">
        <v>810.73333333333323</v>
      </c>
      <c r="F37" s="40">
        <v>795.26666666666665</v>
      </c>
      <c r="G37" s="40">
        <v>768.43333333333328</v>
      </c>
      <c r="H37" s="40">
        <v>853.03333333333319</v>
      </c>
      <c r="I37" s="40">
        <v>879.86666666666667</v>
      </c>
      <c r="J37" s="40">
        <v>895.33333333333314</v>
      </c>
      <c r="K37" s="31">
        <v>864.4</v>
      </c>
      <c r="L37" s="31">
        <v>822.1</v>
      </c>
      <c r="M37" s="31">
        <v>40.866520000000001</v>
      </c>
      <c r="N37" s="1"/>
      <c r="O37" s="1"/>
    </row>
    <row r="38" spans="1:15" ht="12.75" customHeight="1">
      <c r="A38" s="58">
        <v>29</v>
      </c>
      <c r="B38" s="31" t="s">
        <v>246</v>
      </c>
      <c r="C38" s="31">
        <v>3561</v>
      </c>
      <c r="D38" s="40">
        <v>3565.5333333333333</v>
      </c>
      <c r="E38" s="40">
        <v>3542.0666666666666</v>
      </c>
      <c r="F38" s="40">
        <v>3523.1333333333332</v>
      </c>
      <c r="G38" s="40">
        <v>3499.6666666666665</v>
      </c>
      <c r="H38" s="40">
        <v>3584.4666666666667</v>
      </c>
      <c r="I38" s="40">
        <v>3607.9333333333329</v>
      </c>
      <c r="J38" s="40">
        <v>3626.8666666666668</v>
      </c>
      <c r="K38" s="31">
        <v>3589</v>
      </c>
      <c r="L38" s="31">
        <v>3546.6</v>
      </c>
      <c r="M38" s="31">
        <v>1.14737</v>
      </c>
      <c r="N38" s="1"/>
      <c r="O38" s="1"/>
    </row>
    <row r="39" spans="1:15" ht="12.75" customHeight="1">
      <c r="A39" s="58">
        <v>30</v>
      </c>
      <c r="B39" s="31" t="s">
        <v>62</v>
      </c>
      <c r="C39" s="31">
        <v>757.35</v>
      </c>
      <c r="D39" s="40">
        <v>758.0333333333333</v>
      </c>
      <c r="E39" s="40">
        <v>752.66666666666663</v>
      </c>
      <c r="F39" s="40">
        <v>747.98333333333335</v>
      </c>
      <c r="G39" s="40">
        <v>742.61666666666667</v>
      </c>
      <c r="H39" s="40">
        <v>762.71666666666658</v>
      </c>
      <c r="I39" s="40">
        <v>768.08333333333337</v>
      </c>
      <c r="J39" s="40">
        <v>772.76666666666654</v>
      </c>
      <c r="K39" s="31">
        <v>763.4</v>
      </c>
      <c r="L39" s="31">
        <v>753.35</v>
      </c>
      <c r="M39" s="31">
        <v>35.72081</v>
      </c>
      <c r="N39" s="1"/>
      <c r="O39" s="1"/>
    </row>
    <row r="40" spans="1:15" ht="12.75" customHeight="1">
      <c r="A40" s="58">
        <v>31</v>
      </c>
      <c r="B40" s="31" t="s">
        <v>63</v>
      </c>
      <c r="C40" s="31">
        <v>3769.35</v>
      </c>
      <c r="D40" s="40">
        <v>3760.7833333333333</v>
      </c>
      <c r="E40" s="40">
        <v>3744.5666666666666</v>
      </c>
      <c r="F40" s="40">
        <v>3719.7833333333333</v>
      </c>
      <c r="G40" s="40">
        <v>3703.5666666666666</v>
      </c>
      <c r="H40" s="40">
        <v>3785.5666666666666</v>
      </c>
      <c r="I40" s="40">
        <v>3801.7833333333328</v>
      </c>
      <c r="J40" s="40">
        <v>3826.5666666666666</v>
      </c>
      <c r="K40" s="31">
        <v>3777</v>
      </c>
      <c r="L40" s="31">
        <v>3736</v>
      </c>
      <c r="M40" s="31">
        <v>3.1645400000000001</v>
      </c>
      <c r="N40" s="1"/>
      <c r="O40" s="1"/>
    </row>
    <row r="41" spans="1:15" ht="12.75" customHeight="1">
      <c r="A41" s="58">
        <v>32</v>
      </c>
      <c r="B41" s="31" t="s">
        <v>66</v>
      </c>
      <c r="C41" s="31">
        <v>6199.5</v>
      </c>
      <c r="D41" s="40">
        <v>6201.8833333333341</v>
      </c>
      <c r="E41" s="40">
        <v>6148.8666666666686</v>
      </c>
      <c r="F41" s="40">
        <v>6098.2333333333345</v>
      </c>
      <c r="G41" s="40">
        <v>6045.216666666669</v>
      </c>
      <c r="H41" s="40">
        <v>6252.5166666666682</v>
      </c>
      <c r="I41" s="40">
        <v>6305.5333333333328</v>
      </c>
      <c r="J41" s="40">
        <v>6356.1666666666679</v>
      </c>
      <c r="K41" s="31">
        <v>6254.9</v>
      </c>
      <c r="L41" s="31">
        <v>6151.25</v>
      </c>
      <c r="M41" s="31">
        <v>7.9460199999999999</v>
      </c>
      <c r="N41" s="1"/>
      <c r="O41" s="1"/>
    </row>
    <row r="42" spans="1:15" ht="12.75" customHeight="1">
      <c r="A42" s="58">
        <v>33</v>
      </c>
      <c r="B42" s="31" t="s">
        <v>65</v>
      </c>
      <c r="C42" s="31">
        <v>14340.7</v>
      </c>
      <c r="D42" s="40">
        <v>14283.566666666666</v>
      </c>
      <c r="E42" s="40">
        <v>14187.133333333331</v>
      </c>
      <c r="F42" s="40">
        <v>14033.566666666666</v>
      </c>
      <c r="G42" s="40">
        <v>13937.133333333331</v>
      </c>
      <c r="H42" s="40">
        <v>14437.133333333331</v>
      </c>
      <c r="I42" s="40">
        <v>14533.566666666666</v>
      </c>
      <c r="J42" s="40">
        <v>14687.133333333331</v>
      </c>
      <c r="K42" s="31">
        <v>14380</v>
      </c>
      <c r="L42" s="31">
        <v>14130</v>
      </c>
      <c r="M42" s="31">
        <v>1.60934</v>
      </c>
      <c r="N42" s="1"/>
      <c r="O42" s="1"/>
    </row>
    <row r="43" spans="1:15" ht="12.75" customHeight="1">
      <c r="A43" s="58">
        <v>34</v>
      </c>
      <c r="B43" s="31" t="s">
        <v>247</v>
      </c>
      <c r="C43" s="31">
        <v>4036.6</v>
      </c>
      <c r="D43" s="40">
        <v>4025.25</v>
      </c>
      <c r="E43" s="40">
        <v>3970.5</v>
      </c>
      <c r="F43" s="40">
        <v>3904.4</v>
      </c>
      <c r="G43" s="40">
        <v>3849.65</v>
      </c>
      <c r="H43" s="40">
        <v>4091.35</v>
      </c>
      <c r="I43" s="40">
        <v>4146.1000000000004</v>
      </c>
      <c r="J43" s="40">
        <v>4212.2</v>
      </c>
      <c r="K43" s="31">
        <v>4080</v>
      </c>
      <c r="L43" s="31">
        <v>3959.15</v>
      </c>
      <c r="M43" s="31">
        <v>0.29004999999999997</v>
      </c>
      <c r="N43" s="1"/>
      <c r="O43" s="1"/>
    </row>
    <row r="44" spans="1:15" ht="12.75" customHeight="1">
      <c r="A44" s="58">
        <v>35</v>
      </c>
      <c r="B44" s="31" t="s">
        <v>67</v>
      </c>
      <c r="C44" s="31">
        <v>2299.85</v>
      </c>
      <c r="D44" s="40">
        <v>2304.9166666666665</v>
      </c>
      <c r="E44" s="40">
        <v>2239.833333333333</v>
      </c>
      <c r="F44" s="40">
        <v>2179.8166666666666</v>
      </c>
      <c r="G44" s="40">
        <v>2114.7333333333331</v>
      </c>
      <c r="H44" s="40">
        <v>2364.9333333333329</v>
      </c>
      <c r="I44" s="40">
        <v>2430.016666666666</v>
      </c>
      <c r="J44" s="40">
        <v>2490.0333333333328</v>
      </c>
      <c r="K44" s="31">
        <v>2370</v>
      </c>
      <c r="L44" s="31">
        <v>2244.9</v>
      </c>
      <c r="M44" s="31">
        <v>5.8127899999999997</v>
      </c>
      <c r="N44" s="1"/>
      <c r="O44" s="1"/>
    </row>
    <row r="45" spans="1:15" ht="12.75" customHeight="1">
      <c r="A45" s="58">
        <v>36</v>
      </c>
      <c r="B45" s="31" t="s">
        <v>68</v>
      </c>
      <c r="C45" s="31">
        <v>294.95</v>
      </c>
      <c r="D45" s="40">
        <v>294.68333333333334</v>
      </c>
      <c r="E45" s="40">
        <v>292.66666666666669</v>
      </c>
      <c r="F45" s="40">
        <v>290.38333333333333</v>
      </c>
      <c r="G45" s="40">
        <v>288.36666666666667</v>
      </c>
      <c r="H45" s="40">
        <v>296.9666666666667</v>
      </c>
      <c r="I45" s="40">
        <v>298.98333333333335</v>
      </c>
      <c r="J45" s="40">
        <v>301.26666666666671</v>
      </c>
      <c r="K45" s="31">
        <v>296.7</v>
      </c>
      <c r="L45" s="31">
        <v>292.39999999999998</v>
      </c>
      <c r="M45" s="31">
        <v>37.627319999999997</v>
      </c>
      <c r="N45" s="1"/>
      <c r="O45" s="1"/>
    </row>
    <row r="46" spans="1:15" ht="12.75" customHeight="1">
      <c r="A46" s="58">
        <v>37</v>
      </c>
      <c r="B46" s="31" t="s">
        <v>69</v>
      </c>
      <c r="C46" s="31">
        <v>81.55</v>
      </c>
      <c r="D46" s="40">
        <v>81.216666666666669</v>
      </c>
      <c r="E46" s="40">
        <v>80.433333333333337</v>
      </c>
      <c r="F46" s="40">
        <v>79.316666666666663</v>
      </c>
      <c r="G46" s="40">
        <v>78.533333333333331</v>
      </c>
      <c r="H46" s="40">
        <v>82.333333333333343</v>
      </c>
      <c r="I46" s="40">
        <v>83.116666666666674</v>
      </c>
      <c r="J46" s="40">
        <v>84.233333333333348</v>
      </c>
      <c r="K46" s="31">
        <v>82</v>
      </c>
      <c r="L46" s="31">
        <v>80.099999999999994</v>
      </c>
      <c r="M46" s="31">
        <v>262.38191999999998</v>
      </c>
      <c r="N46" s="1"/>
      <c r="O46" s="1"/>
    </row>
    <row r="47" spans="1:15" ht="12.75" customHeight="1">
      <c r="A47" s="58">
        <v>38</v>
      </c>
      <c r="B47" s="31" t="s">
        <v>248</v>
      </c>
      <c r="C47" s="31">
        <v>68.849999999999994</v>
      </c>
      <c r="D47" s="40">
        <v>68.7</v>
      </c>
      <c r="E47" s="40">
        <v>67.75</v>
      </c>
      <c r="F47" s="40">
        <v>66.649999999999991</v>
      </c>
      <c r="G47" s="40">
        <v>65.699999999999989</v>
      </c>
      <c r="H47" s="40">
        <v>69.800000000000011</v>
      </c>
      <c r="I47" s="40">
        <v>70.750000000000028</v>
      </c>
      <c r="J47" s="40">
        <v>71.850000000000023</v>
      </c>
      <c r="K47" s="31">
        <v>69.650000000000006</v>
      </c>
      <c r="L47" s="31">
        <v>67.599999999999994</v>
      </c>
      <c r="M47" s="31">
        <v>19.439019999999999</v>
      </c>
      <c r="N47" s="1"/>
      <c r="O47" s="1"/>
    </row>
    <row r="48" spans="1:15" ht="12.75" customHeight="1">
      <c r="A48" s="58">
        <v>39</v>
      </c>
      <c r="B48" s="31" t="s">
        <v>70</v>
      </c>
      <c r="C48" s="31">
        <v>1675.05</v>
      </c>
      <c r="D48" s="40">
        <v>1695.3500000000001</v>
      </c>
      <c r="E48" s="40">
        <v>1635.7000000000003</v>
      </c>
      <c r="F48" s="40">
        <v>1596.3500000000001</v>
      </c>
      <c r="G48" s="40">
        <v>1536.7000000000003</v>
      </c>
      <c r="H48" s="40">
        <v>1734.7000000000003</v>
      </c>
      <c r="I48" s="40">
        <v>1794.3500000000004</v>
      </c>
      <c r="J48" s="40">
        <v>1833.7000000000003</v>
      </c>
      <c r="K48" s="31">
        <v>1755</v>
      </c>
      <c r="L48" s="31">
        <v>1656</v>
      </c>
      <c r="M48" s="31">
        <v>38.291609999999999</v>
      </c>
      <c r="N48" s="1"/>
      <c r="O48" s="1"/>
    </row>
    <row r="49" spans="1:15" ht="12.75" customHeight="1">
      <c r="A49" s="58">
        <v>40</v>
      </c>
      <c r="B49" s="31" t="s">
        <v>73</v>
      </c>
      <c r="C49" s="31">
        <v>814.95</v>
      </c>
      <c r="D49" s="40">
        <v>815.76666666666677</v>
      </c>
      <c r="E49" s="40">
        <v>804.63333333333355</v>
      </c>
      <c r="F49" s="40">
        <v>794.31666666666683</v>
      </c>
      <c r="G49" s="40">
        <v>783.18333333333362</v>
      </c>
      <c r="H49" s="40">
        <v>826.08333333333348</v>
      </c>
      <c r="I49" s="40">
        <v>837.2166666666667</v>
      </c>
      <c r="J49" s="40">
        <v>847.53333333333342</v>
      </c>
      <c r="K49" s="31">
        <v>826.9</v>
      </c>
      <c r="L49" s="31">
        <v>805.45</v>
      </c>
      <c r="M49" s="31">
        <v>6.3548200000000001</v>
      </c>
      <c r="N49" s="1"/>
      <c r="O49" s="1"/>
    </row>
    <row r="50" spans="1:15" ht="12.75" customHeight="1">
      <c r="A50" s="58">
        <v>41</v>
      </c>
      <c r="B50" s="31" t="s">
        <v>72</v>
      </c>
      <c r="C50" s="31">
        <v>173.85</v>
      </c>
      <c r="D50" s="40">
        <v>172.70000000000002</v>
      </c>
      <c r="E50" s="40">
        <v>171.15000000000003</v>
      </c>
      <c r="F50" s="40">
        <v>168.45000000000002</v>
      </c>
      <c r="G50" s="40">
        <v>166.90000000000003</v>
      </c>
      <c r="H50" s="40">
        <v>175.40000000000003</v>
      </c>
      <c r="I50" s="40">
        <v>176.95000000000005</v>
      </c>
      <c r="J50" s="40">
        <v>179.65000000000003</v>
      </c>
      <c r="K50" s="31">
        <v>174.25</v>
      </c>
      <c r="L50" s="31">
        <v>170</v>
      </c>
      <c r="M50" s="31">
        <v>59.888869999999997</v>
      </c>
      <c r="N50" s="1"/>
      <c r="O50" s="1"/>
    </row>
    <row r="51" spans="1:15" ht="12.75" customHeight="1">
      <c r="A51" s="58">
        <v>42</v>
      </c>
      <c r="B51" s="31" t="s">
        <v>74</v>
      </c>
      <c r="C51" s="31">
        <v>827.5</v>
      </c>
      <c r="D51" s="40">
        <v>815.7833333333333</v>
      </c>
      <c r="E51" s="40">
        <v>786.76666666666665</v>
      </c>
      <c r="F51" s="40">
        <v>746.0333333333333</v>
      </c>
      <c r="G51" s="40">
        <v>717.01666666666665</v>
      </c>
      <c r="H51" s="40">
        <v>856.51666666666665</v>
      </c>
      <c r="I51" s="40">
        <v>885.5333333333333</v>
      </c>
      <c r="J51" s="40">
        <v>926.26666666666665</v>
      </c>
      <c r="K51" s="31">
        <v>844.8</v>
      </c>
      <c r="L51" s="31">
        <v>775.05</v>
      </c>
      <c r="M51" s="31">
        <v>157.55004</v>
      </c>
      <c r="N51" s="1"/>
      <c r="O51" s="1"/>
    </row>
    <row r="52" spans="1:15" ht="12.75" customHeight="1">
      <c r="A52" s="58">
        <v>43</v>
      </c>
      <c r="B52" s="31" t="s">
        <v>77</v>
      </c>
      <c r="C52" s="31">
        <v>55.85</v>
      </c>
      <c r="D52" s="40">
        <v>55.516666666666673</v>
      </c>
      <c r="E52" s="40">
        <v>54.833333333333343</v>
      </c>
      <c r="F52" s="40">
        <v>53.81666666666667</v>
      </c>
      <c r="G52" s="40">
        <v>53.13333333333334</v>
      </c>
      <c r="H52" s="40">
        <v>56.533333333333346</v>
      </c>
      <c r="I52" s="40">
        <v>57.216666666666669</v>
      </c>
      <c r="J52" s="40">
        <v>58.233333333333348</v>
      </c>
      <c r="K52" s="31">
        <v>56.2</v>
      </c>
      <c r="L52" s="31">
        <v>54.5</v>
      </c>
      <c r="M52" s="31">
        <v>292.7167</v>
      </c>
      <c r="N52" s="1"/>
      <c r="O52" s="1"/>
    </row>
    <row r="53" spans="1:15" ht="12.75" customHeight="1">
      <c r="A53" s="58">
        <v>44</v>
      </c>
      <c r="B53" s="31" t="s">
        <v>81</v>
      </c>
      <c r="C53" s="31">
        <v>448.15</v>
      </c>
      <c r="D53" s="40">
        <v>448.55</v>
      </c>
      <c r="E53" s="40">
        <v>441.70000000000005</v>
      </c>
      <c r="F53" s="40">
        <v>435.25000000000006</v>
      </c>
      <c r="G53" s="40">
        <v>428.40000000000009</v>
      </c>
      <c r="H53" s="40">
        <v>455</v>
      </c>
      <c r="I53" s="40">
        <v>461.85</v>
      </c>
      <c r="J53" s="40">
        <v>468.29999999999995</v>
      </c>
      <c r="K53" s="31">
        <v>455.4</v>
      </c>
      <c r="L53" s="31">
        <v>442.1</v>
      </c>
      <c r="M53" s="31">
        <v>62.838569999999997</v>
      </c>
      <c r="N53" s="1"/>
      <c r="O53" s="1"/>
    </row>
    <row r="54" spans="1:15" ht="12.75" customHeight="1">
      <c r="A54" s="58">
        <v>45</v>
      </c>
      <c r="B54" s="31" t="s">
        <v>76</v>
      </c>
      <c r="C54" s="31">
        <v>623.15</v>
      </c>
      <c r="D54" s="40">
        <v>623.0333333333333</v>
      </c>
      <c r="E54" s="40">
        <v>617.11666666666656</v>
      </c>
      <c r="F54" s="40">
        <v>611.08333333333326</v>
      </c>
      <c r="G54" s="40">
        <v>605.16666666666652</v>
      </c>
      <c r="H54" s="40">
        <v>629.06666666666661</v>
      </c>
      <c r="I54" s="40">
        <v>634.98333333333335</v>
      </c>
      <c r="J54" s="40">
        <v>641.01666666666665</v>
      </c>
      <c r="K54" s="31">
        <v>628.95000000000005</v>
      </c>
      <c r="L54" s="31">
        <v>617</v>
      </c>
      <c r="M54" s="31">
        <v>82.749539999999996</v>
      </c>
      <c r="N54" s="1"/>
      <c r="O54" s="1"/>
    </row>
    <row r="55" spans="1:15" ht="12.75" customHeight="1">
      <c r="A55" s="58">
        <v>46</v>
      </c>
      <c r="B55" s="31" t="s">
        <v>78</v>
      </c>
      <c r="C55" s="31">
        <v>374.4</v>
      </c>
      <c r="D55" s="40">
        <v>373.75</v>
      </c>
      <c r="E55" s="40">
        <v>371.8</v>
      </c>
      <c r="F55" s="40">
        <v>369.2</v>
      </c>
      <c r="G55" s="40">
        <v>367.25</v>
      </c>
      <c r="H55" s="40">
        <v>376.35</v>
      </c>
      <c r="I55" s="40">
        <v>378.30000000000007</v>
      </c>
      <c r="J55" s="40">
        <v>380.90000000000003</v>
      </c>
      <c r="K55" s="31">
        <v>375.7</v>
      </c>
      <c r="L55" s="31">
        <v>371.15</v>
      </c>
      <c r="M55" s="31">
        <v>8.7655899999999995</v>
      </c>
      <c r="N55" s="1"/>
      <c r="O55" s="1"/>
    </row>
    <row r="56" spans="1:15" ht="12.75" customHeight="1">
      <c r="A56" s="58">
        <v>47</v>
      </c>
      <c r="B56" s="31" t="s">
        <v>249</v>
      </c>
      <c r="C56" s="31">
        <v>1158.5</v>
      </c>
      <c r="D56" s="40">
        <v>1154.95</v>
      </c>
      <c r="E56" s="40">
        <v>1143.5500000000002</v>
      </c>
      <c r="F56" s="40">
        <v>1128.6000000000001</v>
      </c>
      <c r="G56" s="40">
        <v>1117.2000000000003</v>
      </c>
      <c r="H56" s="40">
        <v>1169.9000000000001</v>
      </c>
      <c r="I56" s="40">
        <v>1181.3000000000002</v>
      </c>
      <c r="J56" s="40">
        <v>1196.25</v>
      </c>
      <c r="K56" s="31">
        <v>1166.3499999999999</v>
      </c>
      <c r="L56" s="31">
        <v>1140</v>
      </c>
      <c r="M56" s="31">
        <v>0.45743</v>
      </c>
      <c r="N56" s="1"/>
      <c r="O56" s="1"/>
    </row>
    <row r="57" spans="1:15" ht="12.75" customHeight="1">
      <c r="A57" s="58">
        <v>48</v>
      </c>
      <c r="B57" s="31" t="s">
        <v>79</v>
      </c>
      <c r="C57" s="31">
        <v>14306.95</v>
      </c>
      <c r="D57" s="40">
        <v>14360.033333333333</v>
      </c>
      <c r="E57" s="40">
        <v>14220.916666666666</v>
      </c>
      <c r="F57" s="40">
        <v>14134.883333333333</v>
      </c>
      <c r="G57" s="40">
        <v>13995.766666666666</v>
      </c>
      <c r="H57" s="40">
        <v>14446.066666666666</v>
      </c>
      <c r="I57" s="40">
        <v>14585.183333333334</v>
      </c>
      <c r="J57" s="40">
        <v>14671.216666666665</v>
      </c>
      <c r="K57" s="31">
        <v>14499.15</v>
      </c>
      <c r="L57" s="31">
        <v>14274</v>
      </c>
      <c r="M57" s="31">
        <v>0.22559999999999999</v>
      </c>
      <c r="N57" s="1"/>
      <c r="O57" s="1"/>
    </row>
    <row r="58" spans="1:15" ht="12.75" customHeight="1">
      <c r="A58" s="58">
        <v>49</v>
      </c>
      <c r="B58" s="31" t="s">
        <v>82</v>
      </c>
      <c r="C58" s="31">
        <v>3620.8</v>
      </c>
      <c r="D58" s="40">
        <v>3623.75</v>
      </c>
      <c r="E58" s="40">
        <v>3604.55</v>
      </c>
      <c r="F58" s="40">
        <v>3588.3</v>
      </c>
      <c r="G58" s="40">
        <v>3569.1000000000004</v>
      </c>
      <c r="H58" s="40">
        <v>3640</v>
      </c>
      <c r="I58" s="40">
        <v>3659.2</v>
      </c>
      <c r="J58" s="40">
        <v>3675.45</v>
      </c>
      <c r="K58" s="31">
        <v>3642.95</v>
      </c>
      <c r="L58" s="31">
        <v>3607.5</v>
      </c>
      <c r="M58" s="31">
        <v>2.3297099999999999</v>
      </c>
      <c r="N58" s="1"/>
      <c r="O58" s="1"/>
    </row>
    <row r="59" spans="1:15" ht="12.75" customHeight="1">
      <c r="A59" s="58">
        <v>50</v>
      </c>
      <c r="B59" s="31" t="s">
        <v>250</v>
      </c>
      <c r="C59" s="31">
        <v>756.35</v>
      </c>
      <c r="D59" s="40">
        <v>759.81666666666661</v>
      </c>
      <c r="E59" s="40">
        <v>744.63333333333321</v>
      </c>
      <c r="F59" s="40">
        <v>732.91666666666663</v>
      </c>
      <c r="G59" s="40">
        <v>717.73333333333323</v>
      </c>
      <c r="H59" s="40">
        <v>771.53333333333319</v>
      </c>
      <c r="I59" s="40">
        <v>786.71666666666658</v>
      </c>
      <c r="J59" s="40">
        <v>798.43333333333317</v>
      </c>
      <c r="K59" s="31">
        <v>775</v>
      </c>
      <c r="L59" s="31">
        <v>748.1</v>
      </c>
      <c r="M59" s="31">
        <v>8.0074799999999993</v>
      </c>
      <c r="N59" s="1"/>
      <c r="O59" s="1"/>
    </row>
    <row r="60" spans="1:15" ht="12.75" customHeight="1">
      <c r="A60" s="58">
        <v>51</v>
      </c>
      <c r="B60" s="31" t="s">
        <v>83</v>
      </c>
      <c r="C60" s="31">
        <v>544</v>
      </c>
      <c r="D60" s="40">
        <v>549.01666666666677</v>
      </c>
      <c r="E60" s="40">
        <v>537.08333333333348</v>
      </c>
      <c r="F60" s="40">
        <v>530.16666666666674</v>
      </c>
      <c r="G60" s="40">
        <v>518.23333333333346</v>
      </c>
      <c r="H60" s="40">
        <v>555.93333333333351</v>
      </c>
      <c r="I60" s="40">
        <v>567.86666666666667</v>
      </c>
      <c r="J60" s="40">
        <v>574.78333333333353</v>
      </c>
      <c r="K60" s="31">
        <v>560.95000000000005</v>
      </c>
      <c r="L60" s="31">
        <v>542.1</v>
      </c>
      <c r="M60" s="31">
        <v>49.534910000000004</v>
      </c>
      <c r="N60" s="1"/>
      <c r="O60" s="1"/>
    </row>
    <row r="61" spans="1:15" ht="12.75" customHeight="1">
      <c r="A61" s="58">
        <v>52</v>
      </c>
      <c r="B61" s="31" t="s">
        <v>84</v>
      </c>
      <c r="C61" s="31">
        <v>155.69999999999999</v>
      </c>
      <c r="D61" s="40">
        <v>155.21666666666667</v>
      </c>
      <c r="E61" s="40">
        <v>154.03333333333333</v>
      </c>
      <c r="F61" s="40">
        <v>152.36666666666667</v>
      </c>
      <c r="G61" s="40">
        <v>151.18333333333334</v>
      </c>
      <c r="H61" s="40">
        <v>156.88333333333333</v>
      </c>
      <c r="I61" s="40">
        <v>158.06666666666666</v>
      </c>
      <c r="J61" s="40">
        <v>159.73333333333332</v>
      </c>
      <c r="K61" s="31">
        <v>156.4</v>
      </c>
      <c r="L61" s="31">
        <v>153.55000000000001</v>
      </c>
      <c r="M61" s="31">
        <v>57.881439999999998</v>
      </c>
      <c r="N61" s="1"/>
      <c r="O61" s="1"/>
    </row>
    <row r="62" spans="1:15" ht="12.75" customHeight="1">
      <c r="A62" s="58">
        <v>53</v>
      </c>
      <c r="B62" s="31" t="s">
        <v>251</v>
      </c>
      <c r="C62" s="31">
        <v>136.35</v>
      </c>
      <c r="D62" s="40">
        <v>136.25</v>
      </c>
      <c r="E62" s="40">
        <v>135.5</v>
      </c>
      <c r="F62" s="40">
        <v>134.65</v>
      </c>
      <c r="G62" s="40">
        <v>133.9</v>
      </c>
      <c r="H62" s="40">
        <v>137.1</v>
      </c>
      <c r="I62" s="40">
        <v>137.85</v>
      </c>
      <c r="J62" s="40">
        <v>138.69999999999999</v>
      </c>
      <c r="K62" s="31">
        <v>137</v>
      </c>
      <c r="L62" s="31">
        <v>135.4</v>
      </c>
      <c r="M62" s="31">
        <v>4.3439699999999997</v>
      </c>
      <c r="N62" s="1"/>
      <c r="O62" s="1"/>
    </row>
    <row r="63" spans="1:15" ht="12.75" customHeight="1">
      <c r="A63" s="58">
        <v>54</v>
      </c>
      <c r="B63" s="31" t="s">
        <v>85</v>
      </c>
      <c r="C63" s="31">
        <v>512</v>
      </c>
      <c r="D63" s="40">
        <v>508.95</v>
      </c>
      <c r="E63" s="40">
        <v>501.4</v>
      </c>
      <c r="F63" s="40">
        <v>490.8</v>
      </c>
      <c r="G63" s="40">
        <v>483.25</v>
      </c>
      <c r="H63" s="40">
        <v>519.54999999999995</v>
      </c>
      <c r="I63" s="40">
        <v>527.1</v>
      </c>
      <c r="J63" s="40">
        <v>537.69999999999993</v>
      </c>
      <c r="K63" s="31">
        <v>516.5</v>
      </c>
      <c r="L63" s="31">
        <v>498.35</v>
      </c>
      <c r="M63" s="31">
        <v>15.56728</v>
      </c>
      <c r="N63" s="1"/>
      <c r="O63" s="1"/>
    </row>
    <row r="64" spans="1:15" ht="12.75" customHeight="1">
      <c r="A64" s="58">
        <v>55</v>
      </c>
      <c r="B64" s="31" t="s">
        <v>86</v>
      </c>
      <c r="C64" s="31">
        <v>905.3</v>
      </c>
      <c r="D64" s="40">
        <v>908.4</v>
      </c>
      <c r="E64" s="40">
        <v>900.59999999999991</v>
      </c>
      <c r="F64" s="40">
        <v>895.9</v>
      </c>
      <c r="G64" s="40">
        <v>888.09999999999991</v>
      </c>
      <c r="H64" s="40">
        <v>913.09999999999991</v>
      </c>
      <c r="I64" s="40">
        <v>920.89999999999986</v>
      </c>
      <c r="J64" s="40">
        <v>925.59999999999991</v>
      </c>
      <c r="K64" s="31">
        <v>916.2</v>
      </c>
      <c r="L64" s="31">
        <v>903.7</v>
      </c>
      <c r="M64" s="31">
        <v>21.27392</v>
      </c>
      <c r="N64" s="1"/>
      <c r="O64" s="1"/>
    </row>
    <row r="65" spans="1:15" ht="12.75" customHeight="1">
      <c r="A65" s="58">
        <v>56</v>
      </c>
      <c r="B65" s="31" t="s">
        <v>93</v>
      </c>
      <c r="C65" s="31">
        <v>151.94999999999999</v>
      </c>
      <c r="D65" s="40">
        <v>152.18333333333334</v>
      </c>
      <c r="E65" s="40">
        <v>150.81666666666666</v>
      </c>
      <c r="F65" s="40">
        <v>149.68333333333334</v>
      </c>
      <c r="G65" s="40">
        <v>148.31666666666666</v>
      </c>
      <c r="H65" s="40">
        <v>153.31666666666666</v>
      </c>
      <c r="I65" s="40">
        <v>154.68333333333334</v>
      </c>
      <c r="J65" s="40">
        <v>155.81666666666666</v>
      </c>
      <c r="K65" s="31">
        <v>153.55000000000001</v>
      </c>
      <c r="L65" s="31">
        <v>151.05000000000001</v>
      </c>
      <c r="M65" s="31">
        <v>7.73468</v>
      </c>
      <c r="N65" s="1"/>
      <c r="O65" s="1"/>
    </row>
    <row r="66" spans="1:15" ht="12.75" customHeight="1">
      <c r="A66" s="58">
        <v>57</v>
      </c>
      <c r="B66" s="31" t="s">
        <v>87</v>
      </c>
      <c r="C66" s="31">
        <v>144.4</v>
      </c>
      <c r="D66" s="40">
        <v>144.93333333333334</v>
      </c>
      <c r="E66" s="40">
        <v>143.16666666666669</v>
      </c>
      <c r="F66" s="40">
        <v>141.93333333333334</v>
      </c>
      <c r="G66" s="40">
        <v>140.16666666666669</v>
      </c>
      <c r="H66" s="40">
        <v>146.16666666666669</v>
      </c>
      <c r="I66" s="40">
        <v>147.93333333333334</v>
      </c>
      <c r="J66" s="40">
        <v>149.16666666666669</v>
      </c>
      <c r="K66" s="31">
        <v>146.69999999999999</v>
      </c>
      <c r="L66" s="31">
        <v>143.69999999999999</v>
      </c>
      <c r="M66" s="31">
        <v>76.857370000000003</v>
      </c>
      <c r="N66" s="1"/>
      <c r="O66" s="1"/>
    </row>
    <row r="67" spans="1:15" ht="12.75" customHeight="1">
      <c r="A67" s="58">
        <v>58</v>
      </c>
      <c r="B67" s="31" t="s">
        <v>89</v>
      </c>
      <c r="C67" s="31">
        <v>4847.1000000000004</v>
      </c>
      <c r="D67" s="40">
        <v>4808.0333333333328</v>
      </c>
      <c r="E67" s="40">
        <v>4759.1166666666659</v>
      </c>
      <c r="F67" s="40">
        <v>4671.1333333333332</v>
      </c>
      <c r="G67" s="40">
        <v>4622.2166666666662</v>
      </c>
      <c r="H67" s="40">
        <v>4896.0166666666655</v>
      </c>
      <c r="I67" s="40">
        <v>4944.9333333333334</v>
      </c>
      <c r="J67" s="40">
        <v>5032.9166666666652</v>
      </c>
      <c r="K67" s="31">
        <v>4856.95</v>
      </c>
      <c r="L67" s="31">
        <v>4720.05</v>
      </c>
      <c r="M67" s="31">
        <v>3.7622499999999999</v>
      </c>
      <c r="N67" s="1"/>
      <c r="O67" s="1"/>
    </row>
    <row r="68" spans="1:15" ht="12.75" customHeight="1">
      <c r="A68" s="58">
        <v>59</v>
      </c>
      <c r="B68" s="31" t="s">
        <v>90</v>
      </c>
      <c r="C68" s="31">
        <v>1641.3</v>
      </c>
      <c r="D68" s="40">
        <v>1649.0333333333335</v>
      </c>
      <c r="E68" s="40">
        <v>1631.0666666666671</v>
      </c>
      <c r="F68" s="40">
        <v>1620.8333333333335</v>
      </c>
      <c r="G68" s="40">
        <v>1602.866666666667</v>
      </c>
      <c r="H68" s="40">
        <v>1659.2666666666671</v>
      </c>
      <c r="I68" s="40">
        <v>1677.2333333333338</v>
      </c>
      <c r="J68" s="40">
        <v>1687.4666666666672</v>
      </c>
      <c r="K68" s="31">
        <v>1667</v>
      </c>
      <c r="L68" s="31">
        <v>1638.8</v>
      </c>
      <c r="M68" s="31">
        <v>8.0266599999999997</v>
      </c>
      <c r="N68" s="1"/>
      <c r="O68" s="1"/>
    </row>
    <row r="69" spans="1:15" ht="12.75" customHeight="1">
      <c r="A69" s="58">
        <v>60</v>
      </c>
      <c r="B69" s="31" t="s">
        <v>91</v>
      </c>
      <c r="C69" s="31">
        <v>673</v>
      </c>
      <c r="D69" s="40">
        <v>671.18333333333328</v>
      </c>
      <c r="E69" s="40">
        <v>658.81666666666661</v>
      </c>
      <c r="F69" s="40">
        <v>644.63333333333333</v>
      </c>
      <c r="G69" s="40">
        <v>632.26666666666665</v>
      </c>
      <c r="H69" s="40">
        <v>685.36666666666656</v>
      </c>
      <c r="I69" s="40">
        <v>697.73333333333312</v>
      </c>
      <c r="J69" s="40">
        <v>711.91666666666652</v>
      </c>
      <c r="K69" s="31">
        <v>683.55</v>
      </c>
      <c r="L69" s="31">
        <v>657</v>
      </c>
      <c r="M69" s="31">
        <v>35.318890000000003</v>
      </c>
      <c r="N69" s="1"/>
      <c r="O69" s="1"/>
    </row>
    <row r="70" spans="1:15" ht="12.75" customHeight="1">
      <c r="A70" s="58">
        <v>61</v>
      </c>
      <c r="B70" s="31" t="s">
        <v>92</v>
      </c>
      <c r="C70" s="31">
        <v>823.95</v>
      </c>
      <c r="D70" s="40">
        <v>825.61666666666667</v>
      </c>
      <c r="E70" s="40">
        <v>813.43333333333339</v>
      </c>
      <c r="F70" s="40">
        <v>802.91666666666674</v>
      </c>
      <c r="G70" s="40">
        <v>790.73333333333346</v>
      </c>
      <c r="H70" s="40">
        <v>836.13333333333333</v>
      </c>
      <c r="I70" s="40">
        <v>848.31666666666649</v>
      </c>
      <c r="J70" s="40">
        <v>858.83333333333326</v>
      </c>
      <c r="K70" s="31">
        <v>837.8</v>
      </c>
      <c r="L70" s="31">
        <v>815.1</v>
      </c>
      <c r="M70" s="31">
        <v>4.18391</v>
      </c>
      <c r="N70" s="1"/>
      <c r="O70" s="1"/>
    </row>
    <row r="71" spans="1:15" ht="12.75" customHeight="1">
      <c r="A71" s="58">
        <v>62</v>
      </c>
      <c r="B71" s="31" t="s">
        <v>252</v>
      </c>
      <c r="C71" s="31">
        <v>463.1</v>
      </c>
      <c r="D71" s="40">
        <v>465.11666666666662</v>
      </c>
      <c r="E71" s="40">
        <v>452.48333333333323</v>
      </c>
      <c r="F71" s="40">
        <v>441.86666666666662</v>
      </c>
      <c r="G71" s="40">
        <v>429.23333333333323</v>
      </c>
      <c r="H71" s="40">
        <v>475.73333333333323</v>
      </c>
      <c r="I71" s="40">
        <v>488.36666666666656</v>
      </c>
      <c r="J71" s="40">
        <v>498.98333333333323</v>
      </c>
      <c r="K71" s="31">
        <v>477.75</v>
      </c>
      <c r="L71" s="31">
        <v>454.5</v>
      </c>
      <c r="M71" s="31">
        <v>11.76667</v>
      </c>
      <c r="N71" s="1"/>
      <c r="O71" s="1"/>
    </row>
    <row r="72" spans="1:15" ht="12.75" customHeight="1">
      <c r="A72" s="58">
        <v>63</v>
      </c>
      <c r="B72" s="31" t="s">
        <v>94</v>
      </c>
      <c r="C72" s="31">
        <v>948.9</v>
      </c>
      <c r="D72" s="40">
        <v>946.36666666666679</v>
      </c>
      <c r="E72" s="40">
        <v>920.73333333333358</v>
      </c>
      <c r="F72" s="40">
        <v>892.56666666666683</v>
      </c>
      <c r="G72" s="40">
        <v>866.93333333333362</v>
      </c>
      <c r="H72" s="40">
        <v>974.53333333333353</v>
      </c>
      <c r="I72" s="40">
        <v>1000.1666666666667</v>
      </c>
      <c r="J72" s="40">
        <v>1028.3333333333335</v>
      </c>
      <c r="K72" s="31">
        <v>972</v>
      </c>
      <c r="L72" s="31">
        <v>918.2</v>
      </c>
      <c r="M72" s="31">
        <v>38.163640000000001</v>
      </c>
      <c r="N72" s="1"/>
      <c r="O72" s="1"/>
    </row>
    <row r="73" spans="1:15" ht="12.75" customHeight="1">
      <c r="A73" s="58">
        <v>64</v>
      </c>
      <c r="B73" s="31" t="s">
        <v>99</v>
      </c>
      <c r="C73" s="31">
        <v>334.05</v>
      </c>
      <c r="D73" s="40">
        <v>333.8</v>
      </c>
      <c r="E73" s="40">
        <v>329.25</v>
      </c>
      <c r="F73" s="40">
        <v>324.45</v>
      </c>
      <c r="G73" s="40">
        <v>319.89999999999998</v>
      </c>
      <c r="H73" s="40">
        <v>338.6</v>
      </c>
      <c r="I73" s="40">
        <v>343.15000000000009</v>
      </c>
      <c r="J73" s="40">
        <v>347.95000000000005</v>
      </c>
      <c r="K73" s="31">
        <v>338.35</v>
      </c>
      <c r="L73" s="31">
        <v>329</v>
      </c>
      <c r="M73" s="31">
        <v>65.842070000000007</v>
      </c>
      <c r="N73" s="1"/>
      <c r="O73" s="1"/>
    </row>
    <row r="74" spans="1:15" ht="12.75" customHeight="1">
      <c r="A74" s="58">
        <v>65</v>
      </c>
      <c r="B74" s="31" t="s">
        <v>95</v>
      </c>
      <c r="C74" s="31">
        <v>575.4</v>
      </c>
      <c r="D74" s="40">
        <v>578.08333333333326</v>
      </c>
      <c r="E74" s="40">
        <v>571.36666666666656</v>
      </c>
      <c r="F74" s="40">
        <v>567.33333333333326</v>
      </c>
      <c r="G74" s="40">
        <v>560.61666666666656</v>
      </c>
      <c r="H74" s="40">
        <v>582.11666666666656</v>
      </c>
      <c r="I74" s="40">
        <v>588.83333333333326</v>
      </c>
      <c r="J74" s="40">
        <v>592.86666666666656</v>
      </c>
      <c r="K74" s="31">
        <v>584.79999999999995</v>
      </c>
      <c r="L74" s="31">
        <v>574.04999999999995</v>
      </c>
      <c r="M74" s="31">
        <v>24.744319999999998</v>
      </c>
      <c r="N74" s="1"/>
      <c r="O74" s="1"/>
    </row>
    <row r="75" spans="1:15" ht="12.75" customHeight="1">
      <c r="A75" s="58">
        <v>66</v>
      </c>
      <c r="B75" s="31" t="s">
        <v>253</v>
      </c>
      <c r="C75" s="31">
        <v>1893.1</v>
      </c>
      <c r="D75" s="40">
        <v>1904.3833333333332</v>
      </c>
      <c r="E75" s="40">
        <v>1858.8166666666664</v>
      </c>
      <c r="F75" s="40">
        <v>1824.5333333333331</v>
      </c>
      <c r="G75" s="40">
        <v>1778.9666666666662</v>
      </c>
      <c r="H75" s="40">
        <v>1938.6666666666665</v>
      </c>
      <c r="I75" s="40">
        <v>1984.2333333333331</v>
      </c>
      <c r="J75" s="40">
        <v>2018.5166666666667</v>
      </c>
      <c r="K75" s="31">
        <v>1949.95</v>
      </c>
      <c r="L75" s="31">
        <v>1870.1</v>
      </c>
      <c r="M75" s="31">
        <v>0.99548000000000003</v>
      </c>
      <c r="N75" s="1"/>
      <c r="O75" s="1"/>
    </row>
    <row r="76" spans="1:15" ht="12.75" customHeight="1">
      <c r="A76" s="58">
        <v>67</v>
      </c>
      <c r="B76" s="31" t="s">
        <v>96</v>
      </c>
      <c r="C76" s="31">
        <v>2146.4</v>
      </c>
      <c r="D76" s="40">
        <v>2133.7833333333333</v>
      </c>
      <c r="E76" s="40">
        <v>2114.7666666666664</v>
      </c>
      <c r="F76" s="40">
        <v>2083.1333333333332</v>
      </c>
      <c r="G76" s="40">
        <v>2064.1166666666663</v>
      </c>
      <c r="H76" s="40">
        <v>2165.4166666666665</v>
      </c>
      <c r="I76" s="40">
        <v>2184.4333333333338</v>
      </c>
      <c r="J76" s="40">
        <v>2216.0666666666666</v>
      </c>
      <c r="K76" s="31">
        <v>2152.8000000000002</v>
      </c>
      <c r="L76" s="31">
        <v>2102.15</v>
      </c>
      <c r="M76" s="31">
        <v>8.2281600000000008</v>
      </c>
      <c r="N76" s="1"/>
      <c r="O76" s="1"/>
    </row>
    <row r="77" spans="1:15" ht="12.75" customHeight="1">
      <c r="A77" s="58">
        <v>68</v>
      </c>
      <c r="B77" s="31" t="s">
        <v>254</v>
      </c>
      <c r="C77" s="31">
        <v>212.75</v>
      </c>
      <c r="D77" s="40">
        <v>208.41666666666666</v>
      </c>
      <c r="E77" s="40">
        <v>200.93333333333331</v>
      </c>
      <c r="F77" s="40">
        <v>189.11666666666665</v>
      </c>
      <c r="G77" s="40">
        <v>181.6333333333333</v>
      </c>
      <c r="H77" s="40">
        <v>220.23333333333332</v>
      </c>
      <c r="I77" s="40">
        <v>227.71666666666667</v>
      </c>
      <c r="J77" s="40">
        <v>239.53333333333333</v>
      </c>
      <c r="K77" s="31">
        <v>215.9</v>
      </c>
      <c r="L77" s="31">
        <v>196.6</v>
      </c>
      <c r="M77" s="31">
        <v>25.38195</v>
      </c>
      <c r="N77" s="1"/>
      <c r="O77" s="1"/>
    </row>
    <row r="78" spans="1:15" ht="12.75" customHeight="1">
      <c r="A78" s="58">
        <v>69</v>
      </c>
      <c r="B78" s="31" t="s">
        <v>97</v>
      </c>
      <c r="C78" s="31">
        <v>4908.8500000000004</v>
      </c>
      <c r="D78" s="40">
        <v>4903.5999999999995</v>
      </c>
      <c r="E78" s="40">
        <v>4877.2499999999991</v>
      </c>
      <c r="F78" s="40">
        <v>4845.6499999999996</v>
      </c>
      <c r="G78" s="40">
        <v>4819.2999999999993</v>
      </c>
      <c r="H78" s="40">
        <v>4935.1999999999989</v>
      </c>
      <c r="I78" s="40">
        <v>4961.5499999999993</v>
      </c>
      <c r="J78" s="40">
        <v>4993.1499999999987</v>
      </c>
      <c r="K78" s="31">
        <v>4929.95</v>
      </c>
      <c r="L78" s="31">
        <v>4872</v>
      </c>
      <c r="M78" s="31">
        <v>2.00081</v>
      </c>
      <c r="N78" s="1"/>
      <c r="O78" s="1"/>
    </row>
    <row r="79" spans="1:15" ht="12.75" customHeight="1">
      <c r="A79" s="58">
        <v>70</v>
      </c>
      <c r="B79" s="31" t="s">
        <v>255</v>
      </c>
      <c r="C79" s="31">
        <v>4197.3</v>
      </c>
      <c r="D79" s="40">
        <v>4197.4666666666662</v>
      </c>
      <c r="E79" s="40">
        <v>4155.9833333333327</v>
      </c>
      <c r="F79" s="40">
        <v>4114.6666666666661</v>
      </c>
      <c r="G79" s="40">
        <v>4073.1833333333325</v>
      </c>
      <c r="H79" s="40">
        <v>4238.7833333333328</v>
      </c>
      <c r="I79" s="40">
        <v>4280.2666666666664</v>
      </c>
      <c r="J79" s="40">
        <v>4321.583333333333</v>
      </c>
      <c r="K79" s="31">
        <v>4238.95</v>
      </c>
      <c r="L79" s="31">
        <v>4156.1499999999996</v>
      </c>
      <c r="M79" s="31">
        <v>1.7336800000000001</v>
      </c>
      <c r="N79" s="1"/>
      <c r="O79" s="1"/>
    </row>
    <row r="80" spans="1:15" ht="12.75" customHeight="1">
      <c r="A80" s="58">
        <v>71</v>
      </c>
      <c r="B80" s="31" t="s">
        <v>145</v>
      </c>
      <c r="C80" s="31">
        <v>3833.5</v>
      </c>
      <c r="D80" s="40">
        <v>3817.9</v>
      </c>
      <c r="E80" s="40">
        <v>3775.8</v>
      </c>
      <c r="F80" s="40">
        <v>3718.1</v>
      </c>
      <c r="G80" s="40">
        <v>3676</v>
      </c>
      <c r="H80" s="40">
        <v>3875.6000000000004</v>
      </c>
      <c r="I80" s="40">
        <v>3917.7</v>
      </c>
      <c r="J80" s="40">
        <v>3975.4000000000005</v>
      </c>
      <c r="K80" s="31">
        <v>3860</v>
      </c>
      <c r="L80" s="31">
        <v>3760.2</v>
      </c>
      <c r="M80" s="31">
        <v>1.81836</v>
      </c>
      <c r="N80" s="1"/>
      <c r="O80" s="1"/>
    </row>
    <row r="81" spans="1:15" ht="12.75" customHeight="1">
      <c r="A81" s="58">
        <v>72</v>
      </c>
      <c r="B81" s="31" t="s">
        <v>100</v>
      </c>
      <c r="C81" s="31">
        <v>4716.3999999999996</v>
      </c>
      <c r="D81" s="40">
        <v>4720.0666666666666</v>
      </c>
      <c r="E81" s="40">
        <v>4686.833333333333</v>
      </c>
      <c r="F81" s="40">
        <v>4657.2666666666664</v>
      </c>
      <c r="G81" s="40">
        <v>4624.0333333333328</v>
      </c>
      <c r="H81" s="40">
        <v>4749.6333333333332</v>
      </c>
      <c r="I81" s="40">
        <v>4782.8666666666668</v>
      </c>
      <c r="J81" s="40">
        <v>4812.4333333333334</v>
      </c>
      <c r="K81" s="31">
        <v>4753.3</v>
      </c>
      <c r="L81" s="31">
        <v>4690.5</v>
      </c>
      <c r="M81" s="31">
        <v>6.2141799999999998</v>
      </c>
      <c r="N81" s="1"/>
      <c r="O81" s="1"/>
    </row>
    <row r="82" spans="1:15" ht="12.75" customHeight="1">
      <c r="A82" s="58">
        <v>73</v>
      </c>
      <c r="B82" s="31" t="s">
        <v>101</v>
      </c>
      <c r="C82" s="31">
        <v>2616.5500000000002</v>
      </c>
      <c r="D82" s="40">
        <v>2652.4833333333336</v>
      </c>
      <c r="E82" s="40">
        <v>2565.0666666666671</v>
      </c>
      <c r="F82" s="40">
        <v>2513.5833333333335</v>
      </c>
      <c r="G82" s="40">
        <v>2426.166666666667</v>
      </c>
      <c r="H82" s="40">
        <v>2703.9666666666672</v>
      </c>
      <c r="I82" s="40">
        <v>2791.3833333333332</v>
      </c>
      <c r="J82" s="40">
        <v>2842.8666666666672</v>
      </c>
      <c r="K82" s="31">
        <v>2739.9</v>
      </c>
      <c r="L82" s="31">
        <v>2601</v>
      </c>
      <c r="M82" s="31">
        <v>22.48827</v>
      </c>
      <c r="N82" s="1"/>
      <c r="O82" s="1"/>
    </row>
    <row r="83" spans="1:15" ht="12.75" customHeight="1">
      <c r="A83" s="58">
        <v>74</v>
      </c>
      <c r="B83" s="31" t="s">
        <v>256</v>
      </c>
      <c r="C83" s="31">
        <v>555.29999999999995</v>
      </c>
      <c r="D83" s="40">
        <v>557.25</v>
      </c>
      <c r="E83" s="40">
        <v>550.04999999999995</v>
      </c>
      <c r="F83" s="40">
        <v>544.79999999999995</v>
      </c>
      <c r="G83" s="40">
        <v>537.59999999999991</v>
      </c>
      <c r="H83" s="40">
        <v>562.5</v>
      </c>
      <c r="I83" s="40">
        <v>569.70000000000005</v>
      </c>
      <c r="J83" s="40">
        <v>574.95000000000005</v>
      </c>
      <c r="K83" s="31">
        <v>564.45000000000005</v>
      </c>
      <c r="L83" s="31">
        <v>552</v>
      </c>
      <c r="M83" s="31">
        <v>4.7536899999999997</v>
      </c>
      <c r="N83" s="1"/>
      <c r="O83" s="1"/>
    </row>
    <row r="84" spans="1:15" ht="12.75" customHeight="1">
      <c r="A84" s="58">
        <v>75</v>
      </c>
      <c r="B84" s="31" t="s">
        <v>257</v>
      </c>
      <c r="C84" s="31">
        <v>1716.4</v>
      </c>
      <c r="D84" s="40">
        <v>1714.05</v>
      </c>
      <c r="E84" s="40">
        <v>1678.1</v>
      </c>
      <c r="F84" s="40">
        <v>1639.8</v>
      </c>
      <c r="G84" s="40">
        <v>1603.85</v>
      </c>
      <c r="H84" s="40">
        <v>1752.35</v>
      </c>
      <c r="I84" s="40">
        <v>1788.3000000000002</v>
      </c>
      <c r="J84" s="40">
        <v>1826.6</v>
      </c>
      <c r="K84" s="31">
        <v>1750</v>
      </c>
      <c r="L84" s="31">
        <v>1675.75</v>
      </c>
      <c r="M84" s="31">
        <v>1.8717299999999999</v>
      </c>
      <c r="N84" s="1"/>
      <c r="O84" s="1"/>
    </row>
    <row r="85" spans="1:15" ht="12.75" customHeight="1">
      <c r="A85" s="58">
        <v>76</v>
      </c>
      <c r="B85" s="31" t="s">
        <v>102</v>
      </c>
      <c r="C85" s="31">
        <v>1265.1500000000001</v>
      </c>
      <c r="D85" s="40">
        <v>1263.7500000000002</v>
      </c>
      <c r="E85" s="40">
        <v>1253.3000000000004</v>
      </c>
      <c r="F85" s="40">
        <v>1241.4500000000003</v>
      </c>
      <c r="G85" s="40">
        <v>1231.0000000000005</v>
      </c>
      <c r="H85" s="40">
        <v>1275.6000000000004</v>
      </c>
      <c r="I85" s="40">
        <v>1286.0500000000002</v>
      </c>
      <c r="J85" s="40">
        <v>1297.9000000000003</v>
      </c>
      <c r="K85" s="31">
        <v>1274.2</v>
      </c>
      <c r="L85" s="31">
        <v>1251.9000000000001</v>
      </c>
      <c r="M85" s="31">
        <v>10.859719999999999</v>
      </c>
      <c r="N85" s="1"/>
      <c r="O85" s="1"/>
    </row>
    <row r="86" spans="1:15" ht="12.75" customHeight="1">
      <c r="A86" s="58">
        <v>77</v>
      </c>
      <c r="B86" s="31" t="s">
        <v>103</v>
      </c>
      <c r="C86" s="31">
        <v>167.8</v>
      </c>
      <c r="D86" s="40">
        <v>168.70000000000002</v>
      </c>
      <c r="E86" s="40">
        <v>166.60000000000002</v>
      </c>
      <c r="F86" s="40">
        <v>165.4</v>
      </c>
      <c r="G86" s="40">
        <v>163.30000000000001</v>
      </c>
      <c r="H86" s="40">
        <v>169.90000000000003</v>
      </c>
      <c r="I86" s="40">
        <v>172</v>
      </c>
      <c r="J86" s="40">
        <v>173.20000000000005</v>
      </c>
      <c r="K86" s="31">
        <v>170.8</v>
      </c>
      <c r="L86" s="31">
        <v>167.5</v>
      </c>
      <c r="M86" s="31">
        <v>38.67</v>
      </c>
      <c r="N86" s="1"/>
      <c r="O86" s="1"/>
    </row>
    <row r="87" spans="1:15" ht="12.75" customHeight="1">
      <c r="A87" s="58">
        <v>78</v>
      </c>
      <c r="B87" s="31" t="s">
        <v>104</v>
      </c>
      <c r="C87" s="31">
        <v>85.6</v>
      </c>
      <c r="D87" s="40">
        <v>85.649999999999991</v>
      </c>
      <c r="E87" s="40">
        <v>85.049999999999983</v>
      </c>
      <c r="F87" s="40">
        <v>84.499999999999986</v>
      </c>
      <c r="G87" s="40">
        <v>83.899999999999977</v>
      </c>
      <c r="H87" s="40">
        <v>86.199999999999989</v>
      </c>
      <c r="I87" s="40">
        <v>86.799999999999983</v>
      </c>
      <c r="J87" s="40">
        <v>87.35</v>
      </c>
      <c r="K87" s="31">
        <v>86.25</v>
      </c>
      <c r="L87" s="31">
        <v>85.1</v>
      </c>
      <c r="M87" s="31">
        <v>104.43600000000001</v>
      </c>
      <c r="N87" s="1"/>
      <c r="O87" s="1"/>
    </row>
    <row r="88" spans="1:15" ht="12.75" customHeight="1">
      <c r="A88" s="58">
        <v>79</v>
      </c>
      <c r="B88" s="31" t="s">
        <v>258</v>
      </c>
      <c r="C88" s="31">
        <v>241.25</v>
      </c>
      <c r="D88" s="40">
        <v>239.66666666666666</v>
      </c>
      <c r="E88" s="40">
        <v>235.0333333333333</v>
      </c>
      <c r="F88" s="40">
        <v>228.81666666666663</v>
      </c>
      <c r="G88" s="40">
        <v>224.18333333333328</v>
      </c>
      <c r="H88" s="40">
        <v>245.88333333333333</v>
      </c>
      <c r="I88" s="40">
        <v>250.51666666666671</v>
      </c>
      <c r="J88" s="40">
        <v>256.73333333333335</v>
      </c>
      <c r="K88" s="31">
        <v>244.3</v>
      </c>
      <c r="L88" s="31">
        <v>233.45</v>
      </c>
      <c r="M88" s="31">
        <v>21.012440000000002</v>
      </c>
      <c r="N88" s="1"/>
      <c r="O88" s="1"/>
    </row>
    <row r="89" spans="1:15" ht="12.75" customHeight="1">
      <c r="A89" s="58">
        <v>80</v>
      </c>
      <c r="B89" s="31" t="s">
        <v>105</v>
      </c>
      <c r="C89" s="31">
        <v>150.65</v>
      </c>
      <c r="D89" s="40">
        <v>149.4</v>
      </c>
      <c r="E89" s="40">
        <v>147.80000000000001</v>
      </c>
      <c r="F89" s="40">
        <v>144.95000000000002</v>
      </c>
      <c r="G89" s="40">
        <v>143.35000000000002</v>
      </c>
      <c r="H89" s="40">
        <v>152.25</v>
      </c>
      <c r="I89" s="40">
        <v>153.84999999999997</v>
      </c>
      <c r="J89" s="40">
        <v>156.69999999999999</v>
      </c>
      <c r="K89" s="31">
        <v>151</v>
      </c>
      <c r="L89" s="31">
        <v>146.55000000000001</v>
      </c>
      <c r="M89" s="31">
        <v>153.79819000000001</v>
      </c>
      <c r="N89" s="1"/>
      <c r="O89" s="1"/>
    </row>
    <row r="90" spans="1:15" ht="12.75" customHeight="1">
      <c r="A90" s="58">
        <v>81</v>
      </c>
      <c r="B90" s="31" t="s">
        <v>108</v>
      </c>
      <c r="C90" s="31">
        <v>28.15</v>
      </c>
      <c r="D90" s="40">
        <v>28.183333333333334</v>
      </c>
      <c r="E90" s="40">
        <v>27.916666666666668</v>
      </c>
      <c r="F90" s="40">
        <v>27.683333333333334</v>
      </c>
      <c r="G90" s="40">
        <v>27.416666666666668</v>
      </c>
      <c r="H90" s="40">
        <v>28.416666666666668</v>
      </c>
      <c r="I90" s="40">
        <v>28.683333333333334</v>
      </c>
      <c r="J90" s="40">
        <v>28.916666666666668</v>
      </c>
      <c r="K90" s="31">
        <v>28.45</v>
      </c>
      <c r="L90" s="31">
        <v>27.95</v>
      </c>
      <c r="M90" s="31">
        <v>75.244720000000001</v>
      </c>
      <c r="N90" s="1"/>
      <c r="O90" s="1"/>
    </row>
    <row r="91" spans="1:15" ht="12.75" customHeight="1">
      <c r="A91" s="58">
        <v>82</v>
      </c>
      <c r="B91" s="31" t="s">
        <v>259</v>
      </c>
      <c r="C91" s="31">
        <v>4316.25</v>
      </c>
      <c r="D91" s="40">
        <v>4252.8</v>
      </c>
      <c r="E91" s="40">
        <v>4155.6000000000004</v>
      </c>
      <c r="F91" s="40">
        <v>3994.9500000000003</v>
      </c>
      <c r="G91" s="40">
        <v>3897.7500000000005</v>
      </c>
      <c r="H91" s="40">
        <v>4413.4500000000007</v>
      </c>
      <c r="I91" s="40">
        <v>4510.6499999999996</v>
      </c>
      <c r="J91" s="40">
        <v>4671.3</v>
      </c>
      <c r="K91" s="31">
        <v>4350</v>
      </c>
      <c r="L91" s="31">
        <v>4092.15</v>
      </c>
      <c r="M91" s="31">
        <v>4.4672900000000002</v>
      </c>
      <c r="N91" s="1"/>
      <c r="O91" s="1"/>
    </row>
    <row r="92" spans="1:15" ht="12.75" customHeight="1">
      <c r="A92" s="58">
        <v>83</v>
      </c>
      <c r="B92" s="31" t="s">
        <v>106</v>
      </c>
      <c r="C92" s="31">
        <v>570.6</v>
      </c>
      <c r="D92" s="40">
        <v>573.83333333333337</v>
      </c>
      <c r="E92" s="40">
        <v>564.36666666666679</v>
      </c>
      <c r="F92" s="40">
        <v>558.13333333333344</v>
      </c>
      <c r="G92" s="40">
        <v>548.66666666666686</v>
      </c>
      <c r="H92" s="40">
        <v>580.06666666666672</v>
      </c>
      <c r="I92" s="40">
        <v>589.53333333333319</v>
      </c>
      <c r="J92" s="40">
        <v>595.76666666666665</v>
      </c>
      <c r="K92" s="31">
        <v>583.29999999999995</v>
      </c>
      <c r="L92" s="31">
        <v>567.6</v>
      </c>
      <c r="M92" s="31">
        <v>12.32132</v>
      </c>
      <c r="N92" s="1"/>
      <c r="O92" s="1"/>
    </row>
    <row r="93" spans="1:15" ht="12.75" customHeight="1">
      <c r="A93" s="58">
        <v>84</v>
      </c>
      <c r="B93" s="31" t="s">
        <v>260</v>
      </c>
      <c r="C93" s="31">
        <v>663.35</v>
      </c>
      <c r="D93" s="40">
        <v>662.93333333333339</v>
      </c>
      <c r="E93" s="40">
        <v>648.51666666666677</v>
      </c>
      <c r="F93" s="40">
        <v>633.68333333333339</v>
      </c>
      <c r="G93" s="40">
        <v>619.26666666666677</v>
      </c>
      <c r="H93" s="40">
        <v>677.76666666666677</v>
      </c>
      <c r="I93" s="40">
        <v>692.18333333333328</v>
      </c>
      <c r="J93" s="40">
        <v>707.01666666666677</v>
      </c>
      <c r="K93" s="31">
        <v>677.35</v>
      </c>
      <c r="L93" s="31">
        <v>648.1</v>
      </c>
      <c r="M93" s="31">
        <v>2.8496000000000001</v>
      </c>
      <c r="N93" s="1"/>
      <c r="O93" s="1"/>
    </row>
    <row r="94" spans="1:15" ht="12.75" customHeight="1">
      <c r="A94" s="58">
        <v>85</v>
      </c>
      <c r="B94" s="31" t="s">
        <v>109</v>
      </c>
      <c r="C94" s="31">
        <v>990.8</v>
      </c>
      <c r="D94" s="40">
        <v>985.98333333333323</v>
      </c>
      <c r="E94" s="40">
        <v>979.51666666666642</v>
      </c>
      <c r="F94" s="40">
        <v>968.23333333333323</v>
      </c>
      <c r="G94" s="40">
        <v>961.76666666666642</v>
      </c>
      <c r="H94" s="40">
        <v>997.26666666666642</v>
      </c>
      <c r="I94" s="40">
        <v>1003.7333333333333</v>
      </c>
      <c r="J94" s="40">
        <v>1015.0166666666664</v>
      </c>
      <c r="K94" s="31">
        <v>992.45</v>
      </c>
      <c r="L94" s="31">
        <v>974.7</v>
      </c>
      <c r="M94" s="31">
        <v>6.1245900000000004</v>
      </c>
      <c r="N94" s="1"/>
      <c r="O94" s="1"/>
    </row>
    <row r="95" spans="1:15" ht="12.75" customHeight="1">
      <c r="A95" s="58">
        <v>86</v>
      </c>
      <c r="B95" s="31" t="s">
        <v>261</v>
      </c>
      <c r="C95" s="31">
        <v>566.15</v>
      </c>
      <c r="D95" s="40">
        <v>568.18333333333328</v>
      </c>
      <c r="E95" s="40">
        <v>558.56666666666661</v>
      </c>
      <c r="F95" s="40">
        <v>550.98333333333335</v>
      </c>
      <c r="G95" s="40">
        <v>541.36666666666667</v>
      </c>
      <c r="H95" s="40">
        <v>575.76666666666654</v>
      </c>
      <c r="I95" s="40">
        <v>585.3833333333331</v>
      </c>
      <c r="J95" s="40">
        <v>592.96666666666647</v>
      </c>
      <c r="K95" s="31">
        <v>577.79999999999995</v>
      </c>
      <c r="L95" s="31">
        <v>560.6</v>
      </c>
      <c r="M95" s="31">
        <v>2.4548399999999999</v>
      </c>
      <c r="N95" s="1"/>
      <c r="O95" s="1"/>
    </row>
    <row r="96" spans="1:15" ht="12.75" customHeight="1">
      <c r="A96" s="58">
        <v>87</v>
      </c>
      <c r="B96" s="31" t="s">
        <v>110</v>
      </c>
      <c r="C96" s="31">
        <v>1557</v>
      </c>
      <c r="D96" s="40">
        <v>1548.8166666666666</v>
      </c>
      <c r="E96" s="40">
        <v>1529.1333333333332</v>
      </c>
      <c r="F96" s="40">
        <v>1501.2666666666667</v>
      </c>
      <c r="G96" s="40">
        <v>1481.5833333333333</v>
      </c>
      <c r="H96" s="40">
        <v>1576.6833333333332</v>
      </c>
      <c r="I96" s="40">
        <v>1596.3666666666666</v>
      </c>
      <c r="J96" s="40">
        <v>1624.2333333333331</v>
      </c>
      <c r="K96" s="31">
        <v>1568.5</v>
      </c>
      <c r="L96" s="31">
        <v>1520.95</v>
      </c>
      <c r="M96" s="31">
        <v>4.6389899999999997</v>
      </c>
      <c r="N96" s="1"/>
      <c r="O96" s="1"/>
    </row>
    <row r="97" spans="1:15" ht="12.75" customHeight="1">
      <c r="A97" s="58">
        <v>88</v>
      </c>
      <c r="B97" s="31" t="s">
        <v>112</v>
      </c>
      <c r="C97" s="31">
        <v>1492.3</v>
      </c>
      <c r="D97" s="40">
        <v>1498.6500000000003</v>
      </c>
      <c r="E97" s="40">
        <v>1482.3000000000006</v>
      </c>
      <c r="F97" s="40">
        <v>1472.3000000000004</v>
      </c>
      <c r="G97" s="40">
        <v>1455.9500000000007</v>
      </c>
      <c r="H97" s="40">
        <v>1508.6500000000005</v>
      </c>
      <c r="I97" s="40">
        <v>1525.0000000000005</v>
      </c>
      <c r="J97" s="40">
        <v>1535.0000000000005</v>
      </c>
      <c r="K97" s="31">
        <v>1515</v>
      </c>
      <c r="L97" s="31">
        <v>1488.65</v>
      </c>
      <c r="M97" s="31">
        <v>5.0690999999999997</v>
      </c>
      <c r="N97" s="1"/>
      <c r="O97" s="1"/>
    </row>
    <row r="98" spans="1:15" ht="12.75" customHeight="1">
      <c r="A98" s="58">
        <v>89</v>
      </c>
      <c r="B98" s="31" t="s">
        <v>113</v>
      </c>
      <c r="C98" s="31">
        <v>742.55</v>
      </c>
      <c r="D98" s="40">
        <v>738.08333333333337</v>
      </c>
      <c r="E98" s="40">
        <v>729.4666666666667</v>
      </c>
      <c r="F98" s="40">
        <v>716.38333333333333</v>
      </c>
      <c r="G98" s="40">
        <v>707.76666666666665</v>
      </c>
      <c r="H98" s="40">
        <v>751.16666666666674</v>
      </c>
      <c r="I98" s="40">
        <v>759.7833333333333</v>
      </c>
      <c r="J98" s="40">
        <v>772.86666666666679</v>
      </c>
      <c r="K98" s="31">
        <v>746.7</v>
      </c>
      <c r="L98" s="31">
        <v>725</v>
      </c>
      <c r="M98" s="31">
        <v>18.856269999999999</v>
      </c>
      <c r="N98" s="1"/>
      <c r="O98" s="1"/>
    </row>
    <row r="99" spans="1:15" ht="12.75" customHeight="1">
      <c r="A99" s="58">
        <v>90</v>
      </c>
      <c r="B99" s="31" t="s">
        <v>262</v>
      </c>
      <c r="C99" s="31">
        <v>350.9</v>
      </c>
      <c r="D99" s="40">
        <v>348.34999999999997</v>
      </c>
      <c r="E99" s="40">
        <v>341.69999999999993</v>
      </c>
      <c r="F99" s="40">
        <v>332.49999999999994</v>
      </c>
      <c r="G99" s="40">
        <v>325.84999999999991</v>
      </c>
      <c r="H99" s="40">
        <v>357.54999999999995</v>
      </c>
      <c r="I99" s="40">
        <v>364.19999999999993</v>
      </c>
      <c r="J99" s="40">
        <v>373.4</v>
      </c>
      <c r="K99" s="31">
        <v>355</v>
      </c>
      <c r="L99" s="31">
        <v>339.15</v>
      </c>
      <c r="M99" s="31">
        <v>25.008479999999999</v>
      </c>
      <c r="N99" s="1"/>
      <c r="O99" s="1"/>
    </row>
    <row r="100" spans="1:15" ht="12.75" customHeight="1">
      <c r="A100" s="58">
        <v>91</v>
      </c>
      <c r="B100" s="31" t="s">
        <v>115</v>
      </c>
      <c r="C100" s="31">
        <v>1096.5</v>
      </c>
      <c r="D100" s="40">
        <v>1088.55</v>
      </c>
      <c r="E100" s="40">
        <v>1075.9499999999998</v>
      </c>
      <c r="F100" s="40">
        <v>1055.3999999999999</v>
      </c>
      <c r="G100" s="40">
        <v>1042.7999999999997</v>
      </c>
      <c r="H100" s="40">
        <v>1109.0999999999999</v>
      </c>
      <c r="I100" s="40">
        <v>1121.6999999999998</v>
      </c>
      <c r="J100" s="40">
        <v>1142.25</v>
      </c>
      <c r="K100" s="31">
        <v>1101.1500000000001</v>
      </c>
      <c r="L100" s="31">
        <v>1068</v>
      </c>
      <c r="M100" s="31">
        <v>65.401439999999994</v>
      </c>
      <c r="N100" s="1"/>
      <c r="O100" s="1"/>
    </row>
    <row r="101" spans="1:15" ht="12.75" customHeight="1">
      <c r="A101" s="58">
        <v>92</v>
      </c>
      <c r="B101" s="31" t="s">
        <v>117</v>
      </c>
      <c r="C101" s="31">
        <v>2970.6</v>
      </c>
      <c r="D101" s="40">
        <v>2956.5333333333328</v>
      </c>
      <c r="E101" s="40">
        <v>2939.1166666666659</v>
      </c>
      <c r="F101" s="40">
        <v>2907.6333333333332</v>
      </c>
      <c r="G101" s="40">
        <v>2890.2166666666662</v>
      </c>
      <c r="H101" s="40">
        <v>2988.0166666666655</v>
      </c>
      <c r="I101" s="40">
        <v>3005.4333333333325</v>
      </c>
      <c r="J101" s="40">
        <v>3036.9166666666652</v>
      </c>
      <c r="K101" s="31">
        <v>2973.95</v>
      </c>
      <c r="L101" s="31">
        <v>2925.05</v>
      </c>
      <c r="M101" s="31">
        <v>1.81456</v>
      </c>
      <c r="N101" s="1"/>
      <c r="O101" s="1"/>
    </row>
    <row r="102" spans="1:15" ht="12.75" customHeight="1">
      <c r="A102" s="58">
        <v>93</v>
      </c>
      <c r="B102" s="31" t="s">
        <v>118</v>
      </c>
      <c r="C102" s="31">
        <v>1501.4</v>
      </c>
      <c r="D102" s="40">
        <v>1499.4333333333334</v>
      </c>
      <c r="E102" s="40">
        <v>1491.2666666666669</v>
      </c>
      <c r="F102" s="40">
        <v>1481.1333333333334</v>
      </c>
      <c r="G102" s="40">
        <v>1472.9666666666669</v>
      </c>
      <c r="H102" s="40">
        <v>1509.5666666666668</v>
      </c>
      <c r="I102" s="40">
        <v>1517.7333333333333</v>
      </c>
      <c r="J102" s="40">
        <v>1527.8666666666668</v>
      </c>
      <c r="K102" s="31">
        <v>1507.6</v>
      </c>
      <c r="L102" s="31">
        <v>1489.3</v>
      </c>
      <c r="M102" s="31">
        <v>42.988370000000003</v>
      </c>
      <c r="N102" s="1"/>
      <c r="O102" s="1"/>
    </row>
    <row r="103" spans="1:15" ht="12.75" customHeight="1">
      <c r="A103" s="58">
        <v>94</v>
      </c>
      <c r="B103" s="31" t="s">
        <v>119</v>
      </c>
      <c r="C103" s="31">
        <v>674.95</v>
      </c>
      <c r="D103" s="40">
        <v>672.08333333333337</v>
      </c>
      <c r="E103" s="40">
        <v>668.26666666666677</v>
      </c>
      <c r="F103" s="40">
        <v>661.58333333333337</v>
      </c>
      <c r="G103" s="40">
        <v>657.76666666666677</v>
      </c>
      <c r="H103" s="40">
        <v>678.76666666666677</v>
      </c>
      <c r="I103" s="40">
        <v>682.58333333333337</v>
      </c>
      <c r="J103" s="40">
        <v>689.26666666666677</v>
      </c>
      <c r="K103" s="31">
        <v>675.9</v>
      </c>
      <c r="L103" s="31">
        <v>665.4</v>
      </c>
      <c r="M103" s="31">
        <v>18.229520000000001</v>
      </c>
      <c r="N103" s="1"/>
      <c r="O103" s="1"/>
    </row>
    <row r="104" spans="1:15" ht="12.75" customHeight="1">
      <c r="A104" s="58">
        <v>95</v>
      </c>
      <c r="B104" s="31" t="s">
        <v>114</v>
      </c>
      <c r="C104" s="31">
        <v>1231.9000000000001</v>
      </c>
      <c r="D104" s="40">
        <v>1237.8500000000001</v>
      </c>
      <c r="E104" s="40">
        <v>1220.1000000000004</v>
      </c>
      <c r="F104" s="40">
        <v>1208.3000000000002</v>
      </c>
      <c r="G104" s="40">
        <v>1190.5500000000004</v>
      </c>
      <c r="H104" s="40">
        <v>1249.6500000000003</v>
      </c>
      <c r="I104" s="40">
        <v>1267.3999999999999</v>
      </c>
      <c r="J104" s="40">
        <v>1279.2000000000003</v>
      </c>
      <c r="K104" s="31">
        <v>1255.5999999999999</v>
      </c>
      <c r="L104" s="31">
        <v>1226.05</v>
      </c>
      <c r="M104" s="31">
        <v>22.647639999999999</v>
      </c>
      <c r="N104" s="1"/>
      <c r="O104" s="1"/>
    </row>
    <row r="105" spans="1:15" ht="12.75" customHeight="1">
      <c r="A105" s="58">
        <v>96</v>
      </c>
      <c r="B105" s="31" t="s">
        <v>120</v>
      </c>
      <c r="C105" s="31">
        <v>2782.95</v>
      </c>
      <c r="D105" s="40">
        <v>2786.4</v>
      </c>
      <c r="E105" s="40">
        <v>2771.55</v>
      </c>
      <c r="F105" s="40">
        <v>2760.15</v>
      </c>
      <c r="G105" s="40">
        <v>2745.3</v>
      </c>
      <c r="H105" s="40">
        <v>2797.8</v>
      </c>
      <c r="I105" s="40">
        <v>2812.6499999999996</v>
      </c>
      <c r="J105" s="40">
        <v>2824.05</v>
      </c>
      <c r="K105" s="31">
        <v>2801.25</v>
      </c>
      <c r="L105" s="31">
        <v>2775</v>
      </c>
      <c r="M105" s="31">
        <v>4.1060499999999998</v>
      </c>
      <c r="N105" s="1"/>
      <c r="O105" s="1"/>
    </row>
    <row r="106" spans="1:15" ht="12.75" customHeight="1">
      <c r="A106" s="58">
        <v>97</v>
      </c>
      <c r="B106" s="31" t="s">
        <v>122</v>
      </c>
      <c r="C106" s="31">
        <v>437.25</v>
      </c>
      <c r="D106" s="40">
        <v>438.4666666666667</v>
      </c>
      <c r="E106" s="40">
        <v>432.63333333333338</v>
      </c>
      <c r="F106" s="40">
        <v>428.01666666666671</v>
      </c>
      <c r="G106" s="40">
        <v>422.18333333333339</v>
      </c>
      <c r="H106" s="40">
        <v>443.08333333333337</v>
      </c>
      <c r="I106" s="40">
        <v>448.91666666666663</v>
      </c>
      <c r="J106" s="40">
        <v>453.53333333333336</v>
      </c>
      <c r="K106" s="31">
        <v>444.3</v>
      </c>
      <c r="L106" s="31">
        <v>433.85</v>
      </c>
      <c r="M106" s="31">
        <v>83.493539999999996</v>
      </c>
      <c r="N106" s="1"/>
      <c r="O106" s="1"/>
    </row>
    <row r="107" spans="1:15" ht="12.75" customHeight="1">
      <c r="A107" s="58">
        <v>98</v>
      </c>
      <c r="B107" s="31" t="s">
        <v>263</v>
      </c>
      <c r="C107" s="31">
        <v>1104.5</v>
      </c>
      <c r="D107" s="40">
        <v>1097.8166666666666</v>
      </c>
      <c r="E107" s="40">
        <v>1081.6833333333332</v>
      </c>
      <c r="F107" s="40">
        <v>1058.8666666666666</v>
      </c>
      <c r="G107" s="40">
        <v>1042.7333333333331</v>
      </c>
      <c r="H107" s="40">
        <v>1120.6333333333332</v>
      </c>
      <c r="I107" s="40">
        <v>1136.7666666666664</v>
      </c>
      <c r="J107" s="40">
        <v>1159.5833333333333</v>
      </c>
      <c r="K107" s="31">
        <v>1113.95</v>
      </c>
      <c r="L107" s="31">
        <v>1075</v>
      </c>
      <c r="M107" s="31">
        <v>2.9107400000000001</v>
      </c>
      <c r="N107" s="1"/>
      <c r="O107" s="1"/>
    </row>
    <row r="108" spans="1:15" ht="12.75" customHeight="1">
      <c r="A108" s="58">
        <v>99</v>
      </c>
      <c r="B108" s="31" t="s">
        <v>123</v>
      </c>
      <c r="C108" s="31">
        <v>255.2</v>
      </c>
      <c r="D108" s="40">
        <v>256.48333333333335</v>
      </c>
      <c r="E108" s="40">
        <v>252.26666666666671</v>
      </c>
      <c r="F108" s="40">
        <v>249.33333333333337</v>
      </c>
      <c r="G108" s="40">
        <v>245.11666666666673</v>
      </c>
      <c r="H108" s="40">
        <v>259.41666666666669</v>
      </c>
      <c r="I108" s="40">
        <v>263.63333333333338</v>
      </c>
      <c r="J108" s="40">
        <v>266.56666666666666</v>
      </c>
      <c r="K108" s="31">
        <v>260.7</v>
      </c>
      <c r="L108" s="31">
        <v>253.55</v>
      </c>
      <c r="M108" s="31">
        <v>40.731400000000001</v>
      </c>
      <c r="N108" s="1"/>
      <c r="O108" s="1"/>
    </row>
    <row r="109" spans="1:15" ht="12.75" customHeight="1">
      <c r="A109" s="58">
        <v>100</v>
      </c>
      <c r="B109" s="31" t="s">
        <v>124</v>
      </c>
      <c r="C109" s="31">
        <v>2392.3000000000002</v>
      </c>
      <c r="D109" s="40">
        <v>2394.4166666666665</v>
      </c>
      <c r="E109" s="40">
        <v>2375.333333333333</v>
      </c>
      <c r="F109" s="40">
        <v>2358.3666666666663</v>
      </c>
      <c r="G109" s="40">
        <v>2339.2833333333328</v>
      </c>
      <c r="H109" s="40">
        <v>2411.3833333333332</v>
      </c>
      <c r="I109" s="40">
        <v>2430.4666666666662</v>
      </c>
      <c r="J109" s="40">
        <v>2447.4333333333334</v>
      </c>
      <c r="K109" s="31">
        <v>2413.5</v>
      </c>
      <c r="L109" s="31">
        <v>2377.4499999999998</v>
      </c>
      <c r="M109" s="31">
        <v>12.26064</v>
      </c>
      <c r="N109" s="1"/>
      <c r="O109" s="1"/>
    </row>
    <row r="110" spans="1:15" ht="12.75" customHeight="1">
      <c r="A110" s="58">
        <v>101</v>
      </c>
      <c r="B110" s="31" t="s">
        <v>264</v>
      </c>
      <c r="C110" s="31">
        <v>319.8</v>
      </c>
      <c r="D110" s="40">
        <v>319.15000000000003</v>
      </c>
      <c r="E110" s="40">
        <v>316.35000000000008</v>
      </c>
      <c r="F110" s="40">
        <v>312.90000000000003</v>
      </c>
      <c r="G110" s="40">
        <v>310.10000000000008</v>
      </c>
      <c r="H110" s="40">
        <v>322.60000000000008</v>
      </c>
      <c r="I110" s="40">
        <v>325.40000000000003</v>
      </c>
      <c r="J110" s="40">
        <v>328.85000000000008</v>
      </c>
      <c r="K110" s="31">
        <v>321.95</v>
      </c>
      <c r="L110" s="31">
        <v>315.7</v>
      </c>
      <c r="M110" s="31">
        <v>8.9302600000000005</v>
      </c>
      <c r="N110" s="1"/>
      <c r="O110" s="1"/>
    </row>
    <row r="111" spans="1:15" ht="12.75" customHeight="1">
      <c r="A111" s="58">
        <v>102</v>
      </c>
      <c r="B111" s="31" t="s">
        <v>116</v>
      </c>
      <c r="C111" s="31">
        <v>2668.75</v>
      </c>
      <c r="D111" s="40">
        <v>2663.5333333333333</v>
      </c>
      <c r="E111" s="40">
        <v>2651.8166666666666</v>
      </c>
      <c r="F111" s="40">
        <v>2634.8833333333332</v>
      </c>
      <c r="G111" s="40">
        <v>2623.1666666666665</v>
      </c>
      <c r="H111" s="40">
        <v>2680.4666666666667</v>
      </c>
      <c r="I111" s="40">
        <v>2692.1833333333329</v>
      </c>
      <c r="J111" s="40">
        <v>2709.1166666666668</v>
      </c>
      <c r="K111" s="31">
        <v>2675.25</v>
      </c>
      <c r="L111" s="31">
        <v>2646.6</v>
      </c>
      <c r="M111" s="31">
        <v>17.024789999999999</v>
      </c>
      <c r="N111" s="1"/>
      <c r="O111" s="1"/>
    </row>
    <row r="112" spans="1:15" ht="12.75" customHeight="1">
      <c r="A112" s="58">
        <v>103</v>
      </c>
      <c r="B112" s="31" t="s">
        <v>126</v>
      </c>
      <c r="C112" s="31">
        <v>701.35</v>
      </c>
      <c r="D112" s="40">
        <v>699.20000000000016</v>
      </c>
      <c r="E112" s="40">
        <v>695.45000000000027</v>
      </c>
      <c r="F112" s="40">
        <v>689.55000000000007</v>
      </c>
      <c r="G112" s="40">
        <v>685.80000000000018</v>
      </c>
      <c r="H112" s="40">
        <v>705.10000000000036</v>
      </c>
      <c r="I112" s="40">
        <v>708.85000000000014</v>
      </c>
      <c r="J112" s="40">
        <v>714.75000000000045</v>
      </c>
      <c r="K112" s="31">
        <v>702.95</v>
      </c>
      <c r="L112" s="31">
        <v>693.3</v>
      </c>
      <c r="M112" s="31">
        <v>88.403390000000002</v>
      </c>
      <c r="N112" s="1"/>
      <c r="O112" s="1"/>
    </row>
    <row r="113" spans="1:15" ht="12.75" customHeight="1">
      <c r="A113" s="58">
        <v>104</v>
      </c>
      <c r="B113" s="31" t="s">
        <v>127</v>
      </c>
      <c r="C113" s="31">
        <v>1450.05</v>
      </c>
      <c r="D113" s="40">
        <v>1445.3500000000001</v>
      </c>
      <c r="E113" s="40">
        <v>1431.2000000000003</v>
      </c>
      <c r="F113" s="40">
        <v>1412.3500000000001</v>
      </c>
      <c r="G113" s="40">
        <v>1398.2000000000003</v>
      </c>
      <c r="H113" s="40">
        <v>1464.2000000000003</v>
      </c>
      <c r="I113" s="40">
        <v>1478.3500000000004</v>
      </c>
      <c r="J113" s="40">
        <v>1497.2000000000003</v>
      </c>
      <c r="K113" s="31">
        <v>1459.5</v>
      </c>
      <c r="L113" s="31">
        <v>1426.5</v>
      </c>
      <c r="M113" s="31">
        <v>9.2359399999999994</v>
      </c>
      <c r="N113" s="1"/>
      <c r="O113" s="1"/>
    </row>
    <row r="114" spans="1:15" ht="12.75" customHeight="1">
      <c r="A114" s="58">
        <v>105</v>
      </c>
      <c r="B114" s="31" t="s">
        <v>128</v>
      </c>
      <c r="C114" s="31">
        <v>669.6</v>
      </c>
      <c r="D114" s="40">
        <v>662.30000000000007</v>
      </c>
      <c r="E114" s="40">
        <v>652.30000000000018</v>
      </c>
      <c r="F114" s="40">
        <v>635.00000000000011</v>
      </c>
      <c r="G114" s="40">
        <v>625.00000000000023</v>
      </c>
      <c r="H114" s="40">
        <v>679.60000000000014</v>
      </c>
      <c r="I114" s="40">
        <v>689.59999999999991</v>
      </c>
      <c r="J114" s="40">
        <v>706.90000000000009</v>
      </c>
      <c r="K114" s="31">
        <v>672.3</v>
      </c>
      <c r="L114" s="31">
        <v>645</v>
      </c>
      <c r="M114" s="31">
        <v>8.1579099999999993</v>
      </c>
      <c r="N114" s="1"/>
      <c r="O114" s="1"/>
    </row>
    <row r="115" spans="1:15" ht="12.75" customHeight="1">
      <c r="A115" s="58">
        <v>106</v>
      </c>
      <c r="B115" s="31" t="s">
        <v>265</v>
      </c>
      <c r="C115" s="31">
        <v>707.9</v>
      </c>
      <c r="D115" s="40">
        <v>702.5333333333333</v>
      </c>
      <c r="E115" s="40">
        <v>691.66666666666663</v>
      </c>
      <c r="F115" s="40">
        <v>675.43333333333328</v>
      </c>
      <c r="G115" s="40">
        <v>664.56666666666661</v>
      </c>
      <c r="H115" s="40">
        <v>718.76666666666665</v>
      </c>
      <c r="I115" s="40">
        <v>729.63333333333344</v>
      </c>
      <c r="J115" s="40">
        <v>745.86666666666667</v>
      </c>
      <c r="K115" s="31">
        <v>713.4</v>
      </c>
      <c r="L115" s="31">
        <v>686.3</v>
      </c>
      <c r="M115" s="31">
        <v>6.2371100000000004</v>
      </c>
      <c r="N115" s="1"/>
      <c r="O115" s="1"/>
    </row>
    <row r="116" spans="1:15" ht="12.75" customHeight="1">
      <c r="A116" s="58">
        <v>107</v>
      </c>
      <c r="B116" s="31" t="s">
        <v>130</v>
      </c>
      <c r="C116" s="31">
        <v>45.9</v>
      </c>
      <c r="D116" s="40">
        <v>46.116666666666667</v>
      </c>
      <c r="E116" s="40">
        <v>45.433333333333337</v>
      </c>
      <c r="F116" s="40">
        <v>44.966666666666669</v>
      </c>
      <c r="G116" s="40">
        <v>44.283333333333339</v>
      </c>
      <c r="H116" s="40">
        <v>46.583333333333336</v>
      </c>
      <c r="I116" s="40">
        <v>47.266666666666659</v>
      </c>
      <c r="J116" s="40">
        <v>47.733333333333334</v>
      </c>
      <c r="K116" s="31">
        <v>46.8</v>
      </c>
      <c r="L116" s="31">
        <v>45.65</v>
      </c>
      <c r="M116" s="31">
        <v>319.12921999999998</v>
      </c>
      <c r="N116" s="1"/>
      <c r="O116" s="1"/>
    </row>
    <row r="117" spans="1:15" ht="12.75" customHeight="1">
      <c r="A117" s="58">
        <v>108</v>
      </c>
      <c r="B117" s="31" t="s">
        <v>139</v>
      </c>
      <c r="C117" s="31">
        <v>208.9</v>
      </c>
      <c r="D117" s="40">
        <v>210.48333333333335</v>
      </c>
      <c r="E117" s="40">
        <v>206.76666666666671</v>
      </c>
      <c r="F117" s="40">
        <v>204.63333333333335</v>
      </c>
      <c r="G117" s="40">
        <v>200.91666666666671</v>
      </c>
      <c r="H117" s="40">
        <v>212.6166666666667</v>
      </c>
      <c r="I117" s="40">
        <v>216.33333333333334</v>
      </c>
      <c r="J117" s="40">
        <v>218.4666666666667</v>
      </c>
      <c r="K117" s="31">
        <v>214.2</v>
      </c>
      <c r="L117" s="31">
        <v>208.35</v>
      </c>
      <c r="M117" s="31">
        <v>276.92207999999999</v>
      </c>
      <c r="N117" s="1"/>
      <c r="O117" s="1"/>
    </row>
    <row r="118" spans="1:15" ht="12.75" customHeight="1">
      <c r="A118" s="58">
        <v>109</v>
      </c>
      <c r="B118" s="31" t="s">
        <v>125</v>
      </c>
      <c r="C118" s="31">
        <v>248.35</v>
      </c>
      <c r="D118" s="40">
        <v>249.54999999999998</v>
      </c>
      <c r="E118" s="40">
        <v>244.79999999999995</v>
      </c>
      <c r="F118" s="40">
        <v>241.24999999999997</v>
      </c>
      <c r="G118" s="40">
        <v>236.49999999999994</v>
      </c>
      <c r="H118" s="40">
        <v>253.09999999999997</v>
      </c>
      <c r="I118" s="40">
        <v>257.85000000000002</v>
      </c>
      <c r="J118" s="40">
        <v>261.39999999999998</v>
      </c>
      <c r="K118" s="31">
        <v>254.3</v>
      </c>
      <c r="L118" s="31">
        <v>246</v>
      </c>
      <c r="M118" s="31">
        <v>107.77678</v>
      </c>
      <c r="N118" s="1"/>
      <c r="O118" s="1"/>
    </row>
    <row r="119" spans="1:15" ht="12.75" customHeight="1">
      <c r="A119" s="58">
        <v>110</v>
      </c>
      <c r="B119" s="31" t="s">
        <v>266</v>
      </c>
      <c r="C119" s="31">
        <v>7166.85</v>
      </c>
      <c r="D119" s="40">
        <v>7194.9333333333334</v>
      </c>
      <c r="E119" s="40">
        <v>7121.916666666667</v>
      </c>
      <c r="F119" s="40">
        <v>7076.9833333333336</v>
      </c>
      <c r="G119" s="40">
        <v>7003.9666666666672</v>
      </c>
      <c r="H119" s="40">
        <v>7239.8666666666668</v>
      </c>
      <c r="I119" s="40">
        <v>7312.8833333333332</v>
      </c>
      <c r="J119" s="40">
        <v>7357.8166666666666</v>
      </c>
      <c r="K119" s="31">
        <v>7267.95</v>
      </c>
      <c r="L119" s="31">
        <v>7150</v>
      </c>
      <c r="M119" s="31">
        <v>0.20791999999999999</v>
      </c>
      <c r="N119" s="1"/>
      <c r="O119" s="1"/>
    </row>
    <row r="120" spans="1:15" ht="12.75" customHeight="1">
      <c r="A120" s="58">
        <v>111</v>
      </c>
      <c r="B120" s="31" t="s">
        <v>132</v>
      </c>
      <c r="C120" s="31">
        <v>143.15</v>
      </c>
      <c r="D120" s="40">
        <v>143.43333333333334</v>
      </c>
      <c r="E120" s="40">
        <v>141.41666666666669</v>
      </c>
      <c r="F120" s="40">
        <v>139.68333333333334</v>
      </c>
      <c r="G120" s="40">
        <v>137.66666666666669</v>
      </c>
      <c r="H120" s="40">
        <v>145.16666666666669</v>
      </c>
      <c r="I120" s="40">
        <v>147.18333333333334</v>
      </c>
      <c r="J120" s="40">
        <v>148.91666666666669</v>
      </c>
      <c r="K120" s="31">
        <v>145.44999999999999</v>
      </c>
      <c r="L120" s="31">
        <v>141.69999999999999</v>
      </c>
      <c r="M120" s="31">
        <v>34.053809999999999</v>
      </c>
      <c r="N120" s="1"/>
      <c r="O120" s="1"/>
    </row>
    <row r="121" spans="1:15" ht="12.75" customHeight="1">
      <c r="A121" s="58">
        <v>112</v>
      </c>
      <c r="B121" s="31" t="s">
        <v>137</v>
      </c>
      <c r="C121" s="31">
        <v>104.1</v>
      </c>
      <c r="D121" s="40">
        <v>104.45</v>
      </c>
      <c r="E121" s="40">
        <v>103.4</v>
      </c>
      <c r="F121" s="40">
        <v>102.7</v>
      </c>
      <c r="G121" s="40">
        <v>101.65</v>
      </c>
      <c r="H121" s="40">
        <v>105.15</v>
      </c>
      <c r="I121" s="40">
        <v>106.19999999999999</v>
      </c>
      <c r="J121" s="40">
        <v>106.9</v>
      </c>
      <c r="K121" s="31">
        <v>105.5</v>
      </c>
      <c r="L121" s="31">
        <v>103.75</v>
      </c>
      <c r="M121" s="31">
        <v>89.617630000000005</v>
      </c>
      <c r="N121" s="1"/>
      <c r="O121" s="1"/>
    </row>
    <row r="122" spans="1:15" ht="12.75" customHeight="1">
      <c r="A122" s="58">
        <v>113</v>
      </c>
      <c r="B122" s="31" t="s">
        <v>138</v>
      </c>
      <c r="C122" s="31">
        <v>2689.8</v>
      </c>
      <c r="D122" s="40">
        <v>2663.6333333333332</v>
      </c>
      <c r="E122" s="40">
        <v>2598.4166666666665</v>
      </c>
      <c r="F122" s="40">
        <v>2507.0333333333333</v>
      </c>
      <c r="G122" s="40">
        <v>2441.8166666666666</v>
      </c>
      <c r="H122" s="40">
        <v>2755.0166666666664</v>
      </c>
      <c r="I122" s="40">
        <v>2820.2333333333336</v>
      </c>
      <c r="J122" s="40">
        <v>2911.6166666666663</v>
      </c>
      <c r="K122" s="31">
        <v>2728.85</v>
      </c>
      <c r="L122" s="31">
        <v>2572.25</v>
      </c>
      <c r="M122" s="31">
        <v>60.683979999999998</v>
      </c>
      <c r="N122" s="1"/>
      <c r="O122" s="1"/>
    </row>
    <row r="123" spans="1:15" ht="12.75" customHeight="1">
      <c r="A123" s="58">
        <v>114</v>
      </c>
      <c r="B123" s="31" t="s">
        <v>131</v>
      </c>
      <c r="C123" s="31">
        <v>536.65</v>
      </c>
      <c r="D123" s="40">
        <v>528.55000000000007</v>
      </c>
      <c r="E123" s="40">
        <v>519.35000000000014</v>
      </c>
      <c r="F123" s="40">
        <v>502.05000000000007</v>
      </c>
      <c r="G123" s="40">
        <v>492.85000000000014</v>
      </c>
      <c r="H123" s="40">
        <v>545.85000000000014</v>
      </c>
      <c r="I123" s="40">
        <v>555.05000000000018</v>
      </c>
      <c r="J123" s="40">
        <v>572.35000000000014</v>
      </c>
      <c r="K123" s="31">
        <v>537.75</v>
      </c>
      <c r="L123" s="31">
        <v>511.25</v>
      </c>
      <c r="M123" s="31">
        <v>32.580570000000002</v>
      </c>
      <c r="N123" s="1"/>
      <c r="O123" s="1"/>
    </row>
    <row r="124" spans="1:15" ht="12.75" customHeight="1">
      <c r="A124" s="58">
        <v>115</v>
      </c>
      <c r="B124" s="31" t="s">
        <v>135</v>
      </c>
      <c r="C124" s="31">
        <v>214.1</v>
      </c>
      <c r="D124" s="40">
        <v>213.91666666666666</v>
      </c>
      <c r="E124" s="40">
        <v>212.33333333333331</v>
      </c>
      <c r="F124" s="40">
        <v>210.56666666666666</v>
      </c>
      <c r="G124" s="40">
        <v>208.98333333333332</v>
      </c>
      <c r="H124" s="40">
        <v>215.68333333333331</v>
      </c>
      <c r="I124" s="40">
        <v>217.26666666666662</v>
      </c>
      <c r="J124" s="40">
        <v>219.0333333333333</v>
      </c>
      <c r="K124" s="31">
        <v>215.5</v>
      </c>
      <c r="L124" s="31">
        <v>212.15</v>
      </c>
      <c r="M124" s="31">
        <v>16.89583</v>
      </c>
      <c r="N124" s="1"/>
      <c r="O124" s="1"/>
    </row>
    <row r="125" spans="1:15" ht="12.75" customHeight="1">
      <c r="A125" s="58">
        <v>116</v>
      </c>
      <c r="B125" s="31" t="s">
        <v>134</v>
      </c>
      <c r="C125" s="31">
        <v>1035.3499999999999</v>
      </c>
      <c r="D125" s="40">
        <v>1036.5833333333333</v>
      </c>
      <c r="E125" s="40">
        <v>1026.0166666666664</v>
      </c>
      <c r="F125" s="40">
        <v>1016.6833333333332</v>
      </c>
      <c r="G125" s="40">
        <v>1006.1166666666663</v>
      </c>
      <c r="H125" s="40">
        <v>1045.9166666666665</v>
      </c>
      <c r="I125" s="40">
        <v>1056.4833333333336</v>
      </c>
      <c r="J125" s="40">
        <v>1065.8166666666666</v>
      </c>
      <c r="K125" s="31">
        <v>1047.1500000000001</v>
      </c>
      <c r="L125" s="31">
        <v>1027.25</v>
      </c>
      <c r="M125" s="31">
        <v>24.537009999999999</v>
      </c>
      <c r="N125" s="1"/>
      <c r="O125" s="1"/>
    </row>
    <row r="126" spans="1:15" ht="12.75" customHeight="1">
      <c r="A126" s="58">
        <v>117</v>
      </c>
      <c r="B126" s="31" t="s">
        <v>167</v>
      </c>
      <c r="C126" s="31">
        <v>5426.65</v>
      </c>
      <c r="D126" s="40">
        <v>5400.1166666666659</v>
      </c>
      <c r="E126" s="40">
        <v>5361.5333333333319</v>
      </c>
      <c r="F126" s="40">
        <v>5296.4166666666661</v>
      </c>
      <c r="G126" s="40">
        <v>5257.8333333333321</v>
      </c>
      <c r="H126" s="40">
        <v>5465.2333333333318</v>
      </c>
      <c r="I126" s="40">
        <v>5503.8166666666657</v>
      </c>
      <c r="J126" s="40">
        <v>5568.9333333333316</v>
      </c>
      <c r="K126" s="31">
        <v>5438.7</v>
      </c>
      <c r="L126" s="31">
        <v>5335</v>
      </c>
      <c r="M126" s="31">
        <v>1.9171100000000001</v>
      </c>
      <c r="N126" s="1"/>
      <c r="O126" s="1"/>
    </row>
    <row r="127" spans="1:15" ht="12.75" customHeight="1">
      <c r="A127" s="58">
        <v>118</v>
      </c>
      <c r="B127" s="31" t="s">
        <v>136</v>
      </c>
      <c r="C127" s="31">
        <v>1689.6</v>
      </c>
      <c r="D127" s="40">
        <v>1686.7</v>
      </c>
      <c r="E127" s="40">
        <v>1676.9</v>
      </c>
      <c r="F127" s="40">
        <v>1664.2</v>
      </c>
      <c r="G127" s="40">
        <v>1654.4</v>
      </c>
      <c r="H127" s="40">
        <v>1699.4</v>
      </c>
      <c r="I127" s="40">
        <v>1709.1999999999998</v>
      </c>
      <c r="J127" s="40">
        <v>1721.9</v>
      </c>
      <c r="K127" s="31">
        <v>1696.5</v>
      </c>
      <c r="L127" s="31">
        <v>1674</v>
      </c>
      <c r="M127" s="31">
        <v>56.595790000000001</v>
      </c>
      <c r="N127" s="1"/>
      <c r="O127" s="1"/>
    </row>
    <row r="128" spans="1:15" ht="12.75" customHeight="1">
      <c r="A128" s="58">
        <v>119</v>
      </c>
      <c r="B128" s="31" t="s">
        <v>133</v>
      </c>
      <c r="C128" s="31">
        <v>1669.3</v>
      </c>
      <c r="D128" s="40">
        <v>1661.7333333333333</v>
      </c>
      <c r="E128" s="40">
        <v>1644.5666666666666</v>
      </c>
      <c r="F128" s="40">
        <v>1619.8333333333333</v>
      </c>
      <c r="G128" s="40">
        <v>1602.6666666666665</v>
      </c>
      <c r="H128" s="40">
        <v>1686.4666666666667</v>
      </c>
      <c r="I128" s="40">
        <v>1703.6333333333332</v>
      </c>
      <c r="J128" s="40">
        <v>1728.3666666666668</v>
      </c>
      <c r="K128" s="31">
        <v>1678.9</v>
      </c>
      <c r="L128" s="31">
        <v>1637</v>
      </c>
      <c r="M128" s="31">
        <v>3.0777000000000001</v>
      </c>
      <c r="N128" s="1"/>
      <c r="O128" s="1"/>
    </row>
    <row r="129" spans="1:15" ht="12.75" customHeight="1">
      <c r="A129" s="58">
        <v>120</v>
      </c>
      <c r="B129" s="31" t="s">
        <v>267</v>
      </c>
      <c r="C129" s="31">
        <v>2387.1999999999998</v>
      </c>
      <c r="D129" s="40">
        <v>2392.1666666666665</v>
      </c>
      <c r="E129" s="40">
        <v>2374.4333333333329</v>
      </c>
      <c r="F129" s="40">
        <v>2361.6666666666665</v>
      </c>
      <c r="G129" s="40">
        <v>2343.9333333333329</v>
      </c>
      <c r="H129" s="40">
        <v>2404.9333333333329</v>
      </c>
      <c r="I129" s="40">
        <v>2422.6666666666665</v>
      </c>
      <c r="J129" s="40">
        <v>2435.4333333333329</v>
      </c>
      <c r="K129" s="31">
        <v>2409.9</v>
      </c>
      <c r="L129" s="31">
        <v>2379.4</v>
      </c>
      <c r="M129" s="31">
        <v>1.4942200000000001</v>
      </c>
      <c r="N129" s="1"/>
      <c r="O129" s="1"/>
    </row>
    <row r="130" spans="1:15" ht="12.75" customHeight="1">
      <c r="A130" s="58">
        <v>121</v>
      </c>
      <c r="B130" s="31" t="s">
        <v>268</v>
      </c>
      <c r="C130" s="31">
        <v>239.45</v>
      </c>
      <c r="D130" s="40">
        <v>236.4</v>
      </c>
      <c r="E130" s="40">
        <v>233.05</v>
      </c>
      <c r="F130" s="40">
        <v>226.65</v>
      </c>
      <c r="G130" s="40">
        <v>223.3</v>
      </c>
      <c r="H130" s="40">
        <v>242.8</v>
      </c>
      <c r="I130" s="40">
        <v>246.14999999999998</v>
      </c>
      <c r="J130" s="40">
        <v>252.55</v>
      </c>
      <c r="K130" s="31">
        <v>239.75</v>
      </c>
      <c r="L130" s="31">
        <v>230</v>
      </c>
      <c r="M130" s="31">
        <v>24.557980000000001</v>
      </c>
      <c r="N130" s="1"/>
      <c r="O130" s="1"/>
    </row>
    <row r="131" spans="1:15" ht="12.75" customHeight="1">
      <c r="A131" s="58">
        <v>122</v>
      </c>
      <c r="B131" s="31" t="s">
        <v>141</v>
      </c>
      <c r="C131" s="31">
        <v>748.9</v>
      </c>
      <c r="D131" s="40">
        <v>748.19999999999993</v>
      </c>
      <c r="E131" s="40">
        <v>742.09999999999991</v>
      </c>
      <c r="F131" s="40">
        <v>735.3</v>
      </c>
      <c r="G131" s="40">
        <v>729.19999999999993</v>
      </c>
      <c r="H131" s="40">
        <v>754.99999999999989</v>
      </c>
      <c r="I131" s="40">
        <v>761.1</v>
      </c>
      <c r="J131" s="40">
        <v>767.89999999999986</v>
      </c>
      <c r="K131" s="31">
        <v>754.3</v>
      </c>
      <c r="L131" s="31">
        <v>741.4</v>
      </c>
      <c r="M131" s="31">
        <v>35.062809999999999</v>
      </c>
      <c r="N131" s="1"/>
      <c r="O131" s="1"/>
    </row>
    <row r="132" spans="1:15" ht="12.75" customHeight="1">
      <c r="A132" s="58">
        <v>123</v>
      </c>
      <c r="B132" s="31" t="s">
        <v>140</v>
      </c>
      <c r="C132" s="31">
        <v>424.25</v>
      </c>
      <c r="D132" s="40">
        <v>423.33333333333331</v>
      </c>
      <c r="E132" s="40">
        <v>419.96666666666664</v>
      </c>
      <c r="F132" s="40">
        <v>415.68333333333334</v>
      </c>
      <c r="G132" s="40">
        <v>412.31666666666666</v>
      </c>
      <c r="H132" s="40">
        <v>427.61666666666662</v>
      </c>
      <c r="I132" s="40">
        <v>430.98333333333329</v>
      </c>
      <c r="J132" s="40">
        <v>435.26666666666659</v>
      </c>
      <c r="K132" s="31">
        <v>426.7</v>
      </c>
      <c r="L132" s="31">
        <v>419.05</v>
      </c>
      <c r="M132" s="31">
        <v>64.664609999999996</v>
      </c>
      <c r="N132" s="1"/>
      <c r="O132" s="1"/>
    </row>
    <row r="133" spans="1:15" ht="12.75" customHeight="1">
      <c r="A133" s="58">
        <v>124</v>
      </c>
      <c r="B133" s="31" t="s">
        <v>142</v>
      </c>
      <c r="C133" s="31">
        <v>3741.05</v>
      </c>
      <c r="D133" s="40">
        <v>3701.5833333333335</v>
      </c>
      <c r="E133" s="40">
        <v>3655.2666666666669</v>
      </c>
      <c r="F133" s="40">
        <v>3569.4833333333336</v>
      </c>
      <c r="G133" s="40">
        <v>3523.166666666667</v>
      </c>
      <c r="H133" s="40">
        <v>3787.3666666666668</v>
      </c>
      <c r="I133" s="40">
        <v>3833.6833333333334</v>
      </c>
      <c r="J133" s="40">
        <v>3919.4666666666667</v>
      </c>
      <c r="K133" s="31">
        <v>3747.9</v>
      </c>
      <c r="L133" s="31">
        <v>3615.8</v>
      </c>
      <c r="M133" s="31">
        <v>4.5341899999999997</v>
      </c>
      <c r="N133" s="1"/>
      <c r="O133" s="1"/>
    </row>
    <row r="134" spans="1:15" ht="12.75" customHeight="1">
      <c r="A134" s="58">
        <v>125</v>
      </c>
      <c r="B134" s="31" t="s">
        <v>143</v>
      </c>
      <c r="C134" s="31">
        <v>1787.7</v>
      </c>
      <c r="D134" s="40">
        <v>1780.2333333333333</v>
      </c>
      <c r="E134" s="40">
        <v>1769.4666666666667</v>
      </c>
      <c r="F134" s="40">
        <v>1751.2333333333333</v>
      </c>
      <c r="G134" s="40">
        <v>1740.4666666666667</v>
      </c>
      <c r="H134" s="40">
        <v>1798.4666666666667</v>
      </c>
      <c r="I134" s="40">
        <v>1809.2333333333336</v>
      </c>
      <c r="J134" s="40">
        <v>1827.4666666666667</v>
      </c>
      <c r="K134" s="31">
        <v>1791</v>
      </c>
      <c r="L134" s="31">
        <v>1762</v>
      </c>
      <c r="M134" s="31">
        <v>16.416899999999998</v>
      </c>
      <c r="N134" s="1"/>
      <c r="O134" s="1"/>
    </row>
    <row r="135" spans="1:15" ht="12.75" customHeight="1">
      <c r="A135" s="58">
        <v>126</v>
      </c>
      <c r="B135" s="31" t="s">
        <v>144</v>
      </c>
      <c r="C135" s="31">
        <v>85.35</v>
      </c>
      <c r="D135" s="40">
        <v>85.033333333333331</v>
      </c>
      <c r="E135" s="40">
        <v>84.466666666666669</v>
      </c>
      <c r="F135" s="40">
        <v>83.583333333333343</v>
      </c>
      <c r="G135" s="40">
        <v>83.01666666666668</v>
      </c>
      <c r="H135" s="40">
        <v>85.916666666666657</v>
      </c>
      <c r="I135" s="40">
        <v>86.48333333333332</v>
      </c>
      <c r="J135" s="40">
        <v>87.366666666666646</v>
      </c>
      <c r="K135" s="31">
        <v>85.6</v>
      </c>
      <c r="L135" s="31">
        <v>84.15</v>
      </c>
      <c r="M135" s="31">
        <v>50.040599999999998</v>
      </c>
      <c r="N135" s="1"/>
      <c r="O135" s="1"/>
    </row>
    <row r="136" spans="1:15" ht="12.75" customHeight="1">
      <c r="A136" s="58">
        <v>127</v>
      </c>
      <c r="B136" s="31" t="s">
        <v>149</v>
      </c>
      <c r="C136" s="31">
        <v>3659.3</v>
      </c>
      <c r="D136" s="40">
        <v>3677.5666666666671</v>
      </c>
      <c r="E136" s="40">
        <v>3622.1333333333341</v>
      </c>
      <c r="F136" s="40">
        <v>3584.9666666666672</v>
      </c>
      <c r="G136" s="40">
        <v>3529.5333333333342</v>
      </c>
      <c r="H136" s="40">
        <v>3714.733333333334</v>
      </c>
      <c r="I136" s="40">
        <v>3770.1666666666674</v>
      </c>
      <c r="J136" s="40">
        <v>3807.3333333333339</v>
      </c>
      <c r="K136" s="31">
        <v>3733</v>
      </c>
      <c r="L136" s="31">
        <v>3640.4</v>
      </c>
      <c r="M136" s="31">
        <v>2.6976499999999999</v>
      </c>
      <c r="N136" s="1"/>
      <c r="O136" s="1"/>
    </row>
    <row r="137" spans="1:15" ht="12.75" customHeight="1">
      <c r="A137" s="58">
        <v>128</v>
      </c>
      <c r="B137" s="31" t="s">
        <v>146</v>
      </c>
      <c r="C137" s="31">
        <v>400.45</v>
      </c>
      <c r="D137" s="40">
        <v>398.61666666666662</v>
      </c>
      <c r="E137" s="40">
        <v>395.18333333333322</v>
      </c>
      <c r="F137" s="40">
        <v>389.91666666666663</v>
      </c>
      <c r="G137" s="40">
        <v>386.48333333333323</v>
      </c>
      <c r="H137" s="40">
        <v>403.88333333333321</v>
      </c>
      <c r="I137" s="40">
        <v>407.31666666666661</v>
      </c>
      <c r="J137" s="40">
        <v>412.5833333333332</v>
      </c>
      <c r="K137" s="31">
        <v>402.05</v>
      </c>
      <c r="L137" s="31">
        <v>393.35</v>
      </c>
      <c r="M137" s="31">
        <v>19.88927</v>
      </c>
      <c r="N137" s="1"/>
      <c r="O137" s="1"/>
    </row>
    <row r="138" spans="1:15" ht="12.75" customHeight="1">
      <c r="A138" s="58">
        <v>129</v>
      </c>
      <c r="B138" s="31" t="s">
        <v>148</v>
      </c>
      <c r="C138" s="31">
        <v>4877.05</v>
      </c>
      <c r="D138" s="40">
        <v>4849.6833333333334</v>
      </c>
      <c r="E138" s="40">
        <v>4787.3666666666668</v>
      </c>
      <c r="F138" s="40">
        <v>4697.6833333333334</v>
      </c>
      <c r="G138" s="40">
        <v>4635.3666666666668</v>
      </c>
      <c r="H138" s="40">
        <v>4939.3666666666668</v>
      </c>
      <c r="I138" s="40">
        <v>5001.6833333333343</v>
      </c>
      <c r="J138" s="40">
        <v>5091.3666666666668</v>
      </c>
      <c r="K138" s="31">
        <v>4912</v>
      </c>
      <c r="L138" s="31">
        <v>4760</v>
      </c>
      <c r="M138" s="31">
        <v>5.0210499999999998</v>
      </c>
      <c r="N138" s="1"/>
      <c r="O138" s="1"/>
    </row>
    <row r="139" spans="1:15" ht="12.75" customHeight="1">
      <c r="A139" s="58">
        <v>130</v>
      </c>
      <c r="B139" s="31" t="s">
        <v>147</v>
      </c>
      <c r="C139" s="31">
        <v>1623.45</v>
      </c>
      <c r="D139" s="40">
        <v>1610.8166666666666</v>
      </c>
      <c r="E139" s="40">
        <v>1594.6333333333332</v>
      </c>
      <c r="F139" s="40">
        <v>1565.8166666666666</v>
      </c>
      <c r="G139" s="40">
        <v>1549.6333333333332</v>
      </c>
      <c r="H139" s="40">
        <v>1639.6333333333332</v>
      </c>
      <c r="I139" s="40">
        <v>1655.8166666666666</v>
      </c>
      <c r="J139" s="40">
        <v>1684.6333333333332</v>
      </c>
      <c r="K139" s="31">
        <v>1627</v>
      </c>
      <c r="L139" s="31">
        <v>1582</v>
      </c>
      <c r="M139" s="31">
        <v>16.458110000000001</v>
      </c>
      <c r="N139" s="1"/>
      <c r="O139" s="1"/>
    </row>
    <row r="140" spans="1:15" ht="12.75" customHeight="1">
      <c r="A140" s="58">
        <v>131</v>
      </c>
      <c r="B140" s="31" t="s">
        <v>269</v>
      </c>
      <c r="C140" s="31">
        <v>708.7</v>
      </c>
      <c r="D140" s="40">
        <v>710.01666666666677</v>
      </c>
      <c r="E140" s="40">
        <v>696.28333333333353</v>
      </c>
      <c r="F140" s="40">
        <v>683.86666666666679</v>
      </c>
      <c r="G140" s="40">
        <v>670.13333333333355</v>
      </c>
      <c r="H140" s="40">
        <v>722.43333333333351</v>
      </c>
      <c r="I140" s="40">
        <v>736.16666666666686</v>
      </c>
      <c r="J140" s="40">
        <v>748.58333333333348</v>
      </c>
      <c r="K140" s="31">
        <v>723.75</v>
      </c>
      <c r="L140" s="31">
        <v>697.6</v>
      </c>
      <c r="M140" s="31">
        <v>30.99023</v>
      </c>
      <c r="N140" s="1"/>
      <c r="O140" s="1"/>
    </row>
    <row r="141" spans="1:15" ht="12.75" customHeight="1">
      <c r="A141" s="58">
        <v>132</v>
      </c>
      <c r="B141" s="31" t="s">
        <v>150</v>
      </c>
      <c r="C141" s="31">
        <v>975.95</v>
      </c>
      <c r="D141" s="40">
        <v>994.01666666666677</v>
      </c>
      <c r="E141" s="40">
        <v>955.03333333333353</v>
      </c>
      <c r="F141" s="40">
        <v>934.11666666666679</v>
      </c>
      <c r="G141" s="40">
        <v>895.13333333333355</v>
      </c>
      <c r="H141" s="40">
        <v>1014.9333333333335</v>
      </c>
      <c r="I141" s="40">
        <v>1053.916666666667</v>
      </c>
      <c r="J141" s="40">
        <v>1074.8333333333335</v>
      </c>
      <c r="K141" s="31">
        <v>1033</v>
      </c>
      <c r="L141" s="31">
        <v>973.1</v>
      </c>
      <c r="M141" s="31">
        <v>97.652119999999996</v>
      </c>
      <c r="N141" s="1"/>
      <c r="O141" s="1"/>
    </row>
    <row r="142" spans="1:15" ht="12.75" customHeight="1">
      <c r="A142" s="58">
        <v>133</v>
      </c>
      <c r="B142" s="31" t="s">
        <v>163</v>
      </c>
      <c r="C142" s="31">
        <v>78236.05</v>
      </c>
      <c r="D142" s="40">
        <v>78183.666666666672</v>
      </c>
      <c r="E142" s="40">
        <v>77657.383333333346</v>
      </c>
      <c r="F142" s="40">
        <v>77078.716666666674</v>
      </c>
      <c r="G142" s="40">
        <v>76552.433333333349</v>
      </c>
      <c r="H142" s="40">
        <v>78762.333333333343</v>
      </c>
      <c r="I142" s="40">
        <v>79288.616666666669</v>
      </c>
      <c r="J142" s="40">
        <v>79867.28333333334</v>
      </c>
      <c r="K142" s="31">
        <v>78709.95</v>
      </c>
      <c r="L142" s="31">
        <v>77605</v>
      </c>
      <c r="M142" s="31">
        <v>0.13736999999999999</v>
      </c>
      <c r="N142" s="1"/>
      <c r="O142" s="1"/>
    </row>
    <row r="143" spans="1:15" ht="12.75" customHeight="1">
      <c r="A143" s="58">
        <v>134</v>
      </c>
      <c r="B143" s="31" t="s">
        <v>159</v>
      </c>
      <c r="C143" s="31">
        <v>1146.8</v>
      </c>
      <c r="D143" s="40">
        <v>1138.5666666666668</v>
      </c>
      <c r="E143" s="40">
        <v>1126.1333333333337</v>
      </c>
      <c r="F143" s="40">
        <v>1105.4666666666669</v>
      </c>
      <c r="G143" s="40">
        <v>1093.0333333333338</v>
      </c>
      <c r="H143" s="40">
        <v>1159.2333333333336</v>
      </c>
      <c r="I143" s="40">
        <v>1171.6666666666665</v>
      </c>
      <c r="J143" s="40">
        <v>1192.3333333333335</v>
      </c>
      <c r="K143" s="31">
        <v>1151</v>
      </c>
      <c r="L143" s="31">
        <v>1117.9000000000001</v>
      </c>
      <c r="M143" s="31">
        <v>4.6178600000000003</v>
      </c>
      <c r="N143" s="1"/>
      <c r="O143" s="1"/>
    </row>
    <row r="144" spans="1:15" ht="12.75" customHeight="1">
      <c r="A144" s="58">
        <v>135</v>
      </c>
      <c r="B144" s="31" t="s">
        <v>152</v>
      </c>
      <c r="C144" s="31">
        <v>155.25</v>
      </c>
      <c r="D144" s="40">
        <v>154.48333333333332</v>
      </c>
      <c r="E144" s="40">
        <v>152.76666666666665</v>
      </c>
      <c r="F144" s="40">
        <v>150.28333333333333</v>
      </c>
      <c r="G144" s="40">
        <v>148.56666666666666</v>
      </c>
      <c r="H144" s="40">
        <v>156.96666666666664</v>
      </c>
      <c r="I144" s="40">
        <v>158.68333333333328</v>
      </c>
      <c r="J144" s="40">
        <v>161.16666666666663</v>
      </c>
      <c r="K144" s="31">
        <v>156.19999999999999</v>
      </c>
      <c r="L144" s="31">
        <v>152</v>
      </c>
      <c r="M144" s="31">
        <v>44.57687</v>
      </c>
      <c r="N144" s="1"/>
      <c r="O144" s="1"/>
    </row>
    <row r="145" spans="1:15" ht="12.75" customHeight="1">
      <c r="A145" s="58">
        <v>136</v>
      </c>
      <c r="B145" s="31" t="s">
        <v>151</v>
      </c>
      <c r="C145" s="31">
        <v>776.2</v>
      </c>
      <c r="D145" s="40">
        <v>781.5333333333333</v>
      </c>
      <c r="E145" s="40">
        <v>768.41666666666663</v>
      </c>
      <c r="F145" s="40">
        <v>760.63333333333333</v>
      </c>
      <c r="G145" s="40">
        <v>747.51666666666665</v>
      </c>
      <c r="H145" s="40">
        <v>789.31666666666661</v>
      </c>
      <c r="I145" s="40">
        <v>802.43333333333339</v>
      </c>
      <c r="J145" s="40">
        <v>810.21666666666658</v>
      </c>
      <c r="K145" s="31">
        <v>794.65</v>
      </c>
      <c r="L145" s="31">
        <v>773.75</v>
      </c>
      <c r="M145" s="31">
        <v>35.510260000000002</v>
      </c>
      <c r="N145" s="1"/>
      <c r="O145" s="1"/>
    </row>
    <row r="146" spans="1:15" ht="12.75" customHeight="1">
      <c r="A146" s="58">
        <v>137</v>
      </c>
      <c r="B146" s="31" t="s">
        <v>153</v>
      </c>
      <c r="C146" s="31">
        <v>166.8</v>
      </c>
      <c r="D146" s="40">
        <v>167.9</v>
      </c>
      <c r="E146" s="40">
        <v>165.20000000000002</v>
      </c>
      <c r="F146" s="40">
        <v>163.60000000000002</v>
      </c>
      <c r="G146" s="40">
        <v>160.90000000000003</v>
      </c>
      <c r="H146" s="40">
        <v>169.5</v>
      </c>
      <c r="I146" s="40">
        <v>172.2</v>
      </c>
      <c r="J146" s="40">
        <v>173.79999999999998</v>
      </c>
      <c r="K146" s="31">
        <v>170.6</v>
      </c>
      <c r="L146" s="31">
        <v>166.3</v>
      </c>
      <c r="M146" s="31">
        <v>141.74302</v>
      </c>
      <c r="N146" s="1"/>
      <c r="O146" s="1"/>
    </row>
    <row r="147" spans="1:15" ht="12.75" customHeight="1">
      <c r="A147" s="58">
        <v>138</v>
      </c>
      <c r="B147" s="31" t="s">
        <v>154</v>
      </c>
      <c r="C147" s="31">
        <v>515.95000000000005</v>
      </c>
      <c r="D147" s="40">
        <v>517.61666666666667</v>
      </c>
      <c r="E147" s="40">
        <v>512.68333333333339</v>
      </c>
      <c r="F147" s="40">
        <v>509.41666666666674</v>
      </c>
      <c r="G147" s="40">
        <v>504.48333333333346</v>
      </c>
      <c r="H147" s="40">
        <v>520.88333333333333</v>
      </c>
      <c r="I147" s="40">
        <v>525.81666666666649</v>
      </c>
      <c r="J147" s="40">
        <v>529.08333333333326</v>
      </c>
      <c r="K147" s="31">
        <v>522.54999999999995</v>
      </c>
      <c r="L147" s="31">
        <v>514.35</v>
      </c>
      <c r="M147" s="31">
        <v>17.41264</v>
      </c>
      <c r="N147" s="1"/>
      <c r="O147" s="1"/>
    </row>
    <row r="148" spans="1:15" ht="12.75" customHeight="1">
      <c r="A148" s="58">
        <v>139</v>
      </c>
      <c r="B148" s="31" t="s">
        <v>155</v>
      </c>
      <c r="C148" s="31">
        <v>7012</v>
      </c>
      <c r="D148" s="40">
        <v>7027.2666666666664</v>
      </c>
      <c r="E148" s="40">
        <v>6969.7333333333327</v>
      </c>
      <c r="F148" s="40">
        <v>6927.4666666666662</v>
      </c>
      <c r="G148" s="40">
        <v>6869.9333333333325</v>
      </c>
      <c r="H148" s="40">
        <v>7069.5333333333328</v>
      </c>
      <c r="I148" s="40">
        <v>7127.0666666666657</v>
      </c>
      <c r="J148" s="40">
        <v>7169.333333333333</v>
      </c>
      <c r="K148" s="31">
        <v>7084.8</v>
      </c>
      <c r="L148" s="31">
        <v>6985</v>
      </c>
      <c r="M148" s="31">
        <v>3.3028300000000002</v>
      </c>
      <c r="N148" s="1"/>
      <c r="O148" s="1"/>
    </row>
    <row r="149" spans="1:15" ht="12.75" customHeight="1">
      <c r="A149" s="58">
        <v>140</v>
      </c>
      <c r="B149" s="31" t="s">
        <v>158</v>
      </c>
      <c r="C149" s="31">
        <v>1078.9000000000001</v>
      </c>
      <c r="D149" s="40">
        <v>1073.5666666666666</v>
      </c>
      <c r="E149" s="40">
        <v>1038.1333333333332</v>
      </c>
      <c r="F149" s="40">
        <v>997.36666666666656</v>
      </c>
      <c r="G149" s="40">
        <v>961.93333333333317</v>
      </c>
      <c r="H149" s="40">
        <v>1114.3333333333333</v>
      </c>
      <c r="I149" s="40">
        <v>1149.7666666666667</v>
      </c>
      <c r="J149" s="40">
        <v>1190.5333333333333</v>
      </c>
      <c r="K149" s="31">
        <v>1109</v>
      </c>
      <c r="L149" s="31">
        <v>1032.8</v>
      </c>
      <c r="M149" s="31">
        <v>11.449310000000001</v>
      </c>
      <c r="N149" s="1"/>
      <c r="O149" s="1"/>
    </row>
    <row r="150" spans="1:15" ht="12.75" customHeight="1">
      <c r="A150" s="58">
        <v>141</v>
      </c>
      <c r="B150" s="31" t="s">
        <v>160</v>
      </c>
      <c r="C150" s="31">
        <v>2925.7</v>
      </c>
      <c r="D150" s="40">
        <v>2888.4166666666665</v>
      </c>
      <c r="E150" s="40">
        <v>2841.833333333333</v>
      </c>
      <c r="F150" s="40">
        <v>2757.9666666666667</v>
      </c>
      <c r="G150" s="40">
        <v>2711.3833333333332</v>
      </c>
      <c r="H150" s="40">
        <v>2972.2833333333328</v>
      </c>
      <c r="I150" s="40">
        <v>3018.8666666666659</v>
      </c>
      <c r="J150" s="40">
        <v>3102.7333333333327</v>
      </c>
      <c r="K150" s="31">
        <v>2935</v>
      </c>
      <c r="L150" s="31">
        <v>2804.55</v>
      </c>
      <c r="M150" s="31">
        <v>11.87926</v>
      </c>
      <c r="N150" s="1"/>
      <c r="O150" s="1"/>
    </row>
    <row r="151" spans="1:15" ht="12.75" customHeight="1">
      <c r="A151" s="58">
        <v>142</v>
      </c>
      <c r="B151" s="31" t="s">
        <v>162</v>
      </c>
      <c r="C151" s="31">
        <v>2764.45</v>
      </c>
      <c r="D151" s="40">
        <v>2737.7999999999997</v>
      </c>
      <c r="E151" s="40">
        <v>2705.5999999999995</v>
      </c>
      <c r="F151" s="40">
        <v>2646.7499999999995</v>
      </c>
      <c r="G151" s="40">
        <v>2614.5499999999993</v>
      </c>
      <c r="H151" s="40">
        <v>2796.6499999999996</v>
      </c>
      <c r="I151" s="40">
        <v>2828.8499999999995</v>
      </c>
      <c r="J151" s="40">
        <v>2887.7</v>
      </c>
      <c r="K151" s="31">
        <v>2770</v>
      </c>
      <c r="L151" s="31">
        <v>2678.95</v>
      </c>
      <c r="M151" s="31">
        <v>6.5228000000000002</v>
      </c>
      <c r="N151" s="1"/>
      <c r="O151" s="1"/>
    </row>
    <row r="152" spans="1:15" ht="12.75" customHeight="1">
      <c r="A152" s="58">
        <v>143</v>
      </c>
      <c r="B152" s="31" t="s">
        <v>164</v>
      </c>
      <c r="C152" s="31">
        <v>1448.45</v>
      </c>
      <c r="D152" s="40">
        <v>1448</v>
      </c>
      <c r="E152" s="40">
        <v>1433</v>
      </c>
      <c r="F152" s="40">
        <v>1417.55</v>
      </c>
      <c r="G152" s="40">
        <v>1402.55</v>
      </c>
      <c r="H152" s="40">
        <v>1463.45</v>
      </c>
      <c r="I152" s="40">
        <v>1478.45</v>
      </c>
      <c r="J152" s="40">
        <v>1493.9</v>
      </c>
      <c r="K152" s="31">
        <v>1463</v>
      </c>
      <c r="L152" s="31">
        <v>1432.55</v>
      </c>
      <c r="M152" s="31">
        <v>7.9074900000000001</v>
      </c>
      <c r="N152" s="1"/>
      <c r="O152" s="1"/>
    </row>
    <row r="153" spans="1:15" ht="12.75" customHeight="1">
      <c r="A153" s="58">
        <v>144</v>
      </c>
      <c r="B153" s="31" t="s">
        <v>270</v>
      </c>
      <c r="C153" s="31">
        <v>1041.45</v>
      </c>
      <c r="D153" s="40">
        <v>1028.3166666666666</v>
      </c>
      <c r="E153" s="40">
        <v>1007.6333333333332</v>
      </c>
      <c r="F153" s="40">
        <v>973.81666666666661</v>
      </c>
      <c r="G153" s="40">
        <v>953.13333333333321</v>
      </c>
      <c r="H153" s="40">
        <v>1062.1333333333332</v>
      </c>
      <c r="I153" s="40">
        <v>1082.8166666666666</v>
      </c>
      <c r="J153" s="40">
        <v>1116.6333333333332</v>
      </c>
      <c r="K153" s="31">
        <v>1049</v>
      </c>
      <c r="L153" s="31">
        <v>994.5</v>
      </c>
      <c r="M153" s="31">
        <v>10.877330000000001</v>
      </c>
      <c r="N153" s="1"/>
      <c r="O153" s="1"/>
    </row>
    <row r="154" spans="1:15" ht="12.75" customHeight="1">
      <c r="A154" s="58">
        <v>145</v>
      </c>
      <c r="B154" s="31" t="s">
        <v>170</v>
      </c>
      <c r="C154" s="31">
        <v>173.45</v>
      </c>
      <c r="D154" s="40">
        <v>172.9</v>
      </c>
      <c r="E154" s="40">
        <v>170.8</v>
      </c>
      <c r="F154" s="40">
        <v>168.15</v>
      </c>
      <c r="G154" s="40">
        <v>166.05</v>
      </c>
      <c r="H154" s="40">
        <v>175.55</v>
      </c>
      <c r="I154" s="40">
        <v>177.64999999999998</v>
      </c>
      <c r="J154" s="40">
        <v>180.3</v>
      </c>
      <c r="K154" s="31">
        <v>175</v>
      </c>
      <c r="L154" s="31">
        <v>170.25</v>
      </c>
      <c r="M154" s="31">
        <v>92.561880000000002</v>
      </c>
      <c r="N154" s="1"/>
      <c r="O154" s="1"/>
    </row>
    <row r="155" spans="1:15" ht="12.75" customHeight="1">
      <c r="A155" s="58">
        <v>146</v>
      </c>
      <c r="B155" s="31" t="s">
        <v>172</v>
      </c>
      <c r="C155" s="31">
        <v>119.15</v>
      </c>
      <c r="D155" s="40">
        <v>118.35000000000001</v>
      </c>
      <c r="E155" s="40">
        <v>117.30000000000001</v>
      </c>
      <c r="F155" s="40">
        <v>115.45</v>
      </c>
      <c r="G155" s="40">
        <v>114.4</v>
      </c>
      <c r="H155" s="40">
        <v>120.20000000000002</v>
      </c>
      <c r="I155" s="40">
        <v>121.25</v>
      </c>
      <c r="J155" s="40">
        <v>123.10000000000002</v>
      </c>
      <c r="K155" s="31">
        <v>119.4</v>
      </c>
      <c r="L155" s="31">
        <v>116.5</v>
      </c>
      <c r="M155" s="31">
        <v>86.401669999999996</v>
      </c>
      <c r="N155" s="1"/>
      <c r="O155" s="1"/>
    </row>
    <row r="156" spans="1:15" ht="12.75" customHeight="1">
      <c r="A156" s="58">
        <v>147</v>
      </c>
      <c r="B156" s="31" t="s">
        <v>168</v>
      </c>
      <c r="C156" s="31">
        <v>3729.95</v>
      </c>
      <c r="D156" s="40">
        <v>3753.5333333333333</v>
      </c>
      <c r="E156" s="40">
        <v>3692.4166666666665</v>
      </c>
      <c r="F156" s="40">
        <v>3654.8833333333332</v>
      </c>
      <c r="G156" s="40">
        <v>3593.7666666666664</v>
      </c>
      <c r="H156" s="40">
        <v>3791.0666666666666</v>
      </c>
      <c r="I156" s="40">
        <v>3852.1833333333334</v>
      </c>
      <c r="J156" s="40">
        <v>3889.7166666666667</v>
      </c>
      <c r="K156" s="31">
        <v>3814.65</v>
      </c>
      <c r="L156" s="31">
        <v>3716</v>
      </c>
      <c r="M156" s="31">
        <v>1.66442</v>
      </c>
      <c r="N156" s="1"/>
      <c r="O156" s="1"/>
    </row>
    <row r="157" spans="1:15" ht="12.75" customHeight="1">
      <c r="A157" s="58">
        <v>148</v>
      </c>
      <c r="B157" s="31" t="s">
        <v>169</v>
      </c>
      <c r="C157" s="31">
        <v>18133.849999999999</v>
      </c>
      <c r="D157" s="40">
        <v>18153.933333333334</v>
      </c>
      <c r="E157" s="40">
        <v>18059.916666666668</v>
      </c>
      <c r="F157" s="40">
        <v>17985.983333333334</v>
      </c>
      <c r="G157" s="40">
        <v>17891.966666666667</v>
      </c>
      <c r="H157" s="40">
        <v>18227.866666666669</v>
      </c>
      <c r="I157" s="40">
        <v>18321.883333333331</v>
      </c>
      <c r="J157" s="40">
        <v>18395.816666666669</v>
      </c>
      <c r="K157" s="31">
        <v>18247.95</v>
      </c>
      <c r="L157" s="31">
        <v>18080</v>
      </c>
      <c r="M157" s="31">
        <v>0.24493999999999999</v>
      </c>
      <c r="N157" s="1"/>
      <c r="O157" s="1"/>
    </row>
    <row r="158" spans="1:15" ht="12.75" customHeight="1">
      <c r="A158" s="58">
        <v>149</v>
      </c>
      <c r="B158" s="31" t="s">
        <v>165</v>
      </c>
      <c r="C158" s="31">
        <v>384.3</v>
      </c>
      <c r="D158" s="40">
        <v>384.48333333333335</v>
      </c>
      <c r="E158" s="40">
        <v>381.86666666666667</v>
      </c>
      <c r="F158" s="40">
        <v>379.43333333333334</v>
      </c>
      <c r="G158" s="40">
        <v>376.81666666666666</v>
      </c>
      <c r="H158" s="40">
        <v>386.91666666666669</v>
      </c>
      <c r="I158" s="40">
        <v>389.53333333333336</v>
      </c>
      <c r="J158" s="40">
        <v>391.9666666666667</v>
      </c>
      <c r="K158" s="31">
        <v>387.1</v>
      </c>
      <c r="L158" s="31">
        <v>382.05</v>
      </c>
      <c r="M158" s="31">
        <v>8.9081499999999991</v>
      </c>
      <c r="N158" s="1"/>
      <c r="O158" s="1"/>
    </row>
    <row r="159" spans="1:15" ht="12.75" customHeight="1">
      <c r="A159" s="58">
        <v>150</v>
      </c>
      <c r="B159" s="31" t="s">
        <v>271</v>
      </c>
      <c r="C159" s="31">
        <v>690.15</v>
      </c>
      <c r="D159" s="40">
        <v>689.58333333333337</v>
      </c>
      <c r="E159" s="40">
        <v>681.91666666666674</v>
      </c>
      <c r="F159" s="40">
        <v>673.68333333333339</v>
      </c>
      <c r="G159" s="40">
        <v>666.01666666666677</v>
      </c>
      <c r="H159" s="40">
        <v>697.81666666666672</v>
      </c>
      <c r="I159" s="40">
        <v>705.48333333333346</v>
      </c>
      <c r="J159" s="40">
        <v>713.7166666666667</v>
      </c>
      <c r="K159" s="31">
        <v>697.25</v>
      </c>
      <c r="L159" s="31">
        <v>681.35</v>
      </c>
      <c r="M159" s="31">
        <v>2.3119999999999998</v>
      </c>
      <c r="N159" s="1"/>
      <c r="O159" s="1"/>
    </row>
    <row r="160" spans="1:15" ht="12.75" customHeight="1">
      <c r="A160" s="58">
        <v>151</v>
      </c>
      <c r="B160" s="31" t="s">
        <v>173</v>
      </c>
      <c r="C160" s="31">
        <v>116.25</v>
      </c>
      <c r="D160" s="40">
        <v>116.48333333333333</v>
      </c>
      <c r="E160" s="40">
        <v>115.06666666666666</v>
      </c>
      <c r="F160" s="40">
        <v>113.88333333333333</v>
      </c>
      <c r="G160" s="40">
        <v>112.46666666666665</v>
      </c>
      <c r="H160" s="40">
        <v>117.66666666666667</v>
      </c>
      <c r="I160" s="40">
        <v>119.08333333333333</v>
      </c>
      <c r="J160" s="40">
        <v>120.26666666666668</v>
      </c>
      <c r="K160" s="31">
        <v>117.9</v>
      </c>
      <c r="L160" s="31">
        <v>115.3</v>
      </c>
      <c r="M160" s="31">
        <v>135.19139000000001</v>
      </c>
      <c r="N160" s="1"/>
      <c r="O160" s="1"/>
    </row>
    <row r="161" spans="1:15" ht="12.75" customHeight="1">
      <c r="A161" s="58">
        <v>152</v>
      </c>
      <c r="B161" s="31" t="s">
        <v>272</v>
      </c>
      <c r="C161" s="31">
        <v>164.5</v>
      </c>
      <c r="D161" s="40">
        <v>166.06666666666666</v>
      </c>
      <c r="E161" s="40">
        <v>161.13333333333333</v>
      </c>
      <c r="F161" s="40">
        <v>157.76666666666665</v>
      </c>
      <c r="G161" s="40">
        <v>152.83333333333331</v>
      </c>
      <c r="H161" s="40">
        <v>169.43333333333334</v>
      </c>
      <c r="I161" s="40">
        <v>174.36666666666667</v>
      </c>
      <c r="J161" s="40">
        <v>177.73333333333335</v>
      </c>
      <c r="K161" s="31">
        <v>171</v>
      </c>
      <c r="L161" s="31">
        <v>162.69999999999999</v>
      </c>
      <c r="M161" s="31">
        <v>33.310890000000001</v>
      </c>
      <c r="N161" s="1"/>
      <c r="O161" s="1"/>
    </row>
    <row r="162" spans="1:15" ht="12.75" customHeight="1">
      <c r="A162" s="58">
        <v>153</v>
      </c>
      <c r="B162" s="31" t="s">
        <v>180</v>
      </c>
      <c r="C162" s="31">
        <v>3123.2</v>
      </c>
      <c r="D162" s="40">
        <v>3118.8000000000006</v>
      </c>
      <c r="E162" s="40">
        <v>3084.4500000000012</v>
      </c>
      <c r="F162" s="40">
        <v>3045.7000000000007</v>
      </c>
      <c r="G162" s="40">
        <v>3011.3500000000013</v>
      </c>
      <c r="H162" s="40">
        <v>3157.5500000000011</v>
      </c>
      <c r="I162" s="40">
        <v>3191.9000000000005</v>
      </c>
      <c r="J162" s="40">
        <v>3230.650000000001</v>
      </c>
      <c r="K162" s="31">
        <v>3153.15</v>
      </c>
      <c r="L162" s="31">
        <v>3080.05</v>
      </c>
      <c r="M162" s="31">
        <v>3.1630799999999999</v>
      </c>
      <c r="N162" s="1"/>
      <c r="O162" s="1"/>
    </row>
    <row r="163" spans="1:15" ht="12.75" customHeight="1">
      <c r="A163" s="58">
        <v>154</v>
      </c>
      <c r="B163" s="31" t="s">
        <v>174</v>
      </c>
      <c r="C163" s="31">
        <v>32373.599999999999</v>
      </c>
      <c r="D163" s="40">
        <v>32390.616666666669</v>
      </c>
      <c r="E163" s="40">
        <v>31782.983333333337</v>
      </c>
      <c r="F163" s="40">
        <v>31192.366666666669</v>
      </c>
      <c r="G163" s="40">
        <v>30584.733333333337</v>
      </c>
      <c r="H163" s="40">
        <v>32981.233333333337</v>
      </c>
      <c r="I163" s="40">
        <v>33588.866666666669</v>
      </c>
      <c r="J163" s="40">
        <v>34179.483333333337</v>
      </c>
      <c r="K163" s="31">
        <v>32998.25</v>
      </c>
      <c r="L163" s="31">
        <v>31800</v>
      </c>
      <c r="M163" s="31">
        <v>0.16353999999999999</v>
      </c>
      <c r="N163" s="1"/>
      <c r="O163" s="1"/>
    </row>
    <row r="164" spans="1:15" ht="12.75" customHeight="1">
      <c r="A164" s="58">
        <v>155</v>
      </c>
      <c r="B164" s="31" t="s">
        <v>176</v>
      </c>
      <c r="C164" s="31">
        <v>214.3</v>
      </c>
      <c r="D164" s="40">
        <v>214.63333333333333</v>
      </c>
      <c r="E164" s="40">
        <v>213.26666666666665</v>
      </c>
      <c r="F164" s="40">
        <v>212.23333333333332</v>
      </c>
      <c r="G164" s="40">
        <v>210.86666666666665</v>
      </c>
      <c r="H164" s="40">
        <v>215.66666666666666</v>
      </c>
      <c r="I164" s="40">
        <v>217.03333333333333</v>
      </c>
      <c r="J164" s="40">
        <v>218.06666666666666</v>
      </c>
      <c r="K164" s="31">
        <v>216</v>
      </c>
      <c r="L164" s="31">
        <v>213.6</v>
      </c>
      <c r="M164" s="31">
        <v>23.14425</v>
      </c>
      <c r="N164" s="1"/>
      <c r="O164" s="1"/>
    </row>
    <row r="165" spans="1:15" ht="12.75" customHeight="1">
      <c r="A165" s="58">
        <v>156</v>
      </c>
      <c r="B165" s="31" t="s">
        <v>178</v>
      </c>
      <c r="C165" s="31">
        <v>5819.75</v>
      </c>
      <c r="D165" s="40">
        <v>5807.833333333333</v>
      </c>
      <c r="E165" s="40">
        <v>5734.2166666666662</v>
      </c>
      <c r="F165" s="40">
        <v>5648.6833333333334</v>
      </c>
      <c r="G165" s="40">
        <v>5575.0666666666666</v>
      </c>
      <c r="H165" s="40">
        <v>5893.3666666666659</v>
      </c>
      <c r="I165" s="40">
        <v>5966.9833333333327</v>
      </c>
      <c r="J165" s="40">
        <v>6052.5166666666655</v>
      </c>
      <c r="K165" s="31">
        <v>5881.45</v>
      </c>
      <c r="L165" s="31">
        <v>5722.3</v>
      </c>
      <c r="M165" s="31">
        <v>0.46206000000000003</v>
      </c>
      <c r="N165" s="1"/>
      <c r="O165" s="1"/>
    </row>
    <row r="166" spans="1:15" ht="12.75" customHeight="1">
      <c r="A166" s="58">
        <v>157</v>
      </c>
      <c r="B166" s="31" t="s">
        <v>179</v>
      </c>
      <c r="C166" s="31">
        <v>2220.8000000000002</v>
      </c>
      <c r="D166" s="40">
        <v>2237.0333333333333</v>
      </c>
      <c r="E166" s="40">
        <v>2186.0666666666666</v>
      </c>
      <c r="F166" s="40">
        <v>2151.3333333333335</v>
      </c>
      <c r="G166" s="40">
        <v>2100.3666666666668</v>
      </c>
      <c r="H166" s="40">
        <v>2271.7666666666664</v>
      </c>
      <c r="I166" s="40">
        <v>2322.7333333333327</v>
      </c>
      <c r="J166" s="40">
        <v>2357.4666666666662</v>
      </c>
      <c r="K166" s="31">
        <v>2288</v>
      </c>
      <c r="L166" s="31">
        <v>2202.3000000000002</v>
      </c>
      <c r="M166" s="31">
        <v>9.4028399999999994</v>
      </c>
      <c r="N166" s="1"/>
      <c r="O166" s="1"/>
    </row>
    <row r="167" spans="1:15" ht="12.75" customHeight="1">
      <c r="A167" s="58">
        <v>158</v>
      </c>
      <c r="B167" s="31" t="s">
        <v>175</v>
      </c>
      <c r="C167" s="31">
        <v>2718.8</v>
      </c>
      <c r="D167" s="40">
        <v>2729.85</v>
      </c>
      <c r="E167" s="40">
        <v>2677.7</v>
      </c>
      <c r="F167" s="40">
        <v>2636.6</v>
      </c>
      <c r="G167" s="40">
        <v>2584.4499999999998</v>
      </c>
      <c r="H167" s="40">
        <v>2770.95</v>
      </c>
      <c r="I167" s="40">
        <v>2823.1000000000004</v>
      </c>
      <c r="J167" s="40">
        <v>2864.2</v>
      </c>
      <c r="K167" s="31">
        <v>2782</v>
      </c>
      <c r="L167" s="31">
        <v>2688.75</v>
      </c>
      <c r="M167" s="31">
        <v>6.3955299999999999</v>
      </c>
      <c r="N167" s="1"/>
      <c r="O167" s="1"/>
    </row>
    <row r="168" spans="1:15" ht="12.75" customHeight="1">
      <c r="A168" s="58">
        <v>159</v>
      </c>
      <c r="B168" s="31" t="s">
        <v>273</v>
      </c>
      <c r="C168" s="31">
        <v>1809.65</v>
      </c>
      <c r="D168" s="40">
        <v>1816.7333333333333</v>
      </c>
      <c r="E168" s="40">
        <v>1796.9666666666667</v>
      </c>
      <c r="F168" s="40">
        <v>1784.2833333333333</v>
      </c>
      <c r="G168" s="40">
        <v>1764.5166666666667</v>
      </c>
      <c r="H168" s="40">
        <v>1829.4166666666667</v>
      </c>
      <c r="I168" s="40">
        <v>1849.1833333333336</v>
      </c>
      <c r="J168" s="40">
        <v>1861.8666666666668</v>
      </c>
      <c r="K168" s="31">
        <v>1836.5</v>
      </c>
      <c r="L168" s="31">
        <v>1804.05</v>
      </c>
      <c r="M168" s="31">
        <v>1.61242</v>
      </c>
      <c r="N168" s="1"/>
      <c r="O168" s="1"/>
    </row>
    <row r="169" spans="1:15" ht="12.75" customHeight="1">
      <c r="A169" s="58">
        <v>160</v>
      </c>
      <c r="B169" s="31" t="s">
        <v>177</v>
      </c>
      <c r="C169" s="31">
        <v>129.65</v>
      </c>
      <c r="D169" s="40">
        <v>130.23333333333335</v>
      </c>
      <c r="E169" s="40">
        <v>128.06666666666669</v>
      </c>
      <c r="F169" s="40">
        <v>126.48333333333335</v>
      </c>
      <c r="G169" s="40">
        <v>124.31666666666669</v>
      </c>
      <c r="H169" s="40">
        <v>131.81666666666669</v>
      </c>
      <c r="I169" s="40">
        <v>133.98333333333332</v>
      </c>
      <c r="J169" s="40">
        <v>135.56666666666669</v>
      </c>
      <c r="K169" s="31">
        <v>132.4</v>
      </c>
      <c r="L169" s="31">
        <v>128.65</v>
      </c>
      <c r="M169" s="31">
        <v>99.074190000000002</v>
      </c>
      <c r="N169" s="1"/>
      <c r="O169" s="1"/>
    </row>
    <row r="170" spans="1:15" ht="12.75" customHeight="1">
      <c r="A170" s="58">
        <v>161</v>
      </c>
      <c r="B170" s="31" t="s">
        <v>182</v>
      </c>
      <c r="C170" s="31">
        <v>187</v>
      </c>
      <c r="D170" s="40">
        <v>183.66666666666666</v>
      </c>
      <c r="E170" s="40">
        <v>179.63333333333333</v>
      </c>
      <c r="F170" s="40">
        <v>172.26666666666668</v>
      </c>
      <c r="G170" s="40">
        <v>168.23333333333335</v>
      </c>
      <c r="H170" s="40">
        <v>191.0333333333333</v>
      </c>
      <c r="I170" s="40">
        <v>195.06666666666666</v>
      </c>
      <c r="J170" s="40">
        <v>202.43333333333328</v>
      </c>
      <c r="K170" s="31">
        <v>187.7</v>
      </c>
      <c r="L170" s="31">
        <v>176.3</v>
      </c>
      <c r="M170" s="31">
        <v>435.80817000000002</v>
      </c>
      <c r="N170" s="1"/>
      <c r="O170" s="1"/>
    </row>
    <row r="171" spans="1:15" ht="12.75" customHeight="1">
      <c r="A171" s="58">
        <v>162</v>
      </c>
      <c r="B171" s="31" t="s">
        <v>274</v>
      </c>
      <c r="C171" s="31">
        <v>355</v>
      </c>
      <c r="D171" s="40">
        <v>357.65000000000003</v>
      </c>
      <c r="E171" s="40">
        <v>347.90000000000009</v>
      </c>
      <c r="F171" s="40">
        <v>340.80000000000007</v>
      </c>
      <c r="G171" s="40">
        <v>331.05000000000013</v>
      </c>
      <c r="H171" s="40">
        <v>364.75000000000006</v>
      </c>
      <c r="I171" s="40">
        <v>374.49999999999994</v>
      </c>
      <c r="J171" s="40">
        <v>381.6</v>
      </c>
      <c r="K171" s="31">
        <v>367.4</v>
      </c>
      <c r="L171" s="31">
        <v>350.55</v>
      </c>
      <c r="M171" s="31">
        <v>6.1096500000000002</v>
      </c>
      <c r="N171" s="1"/>
      <c r="O171" s="1"/>
    </row>
    <row r="172" spans="1:15" ht="12.75" customHeight="1">
      <c r="A172" s="58">
        <v>163</v>
      </c>
      <c r="B172" s="31" t="s">
        <v>275</v>
      </c>
      <c r="C172" s="31">
        <v>12586.2</v>
      </c>
      <c r="D172" s="40">
        <v>12540.383333333333</v>
      </c>
      <c r="E172" s="40">
        <v>12395.816666666666</v>
      </c>
      <c r="F172" s="40">
        <v>12205.433333333332</v>
      </c>
      <c r="G172" s="40">
        <v>12060.866666666665</v>
      </c>
      <c r="H172" s="40">
        <v>12730.766666666666</v>
      </c>
      <c r="I172" s="40">
        <v>12875.333333333336</v>
      </c>
      <c r="J172" s="40">
        <v>13065.716666666667</v>
      </c>
      <c r="K172" s="31">
        <v>12684.95</v>
      </c>
      <c r="L172" s="31">
        <v>12350</v>
      </c>
      <c r="M172" s="31">
        <v>2.6409999999999999E-2</v>
      </c>
      <c r="N172" s="1"/>
      <c r="O172" s="1"/>
    </row>
    <row r="173" spans="1:15" ht="12.75" customHeight="1">
      <c r="A173" s="58">
        <v>164</v>
      </c>
      <c r="B173" s="31" t="s">
        <v>181</v>
      </c>
      <c r="C173" s="31">
        <v>37.799999999999997</v>
      </c>
      <c r="D173" s="40">
        <v>37.716666666666669</v>
      </c>
      <c r="E173" s="40">
        <v>37.483333333333334</v>
      </c>
      <c r="F173" s="40">
        <v>37.166666666666664</v>
      </c>
      <c r="G173" s="40">
        <v>36.93333333333333</v>
      </c>
      <c r="H173" s="40">
        <v>38.033333333333339</v>
      </c>
      <c r="I173" s="40">
        <v>38.266666666666673</v>
      </c>
      <c r="J173" s="40">
        <v>38.583333333333343</v>
      </c>
      <c r="K173" s="31">
        <v>37.950000000000003</v>
      </c>
      <c r="L173" s="31">
        <v>37.4</v>
      </c>
      <c r="M173" s="31">
        <v>327.21152999999998</v>
      </c>
      <c r="N173" s="1"/>
      <c r="O173" s="1"/>
    </row>
    <row r="174" spans="1:15" ht="12.75" customHeight="1">
      <c r="A174" s="58">
        <v>165</v>
      </c>
      <c r="B174" s="31" t="s">
        <v>186</v>
      </c>
      <c r="C174" s="31">
        <v>176.25</v>
      </c>
      <c r="D174" s="40">
        <v>176.9</v>
      </c>
      <c r="E174" s="40">
        <v>174.55</v>
      </c>
      <c r="F174" s="40">
        <v>172.85</v>
      </c>
      <c r="G174" s="40">
        <v>170.5</v>
      </c>
      <c r="H174" s="40">
        <v>178.60000000000002</v>
      </c>
      <c r="I174" s="40">
        <v>180.95</v>
      </c>
      <c r="J174" s="40">
        <v>182.65000000000003</v>
      </c>
      <c r="K174" s="31">
        <v>179.25</v>
      </c>
      <c r="L174" s="31">
        <v>175.2</v>
      </c>
      <c r="M174" s="31">
        <v>48.756729999999997</v>
      </c>
      <c r="N174" s="1"/>
      <c r="O174" s="1"/>
    </row>
    <row r="175" spans="1:15" ht="12.75" customHeight="1">
      <c r="A175" s="58">
        <v>166</v>
      </c>
      <c r="B175" s="31" t="s">
        <v>187</v>
      </c>
      <c r="C175" s="31">
        <v>151</v>
      </c>
      <c r="D175" s="40">
        <v>150.26666666666668</v>
      </c>
      <c r="E175" s="40">
        <v>148.93333333333337</v>
      </c>
      <c r="F175" s="40">
        <v>146.86666666666667</v>
      </c>
      <c r="G175" s="40">
        <v>145.53333333333336</v>
      </c>
      <c r="H175" s="40">
        <v>152.33333333333337</v>
      </c>
      <c r="I175" s="40">
        <v>153.66666666666669</v>
      </c>
      <c r="J175" s="40">
        <v>155.73333333333338</v>
      </c>
      <c r="K175" s="31">
        <v>151.6</v>
      </c>
      <c r="L175" s="31">
        <v>148.19999999999999</v>
      </c>
      <c r="M175" s="31">
        <v>43.799819999999997</v>
      </c>
      <c r="N175" s="1"/>
      <c r="O175" s="1"/>
    </row>
    <row r="176" spans="1:15" ht="12.75" customHeight="1">
      <c r="A176" s="58">
        <v>167</v>
      </c>
      <c r="B176" s="31" t="s">
        <v>188</v>
      </c>
      <c r="C176" s="31">
        <v>2110.5</v>
      </c>
      <c r="D176" s="40">
        <v>2113.9</v>
      </c>
      <c r="E176" s="40">
        <v>2101.6000000000004</v>
      </c>
      <c r="F176" s="40">
        <v>2092.7000000000003</v>
      </c>
      <c r="G176" s="40">
        <v>2080.4000000000005</v>
      </c>
      <c r="H176" s="40">
        <v>2122.8000000000002</v>
      </c>
      <c r="I176" s="40">
        <v>2135.1000000000004</v>
      </c>
      <c r="J176" s="40">
        <v>2144</v>
      </c>
      <c r="K176" s="31">
        <v>2126.1999999999998</v>
      </c>
      <c r="L176" s="31">
        <v>2105</v>
      </c>
      <c r="M176" s="31">
        <v>37.555070000000001</v>
      </c>
      <c r="N176" s="1"/>
      <c r="O176" s="1"/>
    </row>
    <row r="177" spans="1:15" ht="12.75" customHeight="1">
      <c r="A177" s="58">
        <v>168</v>
      </c>
      <c r="B177" s="31" t="s">
        <v>276</v>
      </c>
      <c r="C177" s="31">
        <v>1030.8499999999999</v>
      </c>
      <c r="D177" s="40">
        <v>1029.5833333333333</v>
      </c>
      <c r="E177" s="40">
        <v>1020.2666666666664</v>
      </c>
      <c r="F177" s="40">
        <v>1009.6833333333332</v>
      </c>
      <c r="G177" s="40">
        <v>1000.3666666666663</v>
      </c>
      <c r="H177" s="40">
        <v>1040.1666666666665</v>
      </c>
      <c r="I177" s="40">
        <v>1049.4833333333336</v>
      </c>
      <c r="J177" s="40">
        <v>1060.0666666666666</v>
      </c>
      <c r="K177" s="31">
        <v>1038.9000000000001</v>
      </c>
      <c r="L177" s="31">
        <v>1019</v>
      </c>
      <c r="M177" s="31">
        <v>6.4551800000000004</v>
      </c>
      <c r="N177" s="1"/>
      <c r="O177" s="1"/>
    </row>
    <row r="178" spans="1:15" ht="12.75" customHeight="1">
      <c r="A178" s="58">
        <v>169</v>
      </c>
      <c r="B178" s="31" t="s">
        <v>190</v>
      </c>
      <c r="C178" s="31">
        <v>1134.05</v>
      </c>
      <c r="D178" s="40">
        <v>1137.8500000000001</v>
      </c>
      <c r="E178" s="40">
        <v>1124.7500000000002</v>
      </c>
      <c r="F178" s="40">
        <v>1115.45</v>
      </c>
      <c r="G178" s="40">
        <v>1102.3500000000001</v>
      </c>
      <c r="H178" s="40">
        <v>1147.1500000000003</v>
      </c>
      <c r="I178" s="40">
        <v>1160.2500000000002</v>
      </c>
      <c r="J178" s="40">
        <v>1169.5500000000004</v>
      </c>
      <c r="K178" s="31">
        <v>1150.95</v>
      </c>
      <c r="L178" s="31">
        <v>1128.55</v>
      </c>
      <c r="M178" s="31">
        <v>10.542439999999999</v>
      </c>
      <c r="N178" s="1"/>
      <c r="O178" s="1"/>
    </row>
    <row r="179" spans="1:15" ht="12.75" customHeight="1">
      <c r="A179" s="58">
        <v>170</v>
      </c>
      <c r="B179" s="31" t="s">
        <v>194</v>
      </c>
      <c r="C179" s="31">
        <v>8804.1</v>
      </c>
      <c r="D179" s="40">
        <v>8775.3166666666675</v>
      </c>
      <c r="E179" s="40">
        <v>8638.7833333333347</v>
      </c>
      <c r="F179" s="40">
        <v>8473.4666666666672</v>
      </c>
      <c r="G179" s="40">
        <v>8336.9333333333343</v>
      </c>
      <c r="H179" s="40">
        <v>8940.633333333335</v>
      </c>
      <c r="I179" s="40">
        <v>9077.1666666666679</v>
      </c>
      <c r="J179" s="40">
        <v>9242.4833333333354</v>
      </c>
      <c r="K179" s="31">
        <v>8911.85</v>
      </c>
      <c r="L179" s="31">
        <v>8610</v>
      </c>
      <c r="M179" s="31">
        <v>1.85907</v>
      </c>
      <c r="N179" s="1"/>
      <c r="O179" s="1"/>
    </row>
    <row r="180" spans="1:15" ht="12.75" customHeight="1">
      <c r="A180" s="58">
        <v>171</v>
      </c>
      <c r="B180" s="31" t="s">
        <v>277</v>
      </c>
      <c r="C180" s="31">
        <v>8827.4</v>
      </c>
      <c r="D180" s="40">
        <v>8834.15</v>
      </c>
      <c r="E180" s="40">
        <v>8773.2999999999993</v>
      </c>
      <c r="F180" s="40">
        <v>8719.1999999999989</v>
      </c>
      <c r="G180" s="40">
        <v>8658.3499999999985</v>
      </c>
      <c r="H180" s="40">
        <v>8888.25</v>
      </c>
      <c r="I180" s="40">
        <v>8949.1000000000022</v>
      </c>
      <c r="J180" s="40">
        <v>9003.2000000000007</v>
      </c>
      <c r="K180" s="31">
        <v>8895</v>
      </c>
      <c r="L180" s="31">
        <v>8780.0499999999993</v>
      </c>
      <c r="M180" s="31">
        <v>0.21607999999999999</v>
      </c>
      <c r="N180" s="1"/>
      <c r="O180" s="1"/>
    </row>
    <row r="181" spans="1:15" ht="12.75" customHeight="1">
      <c r="A181" s="58">
        <v>172</v>
      </c>
      <c r="B181" s="31" t="s">
        <v>192</v>
      </c>
      <c r="C181" s="31">
        <v>26593</v>
      </c>
      <c r="D181" s="40">
        <v>26718.399999999998</v>
      </c>
      <c r="E181" s="40">
        <v>26374.649999999994</v>
      </c>
      <c r="F181" s="40">
        <v>26156.299999999996</v>
      </c>
      <c r="G181" s="40">
        <v>25812.549999999992</v>
      </c>
      <c r="H181" s="40">
        <v>26936.749999999996</v>
      </c>
      <c r="I181" s="40">
        <v>27280.500000000004</v>
      </c>
      <c r="J181" s="40">
        <v>27498.85</v>
      </c>
      <c r="K181" s="31">
        <v>27062.15</v>
      </c>
      <c r="L181" s="31">
        <v>26500.05</v>
      </c>
      <c r="M181" s="31">
        <v>0.75502000000000002</v>
      </c>
      <c r="N181" s="1"/>
      <c r="O181" s="1"/>
    </row>
    <row r="182" spans="1:15" ht="12.75" customHeight="1">
      <c r="A182" s="58">
        <v>173</v>
      </c>
      <c r="B182" s="31" t="s">
        <v>195</v>
      </c>
      <c r="C182" s="31">
        <v>1309.4000000000001</v>
      </c>
      <c r="D182" s="40">
        <v>1305.3833333333334</v>
      </c>
      <c r="E182" s="40">
        <v>1291.2666666666669</v>
      </c>
      <c r="F182" s="40">
        <v>1273.1333333333334</v>
      </c>
      <c r="G182" s="40">
        <v>1259.0166666666669</v>
      </c>
      <c r="H182" s="40">
        <v>1323.5166666666669</v>
      </c>
      <c r="I182" s="40">
        <v>1337.6333333333332</v>
      </c>
      <c r="J182" s="40">
        <v>1355.7666666666669</v>
      </c>
      <c r="K182" s="31">
        <v>1319.5</v>
      </c>
      <c r="L182" s="31">
        <v>1287.25</v>
      </c>
      <c r="M182" s="31">
        <v>8.2880199999999995</v>
      </c>
      <c r="N182" s="1"/>
      <c r="O182" s="1"/>
    </row>
    <row r="183" spans="1:15" ht="12.75" customHeight="1">
      <c r="A183" s="58">
        <v>174</v>
      </c>
      <c r="B183" s="31" t="s">
        <v>193</v>
      </c>
      <c r="C183" s="31">
        <v>2191.9499999999998</v>
      </c>
      <c r="D183" s="40">
        <v>2179.6833333333329</v>
      </c>
      <c r="E183" s="40">
        <v>2152.3666666666659</v>
      </c>
      <c r="F183" s="40">
        <v>2112.7833333333328</v>
      </c>
      <c r="G183" s="40">
        <v>2085.4666666666658</v>
      </c>
      <c r="H183" s="40">
        <v>2219.266666666666</v>
      </c>
      <c r="I183" s="40">
        <v>2246.5833333333326</v>
      </c>
      <c r="J183" s="40">
        <v>2286.1666666666661</v>
      </c>
      <c r="K183" s="31">
        <v>2207</v>
      </c>
      <c r="L183" s="31">
        <v>2140.1</v>
      </c>
      <c r="M183" s="31">
        <v>8.1261700000000001</v>
      </c>
      <c r="N183" s="1"/>
      <c r="O183" s="1"/>
    </row>
    <row r="184" spans="1:15" ht="12.75" customHeight="1">
      <c r="A184" s="58">
        <v>175</v>
      </c>
      <c r="B184" s="31" t="s">
        <v>191</v>
      </c>
      <c r="C184" s="31">
        <v>427.15</v>
      </c>
      <c r="D184" s="40">
        <v>427.5333333333333</v>
      </c>
      <c r="E184" s="40">
        <v>424.61666666666662</v>
      </c>
      <c r="F184" s="40">
        <v>422.08333333333331</v>
      </c>
      <c r="G184" s="40">
        <v>419.16666666666663</v>
      </c>
      <c r="H184" s="40">
        <v>430.06666666666661</v>
      </c>
      <c r="I184" s="40">
        <v>432.98333333333335</v>
      </c>
      <c r="J184" s="40">
        <v>435.51666666666659</v>
      </c>
      <c r="K184" s="31">
        <v>430.45</v>
      </c>
      <c r="L184" s="31">
        <v>425</v>
      </c>
      <c r="M184" s="31">
        <v>168.47144</v>
      </c>
      <c r="N184" s="1"/>
      <c r="O184" s="1"/>
    </row>
    <row r="185" spans="1:15" ht="12.75" customHeight="1">
      <c r="A185" s="58">
        <v>176</v>
      </c>
      <c r="B185" s="31" t="s">
        <v>189</v>
      </c>
      <c r="C185" s="31">
        <v>135</v>
      </c>
      <c r="D185" s="40">
        <v>135.46666666666667</v>
      </c>
      <c r="E185" s="40">
        <v>133.23333333333335</v>
      </c>
      <c r="F185" s="40">
        <v>131.46666666666667</v>
      </c>
      <c r="G185" s="40">
        <v>129.23333333333335</v>
      </c>
      <c r="H185" s="40">
        <v>137.23333333333335</v>
      </c>
      <c r="I185" s="40">
        <v>139.46666666666664</v>
      </c>
      <c r="J185" s="40">
        <v>141.23333333333335</v>
      </c>
      <c r="K185" s="31">
        <v>137.69999999999999</v>
      </c>
      <c r="L185" s="31">
        <v>133.69999999999999</v>
      </c>
      <c r="M185" s="31">
        <v>445.24216000000001</v>
      </c>
      <c r="N185" s="1"/>
      <c r="O185" s="1"/>
    </row>
    <row r="186" spans="1:15" ht="12.75" customHeight="1">
      <c r="A186" s="58">
        <v>177</v>
      </c>
      <c r="B186" s="31" t="s">
        <v>196</v>
      </c>
      <c r="C186" s="31">
        <v>778.65</v>
      </c>
      <c r="D186" s="40">
        <v>777.68333333333339</v>
      </c>
      <c r="E186" s="40">
        <v>774.11666666666679</v>
      </c>
      <c r="F186" s="40">
        <v>769.58333333333337</v>
      </c>
      <c r="G186" s="40">
        <v>766.01666666666677</v>
      </c>
      <c r="H186" s="40">
        <v>782.21666666666681</v>
      </c>
      <c r="I186" s="40">
        <v>785.78333333333342</v>
      </c>
      <c r="J186" s="40">
        <v>790.31666666666683</v>
      </c>
      <c r="K186" s="31">
        <v>781.25</v>
      </c>
      <c r="L186" s="31">
        <v>773.15</v>
      </c>
      <c r="M186" s="31">
        <v>28.213799999999999</v>
      </c>
      <c r="N186" s="1"/>
      <c r="O186" s="1"/>
    </row>
    <row r="187" spans="1:15" ht="12.75" customHeight="1">
      <c r="A187" s="58">
        <v>178</v>
      </c>
      <c r="B187" s="31" t="s">
        <v>197</v>
      </c>
      <c r="C187" s="31">
        <v>527.35</v>
      </c>
      <c r="D187" s="40">
        <v>527.44999999999993</v>
      </c>
      <c r="E187" s="40">
        <v>523.89999999999986</v>
      </c>
      <c r="F187" s="40">
        <v>520.44999999999993</v>
      </c>
      <c r="G187" s="40">
        <v>516.89999999999986</v>
      </c>
      <c r="H187" s="40">
        <v>530.89999999999986</v>
      </c>
      <c r="I187" s="40">
        <v>534.44999999999982</v>
      </c>
      <c r="J187" s="40">
        <v>537.89999999999986</v>
      </c>
      <c r="K187" s="31">
        <v>531</v>
      </c>
      <c r="L187" s="31">
        <v>524</v>
      </c>
      <c r="M187" s="31">
        <v>7.6335499999999996</v>
      </c>
      <c r="N187" s="1"/>
      <c r="O187" s="1"/>
    </row>
    <row r="188" spans="1:15" ht="12.75" customHeight="1">
      <c r="A188" s="58">
        <v>179</v>
      </c>
      <c r="B188" s="31" t="s">
        <v>278</v>
      </c>
      <c r="C188" s="31">
        <v>622.35</v>
      </c>
      <c r="D188" s="40">
        <v>624.4666666666667</v>
      </c>
      <c r="E188" s="40">
        <v>617.98333333333335</v>
      </c>
      <c r="F188" s="40">
        <v>613.61666666666667</v>
      </c>
      <c r="G188" s="40">
        <v>607.13333333333333</v>
      </c>
      <c r="H188" s="40">
        <v>628.83333333333337</v>
      </c>
      <c r="I188" s="40">
        <v>635.31666666666672</v>
      </c>
      <c r="J188" s="40">
        <v>639.68333333333339</v>
      </c>
      <c r="K188" s="31">
        <v>630.95000000000005</v>
      </c>
      <c r="L188" s="31">
        <v>620.1</v>
      </c>
      <c r="M188" s="31">
        <v>1.6978899999999999</v>
      </c>
      <c r="N188" s="1"/>
      <c r="O188" s="1"/>
    </row>
    <row r="189" spans="1:15" ht="12.75" customHeight="1">
      <c r="A189" s="58">
        <v>180</v>
      </c>
      <c r="B189" s="31" t="s">
        <v>209</v>
      </c>
      <c r="C189" s="31">
        <v>552</v>
      </c>
      <c r="D189" s="40">
        <v>556.15</v>
      </c>
      <c r="E189" s="40">
        <v>546.94999999999993</v>
      </c>
      <c r="F189" s="40">
        <v>541.9</v>
      </c>
      <c r="G189" s="40">
        <v>532.69999999999993</v>
      </c>
      <c r="H189" s="40">
        <v>561.19999999999993</v>
      </c>
      <c r="I189" s="40">
        <v>570.4</v>
      </c>
      <c r="J189" s="40">
        <v>575.44999999999993</v>
      </c>
      <c r="K189" s="31">
        <v>565.35</v>
      </c>
      <c r="L189" s="31">
        <v>551.1</v>
      </c>
      <c r="M189" s="31">
        <v>10.66784</v>
      </c>
      <c r="N189" s="1"/>
      <c r="O189" s="1"/>
    </row>
    <row r="190" spans="1:15" ht="12.75" customHeight="1">
      <c r="A190" s="58">
        <v>181</v>
      </c>
      <c r="B190" s="31" t="s">
        <v>198</v>
      </c>
      <c r="C190" s="31">
        <v>875.85</v>
      </c>
      <c r="D190" s="40">
        <v>874.13333333333333</v>
      </c>
      <c r="E190" s="40">
        <v>861.86666666666667</v>
      </c>
      <c r="F190" s="40">
        <v>847.88333333333333</v>
      </c>
      <c r="G190" s="40">
        <v>835.61666666666667</v>
      </c>
      <c r="H190" s="40">
        <v>888.11666666666667</v>
      </c>
      <c r="I190" s="40">
        <v>900.38333333333333</v>
      </c>
      <c r="J190" s="40">
        <v>914.36666666666667</v>
      </c>
      <c r="K190" s="31">
        <v>886.4</v>
      </c>
      <c r="L190" s="31">
        <v>860.15</v>
      </c>
      <c r="M190" s="31">
        <v>59.419400000000003</v>
      </c>
      <c r="N190" s="1"/>
      <c r="O190" s="1"/>
    </row>
    <row r="191" spans="1:15" ht="12.75" customHeight="1">
      <c r="A191" s="58">
        <v>182</v>
      </c>
      <c r="B191" s="31" t="s">
        <v>203</v>
      </c>
      <c r="C191" s="31">
        <v>3351.75</v>
      </c>
      <c r="D191" s="40">
        <v>3348.5833333333335</v>
      </c>
      <c r="E191" s="40">
        <v>3329.166666666667</v>
      </c>
      <c r="F191" s="40">
        <v>3306.5833333333335</v>
      </c>
      <c r="G191" s="40">
        <v>3287.166666666667</v>
      </c>
      <c r="H191" s="40">
        <v>3371.166666666667</v>
      </c>
      <c r="I191" s="40">
        <v>3390.5833333333339</v>
      </c>
      <c r="J191" s="40">
        <v>3413.166666666667</v>
      </c>
      <c r="K191" s="31">
        <v>3368</v>
      </c>
      <c r="L191" s="31">
        <v>3326</v>
      </c>
      <c r="M191" s="31">
        <v>13.10205</v>
      </c>
      <c r="N191" s="1"/>
      <c r="O191" s="1"/>
    </row>
    <row r="192" spans="1:15" ht="12.75" customHeight="1">
      <c r="A192" s="58">
        <v>183</v>
      </c>
      <c r="B192" s="31" t="s">
        <v>199</v>
      </c>
      <c r="C192" s="31">
        <v>774.25</v>
      </c>
      <c r="D192" s="40">
        <v>771.15</v>
      </c>
      <c r="E192" s="40">
        <v>766.09999999999991</v>
      </c>
      <c r="F192" s="40">
        <v>757.94999999999993</v>
      </c>
      <c r="G192" s="40">
        <v>752.89999999999986</v>
      </c>
      <c r="H192" s="40">
        <v>779.3</v>
      </c>
      <c r="I192" s="40">
        <v>784.34999999999991</v>
      </c>
      <c r="J192" s="40">
        <v>792.5</v>
      </c>
      <c r="K192" s="31">
        <v>776.2</v>
      </c>
      <c r="L192" s="31">
        <v>763</v>
      </c>
      <c r="M192" s="31">
        <v>8.8041999999999998</v>
      </c>
      <c r="N192" s="1"/>
      <c r="O192" s="1"/>
    </row>
    <row r="193" spans="1:15" ht="12.75" customHeight="1">
      <c r="A193" s="58">
        <v>184</v>
      </c>
      <c r="B193" s="31" t="s">
        <v>279</v>
      </c>
      <c r="C193" s="31">
        <v>4293.6000000000004</v>
      </c>
      <c r="D193" s="40">
        <v>4275.2333333333336</v>
      </c>
      <c r="E193" s="40">
        <v>4221.4666666666672</v>
      </c>
      <c r="F193" s="40">
        <v>4149.3333333333339</v>
      </c>
      <c r="G193" s="40">
        <v>4095.5666666666675</v>
      </c>
      <c r="H193" s="40">
        <v>4347.3666666666668</v>
      </c>
      <c r="I193" s="40">
        <v>4401.1333333333332</v>
      </c>
      <c r="J193" s="40">
        <v>4473.2666666666664</v>
      </c>
      <c r="K193" s="31">
        <v>4329</v>
      </c>
      <c r="L193" s="31">
        <v>4203.1000000000004</v>
      </c>
      <c r="M193" s="31">
        <v>1.1809499999999999</v>
      </c>
      <c r="N193" s="1"/>
      <c r="O193" s="1"/>
    </row>
    <row r="194" spans="1:15" ht="12.75" customHeight="1">
      <c r="A194" s="58">
        <v>185</v>
      </c>
      <c r="B194" s="31" t="s">
        <v>200</v>
      </c>
      <c r="C194" s="31">
        <v>306</v>
      </c>
      <c r="D194" s="40">
        <v>303.56666666666666</v>
      </c>
      <c r="E194" s="40">
        <v>299.73333333333335</v>
      </c>
      <c r="F194" s="40">
        <v>293.4666666666667</v>
      </c>
      <c r="G194" s="40">
        <v>289.63333333333338</v>
      </c>
      <c r="H194" s="40">
        <v>309.83333333333331</v>
      </c>
      <c r="I194" s="40">
        <v>313.66666666666669</v>
      </c>
      <c r="J194" s="40">
        <v>319.93333333333328</v>
      </c>
      <c r="K194" s="31">
        <v>307.39999999999998</v>
      </c>
      <c r="L194" s="31">
        <v>297.3</v>
      </c>
      <c r="M194" s="31">
        <v>336.52879999999999</v>
      </c>
      <c r="N194" s="1"/>
      <c r="O194" s="1"/>
    </row>
    <row r="195" spans="1:15" ht="12.75" customHeight="1">
      <c r="A195" s="58">
        <v>186</v>
      </c>
      <c r="B195" s="31" t="s">
        <v>201</v>
      </c>
      <c r="C195" s="31">
        <v>133.65</v>
      </c>
      <c r="D195" s="40">
        <v>132.56666666666669</v>
      </c>
      <c r="E195" s="40">
        <v>130.93333333333339</v>
      </c>
      <c r="F195" s="40">
        <v>128.2166666666667</v>
      </c>
      <c r="G195" s="40">
        <v>126.5833333333334</v>
      </c>
      <c r="H195" s="40">
        <v>135.28333333333339</v>
      </c>
      <c r="I195" s="40">
        <v>136.91666666666666</v>
      </c>
      <c r="J195" s="40">
        <v>139.63333333333338</v>
      </c>
      <c r="K195" s="31">
        <v>134.19999999999999</v>
      </c>
      <c r="L195" s="31">
        <v>129.85</v>
      </c>
      <c r="M195" s="31">
        <v>318.98730999999998</v>
      </c>
      <c r="N195" s="1"/>
      <c r="O195" s="1"/>
    </row>
    <row r="196" spans="1:15" ht="12.75" customHeight="1">
      <c r="A196" s="58">
        <v>187</v>
      </c>
      <c r="B196" s="31" t="s">
        <v>202</v>
      </c>
      <c r="C196" s="31">
        <v>1435.35</v>
      </c>
      <c r="D196" s="40">
        <v>1432.2</v>
      </c>
      <c r="E196" s="40">
        <v>1419.7</v>
      </c>
      <c r="F196" s="40">
        <v>1404.05</v>
      </c>
      <c r="G196" s="40">
        <v>1391.55</v>
      </c>
      <c r="H196" s="40">
        <v>1447.8500000000001</v>
      </c>
      <c r="I196" s="40">
        <v>1460.3500000000001</v>
      </c>
      <c r="J196" s="40">
        <v>1476.0000000000002</v>
      </c>
      <c r="K196" s="31">
        <v>1444.7</v>
      </c>
      <c r="L196" s="31">
        <v>1416.55</v>
      </c>
      <c r="M196" s="31">
        <v>109.43107999999999</v>
      </c>
      <c r="N196" s="1"/>
      <c r="O196" s="1"/>
    </row>
    <row r="197" spans="1:15" ht="12.75" customHeight="1">
      <c r="A197" s="58">
        <v>188</v>
      </c>
      <c r="B197" s="31" t="s">
        <v>204</v>
      </c>
      <c r="C197" s="31">
        <v>1386.55</v>
      </c>
      <c r="D197" s="40">
        <v>1366.3666666666668</v>
      </c>
      <c r="E197" s="40">
        <v>1337.9333333333336</v>
      </c>
      <c r="F197" s="40">
        <v>1289.3166666666668</v>
      </c>
      <c r="G197" s="40">
        <v>1260.8833333333337</v>
      </c>
      <c r="H197" s="40">
        <v>1414.9833333333336</v>
      </c>
      <c r="I197" s="40">
        <v>1443.416666666667</v>
      </c>
      <c r="J197" s="40">
        <v>1492.0333333333335</v>
      </c>
      <c r="K197" s="31">
        <v>1394.8</v>
      </c>
      <c r="L197" s="31">
        <v>1317.75</v>
      </c>
      <c r="M197" s="31">
        <v>86.133150000000001</v>
      </c>
      <c r="N197" s="1"/>
      <c r="O197" s="1"/>
    </row>
    <row r="198" spans="1:15" ht="12.75" customHeight="1">
      <c r="A198" s="58">
        <v>189</v>
      </c>
      <c r="B198" s="31" t="s">
        <v>185</v>
      </c>
      <c r="C198" s="31">
        <v>989.25</v>
      </c>
      <c r="D198" s="40">
        <v>999.61666666666667</v>
      </c>
      <c r="E198" s="40">
        <v>976.63333333333333</v>
      </c>
      <c r="F198" s="40">
        <v>964.01666666666665</v>
      </c>
      <c r="G198" s="40">
        <v>941.0333333333333</v>
      </c>
      <c r="H198" s="40">
        <v>1012.2333333333333</v>
      </c>
      <c r="I198" s="40">
        <v>1035.2166666666667</v>
      </c>
      <c r="J198" s="40">
        <v>1047.8333333333335</v>
      </c>
      <c r="K198" s="31">
        <v>1022.6</v>
      </c>
      <c r="L198" s="31">
        <v>987</v>
      </c>
      <c r="M198" s="31">
        <v>4.5578599999999998</v>
      </c>
      <c r="N198" s="1"/>
      <c r="O198" s="1"/>
    </row>
    <row r="199" spans="1:15" ht="12.75" customHeight="1">
      <c r="A199" s="58">
        <v>190</v>
      </c>
      <c r="B199" s="31" t="s">
        <v>205</v>
      </c>
      <c r="C199" s="31">
        <v>1823.6</v>
      </c>
      <c r="D199" s="40">
        <v>1811.3999999999999</v>
      </c>
      <c r="E199" s="40">
        <v>1793.1999999999998</v>
      </c>
      <c r="F199" s="40">
        <v>1762.8</v>
      </c>
      <c r="G199" s="40">
        <v>1744.6</v>
      </c>
      <c r="H199" s="40">
        <v>1841.7999999999997</v>
      </c>
      <c r="I199" s="40">
        <v>1860</v>
      </c>
      <c r="J199" s="40">
        <v>1890.3999999999996</v>
      </c>
      <c r="K199" s="31">
        <v>1829.6</v>
      </c>
      <c r="L199" s="31">
        <v>1781</v>
      </c>
      <c r="M199" s="31">
        <v>8.8908199999999997</v>
      </c>
      <c r="N199" s="1"/>
      <c r="O199" s="1"/>
    </row>
    <row r="200" spans="1:15" ht="12.75" customHeight="1">
      <c r="A200" s="58">
        <v>191</v>
      </c>
      <c r="B200" s="31" t="s">
        <v>206</v>
      </c>
      <c r="C200" s="31">
        <v>2911.85</v>
      </c>
      <c r="D200" s="40">
        <v>2907.6333333333332</v>
      </c>
      <c r="E200" s="40">
        <v>2873.1166666666663</v>
      </c>
      <c r="F200" s="40">
        <v>2834.3833333333332</v>
      </c>
      <c r="G200" s="40">
        <v>2799.8666666666663</v>
      </c>
      <c r="H200" s="40">
        <v>2946.3666666666663</v>
      </c>
      <c r="I200" s="40">
        <v>2980.8833333333328</v>
      </c>
      <c r="J200" s="40">
        <v>3019.6166666666663</v>
      </c>
      <c r="K200" s="31">
        <v>2942.15</v>
      </c>
      <c r="L200" s="31">
        <v>2868.9</v>
      </c>
      <c r="M200" s="31">
        <v>2.8715199999999999</v>
      </c>
      <c r="N200" s="1"/>
      <c r="O200" s="1"/>
    </row>
    <row r="201" spans="1:15" ht="12.75" customHeight="1">
      <c r="A201" s="58">
        <v>192</v>
      </c>
      <c r="B201" s="31" t="s">
        <v>207</v>
      </c>
      <c r="C201" s="31">
        <v>468.35</v>
      </c>
      <c r="D201" s="40">
        <v>466.23333333333335</v>
      </c>
      <c r="E201" s="40">
        <v>459.11666666666667</v>
      </c>
      <c r="F201" s="40">
        <v>449.88333333333333</v>
      </c>
      <c r="G201" s="40">
        <v>442.76666666666665</v>
      </c>
      <c r="H201" s="40">
        <v>475.4666666666667</v>
      </c>
      <c r="I201" s="40">
        <v>482.58333333333337</v>
      </c>
      <c r="J201" s="40">
        <v>491.81666666666672</v>
      </c>
      <c r="K201" s="31">
        <v>473.35</v>
      </c>
      <c r="L201" s="31">
        <v>457</v>
      </c>
      <c r="M201" s="31">
        <v>16.021070000000002</v>
      </c>
      <c r="N201" s="1"/>
      <c r="O201" s="1"/>
    </row>
    <row r="202" spans="1:15" ht="12.75" customHeight="1">
      <c r="A202" s="58">
        <v>193</v>
      </c>
      <c r="B202" s="31" t="s">
        <v>208</v>
      </c>
      <c r="C202" s="31">
        <v>896.7</v>
      </c>
      <c r="D202" s="40">
        <v>896.73333333333323</v>
      </c>
      <c r="E202" s="40">
        <v>880.06666666666649</v>
      </c>
      <c r="F202" s="40">
        <v>863.43333333333328</v>
      </c>
      <c r="G202" s="40">
        <v>846.76666666666654</v>
      </c>
      <c r="H202" s="40">
        <v>913.36666666666645</v>
      </c>
      <c r="I202" s="40">
        <v>930.03333333333319</v>
      </c>
      <c r="J202" s="40">
        <v>946.6666666666664</v>
      </c>
      <c r="K202" s="31">
        <v>913.4</v>
      </c>
      <c r="L202" s="31">
        <v>880.1</v>
      </c>
      <c r="M202" s="31">
        <v>5.9271399999999996</v>
      </c>
      <c r="N202" s="1"/>
      <c r="O202" s="1"/>
    </row>
    <row r="203" spans="1:15" ht="12.75" customHeight="1">
      <c r="A203" s="58">
        <v>194</v>
      </c>
      <c r="B203" s="31" t="s">
        <v>212</v>
      </c>
      <c r="C203" s="31">
        <v>777.1</v>
      </c>
      <c r="D203" s="40">
        <v>778.26666666666677</v>
      </c>
      <c r="E203" s="40">
        <v>770.88333333333355</v>
      </c>
      <c r="F203" s="40">
        <v>764.66666666666674</v>
      </c>
      <c r="G203" s="40">
        <v>757.28333333333353</v>
      </c>
      <c r="H203" s="40">
        <v>784.48333333333358</v>
      </c>
      <c r="I203" s="40">
        <v>791.86666666666679</v>
      </c>
      <c r="J203" s="40">
        <v>798.0833333333336</v>
      </c>
      <c r="K203" s="31">
        <v>785.65</v>
      </c>
      <c r="L203" s="31">
        <v>772.05</v>
      </c>
      <c r="M203" s="31">
        <v>22.488099999999999</v>
      </c>
      <c r="N203" s="1"/>
      <c r="O203" s="1"/>
    </row>
    <row r="204" spans="1:15" ht="12.75" customHeight="1">
      <c r="A204" s="58">
        <v>195</v>
      </c>
      <c r="B204" s="31" t="s">
        <v>211</v>
      </c>
      <c r="C204" s="31">
        <v>7468.7</v>
      </c>
      <c r="D204" s="40">
        <v>7493.8500000000013</v>
      </c>
      <c r="E204" s="40">
        <v>7407.7000000000025</v>
      </c>
      <c r="F204" s="40">
        <v>7346.7000000000016</v>
      </c>
      <c r="G204" s="40">
        <v>7260.5500000000029</v>
      </c>
      <c r="H204" s="40">
        <v>7554.8500000000022</v>
      </c>
      <c r="I204" s="40">
        <v>7641.0000000000018</v>
      </c>
      <c r="J204" s="40">
        <v>7702.0000000000018</v>
      </c>
      <c r="K204" s="31">
        <v>7580</v>
      </c>
      <c r="L204" s="31">
        <v>7432.85</v>
      </c>
      <c r="M204" s="31">
        <v>2.0605099999999998</v>
      </c>
      <c r="N204" s="1"/>
      <c r="O204" s="1"/>
    </row>
    <row r="205" spans="1:15" ht="12.75" customHeight="1">
      <c r="A205" s="58">
        <v>196</v>
      </c>
      <c r="B205" s="31" t="s">
        <v>280</v>
      </c>
      <c r="C205" s="31">
        <v>35.049999999999997</v>
      </c>
      <c r="D205" s="40">
        <v>35.016666666666659</v>
      </c>
      <c r="E205" s="40">
        <v>34.633333333333319</v>
      </c>
      <c r="F205" s="40">
        <v>34.216666666666661</v>
      </c>
      <c r="G205" s="40">
        <v>33.833333333333321</v>
      </c>
      <c r="H205" s="40">
        <v>35.433333333333316</v>
      </c>
      <c r="I205" s="40">
        <v>35.816666666666656</v>
      </c>
      <c r="J205" s="40">
        <v>36.233333333333313</v>
      </c>
      <c r="K205" s="31">
        <v>35.4</v>
      </c>
      <c r="L205" s="31">
        <v>34.6</v>
      </c>
      <c r="M205" s="31">
        <v>55.935920000000003</v>
      </c>
      <c r="N205" s="1"/>
      <c r="O205" s="1"/>
    </row>
    <row r="206" spans="1:15" ht="12.75" customHeight="1">
      <c r="A206" s="58">
        <v>197</v>
      </c>
      <c r="B206" s="31" t="s">
        <v>210</v>
      </c>
      <c r="C206" s="31">
        <v>1389.65</v>
      </c>
      <c r="D206" s="40">
        <v>1395.3</v>
      </c>
      <c r="E206" s="40">
        <v>1375.35</v>
      </c>
      <c r="F206" s="40">
        <v>1361.05</v>
      </c>
      <c r="G206" s="40">
        <v>1341.1</v>
      </c>
      <c r="H206" s="40">
        <v>1409.6</v>
      </c>
      <c r="I206" s="40">
        <v>1429.5500000000002</v>
      </c>
      <c r="J206" s="40">
        <v>1443.85</v>
      </c>
      <c r="K206" s="31">
        <v>1415.25</v>
      </c>
      <c r="L206" s="31">
        <v>1381</v>
      </c>
      <c r="M206" s="31">
        <v>2.71644</v>
      </c>
      <c r="N206" s="1"/>
      <c r="O206" s="1"/>
    </row>
    <row r="207" spans="1:15" ht="12.75" customHeight="1">
      <c r="A207" s="58">
        <v>198</v>
      </c>
      <c r="B207" s="31" t="s">
        <v>156</v>
      </c>
      <c r="C207" s="31">
        <v>655.95</v>
      </c>
      <c r="D207" s="40">
        <v>653.43333333333339</v>
      </c>
      <c r="E207" s="40">
        <v>647.86666666666679</v>
      </c>
      <c r="F207" s="40">
        <v>639.78333333333342</v>
      </c>
      <c r="G207" s="40">
        <v>634.21666666666681</v>
      </c>
      <c r="H207" s="40">
        <v>661.51666666666677</v>
      </c>
      <c r="I207" s="40">
        <v>667.08333333333337</v>
      </c>
      <c r="J207" s="40">
        <v>675.16666666666674</v>
      </c>
      <c r="K207" s="31">
        <v>659</v>
      </c>
      <c r="L207" s="31">
        <v>645.35</v>
      </c>
      <c r="M207" s="31">
        <v>17.699369999999998</v>
      </c>
      <c r="N207" s="1"/>
      <c r="O207" s="1"/>
    </row>
    <row r="208" spans="1:15" ht="12.75" customHeight="1">
      <c r="A208" s="58">
        <v>199</v>
      </c>
      <c r="B208" s="31" t="s">
        <v>281</v>
      </c>
      <c r="C208" s="31">
        <v>237.45</v>
      </c>
      <c r="D208" s="40">
        <v>236.61666666666665</v>
      </c>
      <c r="E208" s="40">
        <v>234.3833333333333</v>
      </c>
      <c r="F208" s="40">
        <v>231.31666666666666</v>
      </c>
      <c r="G208" s="40">
        <v>229.08333333333331</v>
      </c>
      <c r="H208" s="40">
        <v>239.68333333333328</v>
      </c>
      <c r="I208" s="40">
        <v>241.91666666666663</v>
      </c>
      <c r="J208" s="40">
        <v>244.98333333333326</v>
      </c>
      <c r="K208" s="31">
        <v>238.85</v>
      </c>
      <c r="L208" s="31">
        <v>233.55</v>
      </c>
      <c r="M208" s="31">
        <v>3.13049</v>
      </c>
      <c r="N208" s="1"/>
      <c r="O208" s="1"/>
    </row>
    <row r="209" spans="1:15" ht="12.75" customHeight="1">
      <c r="A209" s="58">
        <v>200</v>
      </c>
      <c r="B209" s="31" t="s">
        <v>282</v>
      </c>
      <c r="C209" s="31">
        <v>774.15</v>
      </c>
      <c r="D209" s="40">
        <v>772.21666666666658</v>
      </c>
      <c r="E209" s="40">
        <v>762.48333333333312</v>
      </c>
      <c r="F209" s="40">
        <v>750.81666666666649</v>
      </c>
      <c r="G209" s="40">
        <v>741.08333333333303</v>
      </c>
      <c r="H209" s="40">
        <v>783.88333333333321</v>
      </c>
      <c r="I209" s="40">
        <v>793.61666666666656</v>
      </c>
      <c r="J209" s="40">
        <v>805.2833333333333</v>
      </c>
      <c r="K209" s="31">
        <v>781.95</v>
      </c>
      <c r="L209" s="31">
        <v>760.55</v>
      </c>
      <c r="M209" s="31">
        <v>2.5603600000000002</v>
      </c>
      <c r="N209" s="1"/>
      <c r="O209" s="1"/>
    </row>
    <row r="210" spans="1:15" ht="12.75" customHeight="1">
      <c r="A210" s="58">
        <v>201</v>
      </c>
      <c r="B210" s="31" t="s">
        <v>213</v>
      </c>
      <c r="C210" s="31">
        <v>323.55</v>
      </c>
      <c r="D210" s="40">
        <v>323.43333333333334</v>
      </c>
      <c r="E210" s="40">
        <v>319.4666666666667</v>
      </c>
      <c r="F210" s="40">
        <v>315.38333333333338</v>
      </c>
      <c r="G210" s="40">
        <v>311.41666666666674</v>
      </c>
      <c r="H210" s="40">
        <v>327.51666666666665</v>
      </c>
      <c r="I210" s="40">
        <v>331.48333333333323</v>
      </c>
      <c r="J210" s="40">
        <v>335.56666666666661</v>
      </c>
      <c r="K210" s="31">
        <v>327.39999999999998</v>
      </c>
      <c r="L210" s="31">
        <v>319.35000000000002</v>
      </c>
      <c r="M210" s="31">
        <v>113.83091</v>
      </c>
      <c r="N210" s="1"/>
      <c r="O210" s="1"/>
    </row>
    <row r="211" spans="1:15" ht="12.75" customHeight="1">
      <c r="A211" s="58">
        <v>202</v>
      </c>
      <c r="B211" s="31" t="s">
        <v>129</v>
      </c>
      <c r="C211" s="31">
        <v>6.5</v>
      </c>
      <c r="D211" s="40">
        <v>6.5666666666666664</v>
      </c>
      <c r="E211" s="40">
        <v>6.3833333333333329</v>
      </c>
      <c r="F211" s="40">
        <v>6.2666666666666666</v>
      </c>
      <c r="G211" s="40">
        <v>6.083333333333333</v>
      </c>
      <c r="H211" s="40">
        <v>6.6833333333333327</v>
      </c>
      <c r="I211" s="40">
        <v>6.8666666666666663</v>
      </c>
      <c r="J211" s="40">
        <v>6.9833333333333325</v>
      </c>
      <c r="K211" s="31">
        <v>6.75</v>
      </c>
      <c r="L211" s="31">
        <v>6.45</v>
      </c>
      <c r="M211" s="31">
        <v>1211.0258200000001</v>
      </c>
      <c r="N211" s="1"/>
      <c r="O211" s="1"/>
    </row>
    <row r="212" spans="1:15" ht="12.75" customHeight="1">
      <c r="A212" s="58">
        <v>203</v>
      </c>
      <c r="B212" s="31" t="s">
        <v>214</v>
      </c>
      <c r="C212" s="31">
        <v>986.15</v>
      </c>
      <c r="D212" s="40">
        <v>992.26666666666677</v>
      </c>
      <c r="E212" s="40">
        <v>975.88333333333355</v>
      </c>
      <c r="F212" s="40">
        <v>965.61666666666679</v>
      </c>
      <c r="G212" s="40">
        <v>949.23333333333358</v>
      </c>
      <c r="H212" s="40">
        <v>1002.5333333333335</v>
      </c>
      <c r="I212" s="40">
        <v>1018.9166666666667</v>
      </c>
      <c r="J212" s="40">
        <v>1029.1833333333334</v>
      </c>
      <c r="K212" s="31">
        <v>1008.65</v>
      </c>
      <c r="L212" s="31">
        <v>982</v>
      </c>
      <c r="M212" s="31">
        <v>9.8848199999999995</v>
      </c>
      <c r="N212" s="1"/>
      <c r="O212" s="1"/>
    </row>
    <row r="213" spans="1:15" ht="12.75" customHeight="1">
      <c r="A213" s="58">
        <v>204</v>
      </c>
      <c r="B213" s="31" t="s">
        <v>283</v>
      </c>
      <c r="C213" s="31">
        <v>2000.7</v>
      </c>
      <c r="D213" s="40">
        <v>2016.95</v>
      </c>
      <c r="E213" s="40">
        <v>1979.0500000000002</v>
      </c>
      <c r="F213" s="40">
        <v>1957.4</v>
      </c>
      <c r="G213" s="40">
        <v>1919.5000000000002</v>
      </c>
      <c r="H213" s="40">
        <v>2038.6000000000001</v>
      </c>
      <c r="I213" s="40">
        <v>2076.5</v>
      </c>
      <c r="J213" s="40">
        <v>2098.15</v>
      </c>
      <c r="K213" s="31">
        <v>2054.85</v>
      </c>
      <c r="L213" s="31">
        <v>1995.3</v>
      </c>
      <c r="M213" s="31">
        <v>6.9923299999999999</v>
      </c>
      <c r="N213" s="1"/>
      <c r="O213" s="1"/>
    </row>
    <row r="214" spans="1:15" ht="12.75" customHeight="1">
      <c r="A214" s="58">
        <v>205</v>
      </c>
      <c r="B214" s="31" t="s">
        <v>215</v>
      </c>
      <c r="C214" s="40">
        <v>605.85</v>
      </c>
      <c r="D214" s="40">
        <v>605.13333333333333</v>
      </c>
      <c r="E214" s="40">
        <v>601.36666666666667</v>
      </c>
      <c r="F214" s="40">
        <v>596.88333333333333</v>
      </c>
      <c r="G214" s="40">
        <v>593.11666666666667</v>
      </c>
      <c r="H214" s="40">
        <v>609.61666666666667</v>
      </c>
      <c r="I214" s="40">
        <v>613.38333333333333</v>
      </c>
      <c r="J214" s="40">
        <v>617.86666666666667</v>
      </c>
      <c r="K214" s="40">
        <v>608.9</v>
      </c>
      <c r="L214" s="40">
        <v>600.65</v>
      </c>
      <c r="M214" s="40">
        <v>39.525080000000003</v>
      </c>
      <c r="N214" s="1"/>
      <c r="O214" s="1"/>
    </row>
    <row r="215" spans="1:15" ht="12.75" customHeight="1">
      <c r="A215" s="58">
        <v>206</v>
      </c>
      <c r="B215" s="31" t="s">
        <v>284</v>
      </c>
      <c r="C215" s="40">
        <v>11.95</v>
      </c>
      <c r="D215" s="40">
        <v>12</v>
      </c>
      <c r="E215" s="40">
        <v>11.85</v>
      </c>
      <c r="F215" s="40">
        <v>11.75</v>
      </c>
      <c r="G215" s="40">
        <v>11.6</v>
      </c>
      <c r="H215" s="40">
        <v>12.1</v>
      </c>
      <c r="I215" s="40">
        <v>12.249999999999998</v>
      </c>
      <c r="J215" s="40">
        <v>12.35</v>
      </c>
      <c r="K215" s="40">
        <v>12.15</v>
      </c>
      <c r="L215" s="40">
        <v>11.9</v>
      </c>
      <c r="M215" s="40">
        <v>758.56426999999996</v>
      </c>
      <c r="N215" s="1"/>
      <c r="O215" s="1"/>
    </row>
    <row r="216" spans="1:15" ht="12.75" customHeight="1">
      <c r="A216" s="58">
        <v>207</v>
      </c>
      <c r="B216" s="31" t="s">
        <v>216</v>
      </c>
      <c r="C216" s="40">
        <v>184.9</v>
      </c>
      <c r="D216" s="40">
        <v>184.43333333333331</v>
      </c>
      <c r="E216" s="40">
        <v>182.46666666666661</v>
      </c>
      <c r="F216" s="40">
        <v>180.0333333333333</v>
      </c>
      <c r="G216" s="40">
        <v>178.06666666666661</v>
      </c>
      <c r="H216" s="40">
        <v>186.86666666666662</v>
      </c>
      <c r="I216" s="40">
        <v>188.83333333333331</v>
      </c>
      <c r="J216" s="40">
        <v>191.26666666666662</v>
      </c>
      <c r="K216" s="40">
        <v>186.4</v>
      </c>
      <c r="L216" s="40">
        <v>182</v>
      </c>
      <c r="M216" s="40">
        <v>116.85849</v>
      </c>
      <c r="N216" s="1"/>
      <c r="O216" s="1"/>
    </row>
    <row r="217" spans="1:15" ht="12.75" customHeight="1">
      <c r="A217" s="58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61"/>
      <c r="B218" s="62"/>
      <c r="C218" s="63"/>
      <c r="D218" s="63"/>
      <c r="E218" s="63"/>
      <c r="F218" s="63"/>
      <c r="G218" s="63"/>
      <c r="H218" s="63"/>
      <c r="I218" s="63"/>
      <c r="J218" s="63"/>
      <c r="K218" s="63"/>
      <c r="L218" s="64"/>
      <c r="M218" s="1"/>
      <c r="N218" s="1"/>
      <c r="O218" s="1"/>
    </row>
    <row r="219" spans="1:15" ht="12.75" customHeight="1">
      <c r="A219" s="61"/>
      <c r="B219" s="1"/>
      <c r="C219" s="63"/>
      <c r="D219" s="63"/>
      <c r="E219" s="63"/>
      <c r="F219" s="63"/>
      <c r="G219" s="63"/>
      <c r="H219" s="63"/>
      <c r="I219" s="63"/>
      <c r="J219" s="63"/>
      <c r="K219" s="63"/>
      <c r="L219" s="64"/>
      <c r="M219" s="1"/>
      <c r="N219" s="1"/>
      <c r="O219" s="1"/>
    </row>
    <row r="220" spans="1:15" ht="12.75" customHeight="1">
      <c r="A220" s="61"/>
      <c r="B220" s="1"/>
      <c r="C220" s="63"/>
      <c r="D220" s="63"/>
      <c r="E220" s="63"/>
      <c r="F220" s="63"/>
      <c r="G220" s="63"/>
      <c r="H220" s="63"/>
      <c r="I220" s="63"/>
      <c r="J220" s="63"/>
      <c r="K220" s="63"/>
      <c r="L220" s="64"/>
      <c r="M220" s="1"/>
      <c r="N220" s="1"/>
      <c r="O220" s="1"/>
    </row>
    <row r="221" spans="1:15" ht="12.75" customHeight="1">
      <c r="A221" s="65" t="s">
        <v>285</v>
      </c>
      <c r="B221" s="1"/>
      <c r="C221" s="63"/>
      <c r="D221" s="63"/>
      <c r="E221" s="63"/>
      <c r="F221" s="63"/>
      <c r="G221" s="63"/>
      <c r="H221" s="63"/>
      <c r="I221" s="63"/>
      <c r="J221" s="63"/>
      <c r="K221" s="63"/>
      <c r="L221" s="64"/>
      <c r="M221" s="1"/>
      <c r="N221" s="1"/>
      <c r="O221" s="1"/>
    </row>
    <row r="222" spans="1:15" ht="12.75" customHeight="1">
      <c r="A222" s="1"/>
      <c r="B222" s="1"/>
      <c r="C222" s="63"/>
      <c r="D222" s="63"/>
      <c r="E222" s="63"/>
      <c r="F222" s="63"/>
      <c r="G222" s="63"/>
      <c r="H222" s="63"/>
      <c r="I222" s="63"/>
      <c r="J222" s="63"/>
      <c r="K222" s="63"/>
      <c r="L222" s="64"/>
      <c r="M222" s="1"/>
      <c r="N222" s="1"/>
      <c r="O222" s="1"/>
    </row>
    <row r="223" spans="1:15" ht="12.75" customHeight="1">
      <c r="A223" s="1"/>
      <c r="B223" s="1"/>
      <c r="C223" s="63"/>
      <c r="D223" s="63"/>
      <c r="E223" s="63"/>
      <c r="F223" s="63"/>
      <c r="G223" s="63"/>
      <c r="H223" s="63"/>
      <c r="I223" s="63"/>
      <c r="J223" s="63"/>
      <c r="K223" s="63"/>
      <c r="L223" s="64"/>
      <c r="M223" s="1"/>
      <c r="N223" s="1"/>
      <c r="O223" s="1"/>
    </row>
    <row r="224" spans="1:15" ht="12.75" customHeight="1">
      <c r="A224" s="66" t="s">
        <v>286</v>
      </c>
      <c r="B224" s="1"/>
      <c r="C224" s="63"/>
      <c r="D224" s="63"/>
      <c r="E224" s="63"/>
      <c r="F224" s="63"/>
      <c r="G224" s="63"/>
      <c r="H224" s="63"/>
      <c r="I224" s="63"/>
      <c r="J224" s="63"/>
      <c r="K224" s="63"/>
      <c r="L224" s="64"/>
      <c r="M224" s="1"/>
      <c r="N224" s="1"/>
      <c r="O224" s="1"/>
    </row>
    <row r="225" spans="1:15" ht="12.75" customHeight="1">
      <c r="A225" s="67"/>
      <c r="B225" s="1"/>
      <c r="C225" s="63"/>
      <c r="D225" s="63"/>
      <c r="E225" s="63"/>
      <c r="F225" s="63"/>
      <c r="G225" s="63"/>
      <c r="H225" s="63"/>
      <c r="I225" s="63"/>
      <c r="J225" s="63"/>
      <c r="K225" s="63"/>
      <c r="L225" s="64"/>
      <c r="M225" s="1"/>
      <c r="N225" s="1"/>
      <c r="O225" s="1"/>
    </row>
    <row r="226" spans="1:15" ht="12.75" customHeight="1">
      <c r="A226" s="68" t="s">
        <v>287</v>
      </c>
      <c r="B226" s="1"/>
      <c r="C226" s="63"/>
      <c r="D226" s="63"/>
      <c r="E226" s="63"/>
      <c r="F226" s="63"/>
      <c r="G226" s="63"/>
      <c r="H226" s="63"/>
      <c r="I226" s="63"/>
      <c r="J226" s="63"/>
      <c r="K226" s="63"/>
      <c r="L226" s="64"/>
      <c r="M226" s="1"/>
      <c r="N226" s="1"/>
      <c r="O226" s="1"/>
    </row>
    <row r="227" spans="1:15" ht="12.75" customHeight="1">
      <c r="A227" s="51" t="s">
        <v>217</v>
      </c>
      <c r="B227" s="1"/>
      <c r="C227" s="63"/>
      <c r="D227" s="63"/>
      <c r="E227" s="63"/>
      <c r="F227" s="63"/>
      <c r="G227" s="63"/>
      <c r="H227" s="63"/>
      <c r="I227" s="63"/>
      <c r="J227" s="63"/>
      <c r="K227" s="63"/>
      <c r="L227" s="64"/>
      <c r="M227" s="1"/>
      <c r="N227" s="1"/>
      <c r="O227" s="1"/>
    </row>
    <row r="228" spans="1:15" ht="12.75" customHeight="1">
      <c r="A228" s="51" t="s">
        <v>218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64"/>
      <c r="M228" s="1"/>
      <c r="N228" s="1"/>
      <c r="O228" s="1"/>
    </row>
    <row r="229" spans="1:15" ht="12.75" customHeight="1">
      <c r="A229" s="51" t="s">
        <v>219</v>
      </c>
      <c r="B229" s="1"/>
      <c r="C229" s="69"/>
      <c r="D229" s="69"/>
      <c r="E229" s="69"/>
      <c r="F229" s="69"/>
      <c r="G229" s="69"/>
      <c r="H229" s="69"/>
      <c r="I229" s="69"/>
      <c r="J229" s="69"/>
      <c r="K229" s="69"/>
      <c r="L229" s="64"/>
      <c r="M229" s="1"/>
      <c r="N229" s="1"/>
      <c r="O229" s="1"/>
    </row>
    <row r="230" spans="1:15" ht="12.75" customHeight="1">
      <c r="A230" s="51" t="s">
        <v>220</v>
      </c>
      <c r="B230" s="1"/>
      <c r="C230" s="63"/>
      <c r="D230" s="63"/>
      <c r="E230" s="63"/>
      <c r="F230" s="63"/>
      <c r="G230" s="63"/>
      <c r="H230" s="63"/>
      <c r="I230" s="63"/>
      <c r="J230" s="63"/>
      <c r="K230" s="63"/>
      <c r="L230" s="64"/>
      <c r="M230" s="1"/>
      <c r="N230" s="1"/>
      <c r="O230" s="1"/>
    </row>
    <row r="231" spans="1:15" ht="12.75" customHeight="1">
      <c r="A231" s="51" t="s">
        <v>221</v>
      </c>
      <c r="B231" s="1"/>
      <c r="C231" s="63"/>
      <c r="D231" s="63"/>
      <c r="E231" s="63"/>
      <c r="F231" s="63"/>
      <c r="G231" s="63"/>
      <c r="H231" s="63"/>
      <c r="I231" s="63"/>
      <c r="J231" s="63"/>
      <c r="K231" s="63"/>
      <c r="L231" s="64"/>
      <c r="M231" s="1"/>
      <c r="N231" s="1"/>
      <c r="O231" s="1"/>
    </row>
    <row r="232" spans="1:15" ht="12.75" customHeight="1">
      <c r="A232" s="70"/>
      <c r="B232" s="1"/>
      <c r="C232" s="63"/>
      <c r="D232" s="63"/>
      <c r="E232" s="63"/>
      <c r="F232" s="63"/>
      <c r="G232" s="63"/>
      <c r="H232" s="63"/>
      <c r="I232" s="63"/>
      <c r="J232" s="63"/>
      <c r="K232" s="63"/>
      <c r="L232" s="64"/>
      <c r="M232" s="1"/>
      <c r="N232" s="1"/>
      <c r="O232" s="1"/>
    </row>
    <row r="233" spans="1:15" ht="12.75" customHeight="1">
      <c r="A233" s="1"/>
      <c r="B233" s="1"/>
      <c r="C233" s="63"/>
      <c r="D233" s="63"/>
      <c r="E233" s="63"/>
      <c r="F233" s="63"/>
      <c r="G233" s="63"/>
      <c r="H233" s="63"/>
      <c r="I233" s="63"/>
      <c r="J233" s="63"/>
      <c r="K233" s="63"/>
      <c r="L233" s="64"/>
      <c r="M233" s="1"/>
      <c r="N233" s="1"/>
      <c r="O233" s="1"/>
    </row>
    <row r="234" spans="1:15" ht="12.75" customHeight="1">
      <c r="A234" s="1"/>
      <c r="B234" s="1"/>
      <c r="C234" s="63"/>
      <c r="D234" s="63"/>
      <c r="E234" s="63"/>
      <c r="F234" s="63"/>
      <c r="G234" s="63"/>
      <c r="H234" s="63"/>
      <c r="I234" s="63"/>
      <c r="J234" s="63"/>
      <c r="K234" s="63"/>
      <c r="L234" s="64"/>
      <c r="M234" s="1"/>
      <c r="N234" s="1"/>
      <c r="O234" s="1"/>
    </row>
    <row r="235" spans="1:15" ht="12.75" customHeight="1">
      <c r="A235" s="1"/>
      <c r="B235" s="1"/>
      <c r="C235" s="63"/>
      <c r="D235" s="63"/>
      <c r="E235" s="63"/>
      <c r="F235" s="63"/>
      <c r="G235" s="63"/>
      <c r="H235" s="63"/>
      <c r="I235" s="63"/>
      <c r="J235" s="63"/>
      <c r="K235" s="63"/>
      <c r="L235" s="64"/>
      <c r="M235" s="1"/>
      <c r="N235" s="1"/>
      <c r="O235" s="1"/>
    </row>
    <row r="236" spans="1:15" ht="12.75" customHeight="1">
      <c r="A236" s="1"/>
      <c r="B236" s="1"/>
      <c r="C236" s="63"/>
      <c r="D236" s="63"/>
      <c r="E236" s="63"/>
      <c r="F236" s="63"/>
      <c r="G236" s="63"/>
      <c r="H236" s="63"/>
      <c r="I236" s="63"/>
      <c r="J236" s="63"/>
      <c r="K236" s="63"/>
      <c r="L236" s="64"/>
      <c r="M236" s="1"/>
      <c r="N236" s="1"/>
      <c r="O236" s="1"/>
    </row>
    <row r="237" spans="1:15" ht="12.75" customHeight="1">
      <c r="A237" s="71" t="s">
        <v>222</v>
      </c>
      <c r="B237" s="1"/>
      <c r="C237" s="63"/>
      <c r="D237" s="63"/>
      <c r="E237" s="63"/>
      <c r="F237" s="63"/>
      <c r="G237" s="63"/>
      <c r="H237" s="63"/>
      <c r="I237" s="63"/>
      <c r="J237" s="63"/>
      <c r="K237" s="63"/>
      <c r="L237" s="64"/>
      <c r="M237" s="1"/>
      <c r="N237" s="1"/>
      <c r="O237" s="1"/>
    </row>
    <row r="238" spans="1:15" ht="12.75" customHeight="1">
      <c r="A238" s="72" t="s">
        <v>223</v>
      </c>
      <c r="B238" s="1"/>
      <c r="C238" s="63"/>
      <c r="D238" s="63"/>
      <c r="E238" s="63"/>
      <c r="F238" s="63"/>
      <c r="G238" s="63"/>
      <c r="H238" s="63"/>
      <c r="I238" s="63"/>
      <c r="J238" s="63"/>
      <c r="K238" s="63"/>
      <c r="L238" s="64"/>
      <c r="M238" s="1"/>
      <c r="N238" s="1"/>
      <c r="O238" s="1"/>
    </row>
    <row r="239" spans="1:15" ht="12.75" customHeight="1">
      <c r="A239" s="72" t="s">
        <v>224</v>
      </c>
      <c r="B239" s="1"/>
      <c r="C239" s="63"/>
      <c r="D239" s="63"/>
      <c r="E239" s="63"/>
      <c r="F239" s="63"/>
      <c r="G239" s="63"/>
      <c r="H239" s="63"/>
      <c r="I239" s="63"/>
      <c r="J239" s="63"/>
      <c r="K239" s="63"/>
      <c r="L239" s="64"/>
      <c r="M239" s="1"/>
      <c r="N239" s="1"/>
      <c r="O239" s="1"/>
    </row>
    <row r="240" spans="1:15" ht="12.75" customHeight="1">
      <c r="A240" s="72" t="s">
        <v>225</v>
      </c>
      <c r="B240" s="1"/>
      <c r="C240" s="63"/>
      <c r="D240" s="63"/>
      <c r="E240" s="63"/>
      <c r="F240" s="63"/>
      <c r="G240" s="63"/>
      <c r="H240" s="63"/>
      <c r="I240" s="63"/>
      <c r="J240" s="63"/>
      <c r="K240" s="63"/>
      <c r="L240" s="64"/>
      <c r="M240" s="1"/>
      <c r="N240" s="1"/>
      <c r="O240" s="1"/>
    </row>
    <row r="241" spans="1:15" ht="12.75" customHeight="1">
      <c r="A241" s="72" t="s">
        <v>226</v>
      </c>
      <c r="B241" s="1"/>
      <c r="C241" s="63"/>
      <c r="D241" s="63"/>
      <c r="E241" s="63"/>
      <c r="F241" s="63"/>
      <c r="G241" s="63"/>
      <c r="H241" s="63"/>
      <c r="I241" s="63"/>
      <c r="J241" s="63"/>
      <c r="K241" s="63"/>
      <c r="L241" s="64"/>
      <c r="M241" s="1"/>
      <c r="N241" s="1"/>
      <c r="O241" s="1"/>
    </row>
    <row r="242" spans="1:15" ht="12.75" customHeight="1">
      <c r="A242" s="72" t="s">
        <v>227</v>
      </c>
      <c r="B242" s="1"/>
      <c r="C242" s="63"/>
      <c r="D242" s="63"/>
      <c r="E242" s="63"/>
      <c r="F242" s="63"/>
      <c r="G242" s="63"/>
      <c r="H242" s="63"/>
      <c r="I242" s="63"/>
      <c r="J242" s="63"/>
      <c r="K242" s="63"/>
      <c r="L242" s="64"/>
      <c r="M242" s="1"/>
      <c r="N242" s="1"/>
      <c r="O242" s="1"/>
    </row>
    <row r="243" spans="1:15" ht="12.75" customHeight="1">
      <c r="A243" s="72" t="s">
        <v>228</v>
      </c>
      <c r="B243" s="1"/>
      <c r="C243" s="63"/>
      <c r="D243" s="63"/>
      <c r="E243" s="63"/>
      <c r="F243" s="63"/>
      <c r="G243" s="63"/>
      <c r="H243" s="63"/>
      <c r="I243" s="63"/>
      <c r="J243" s="63"/>
      <c r="K243" s="63"/>
      <c r="L243" s="64"/>
      <c r="M243" s="1"/>
      <c r="N243" s="1"/>
      <c r="O243" s="1"/>
    </row>
    <row r="244" spans="1:15" ht="12.75" customHeight="1">
      <c r="A244" s="72" t="s">
        <v>229</v>
      </c>
      <c r="B244" s="1"/>
      <c r="C244" s="63"/>
      <c r="D244" s="63"/>
      <c r="E244" s="63"/>
      <c r="F244" s="63"/>
      <c r="G244" s="63"/>
      <c r="H244" s="63"/>
      <c r="I244" s="63"/>
      <c r="J244" s="63"/>
      <c r="K244" s="63"/>
      <c r="L244" s="64"/>
      <c r="M244" s="1"/>
      <c r="N244" s="1"/>
      <c r="O244" s="1"/>
    </row>
    <row r="245" spans="1:15" ht="12.75" customHeight="1">
      <c r="A245" s="72" t="s">
        <v>230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64"/>
      <c r="M245" s="1"/>
      <c r="N245" s="1"/>
      <c r="O245" s="1"/>
    </row>
    <row r="246" spans="1:15" ht="12.75" customHeight="1">
      <c r="A246" s="72" t="s">
        <v>231</v>
      </c>
      <c r="B246" s="1"/>
      <c r="C246" s="69"/>
      <c r="D246" s="69"/>
      <c r="E246" s="69"/>
      <c r="F246" s="69"/>
      <c r="G246" s="69"/>
      <c r="H246" s="69"/>
      <c r="I246" s="69"/>
      <c r="J246" s="69"/>
      <c r="K246" s="69"/>
      <c r="L246" s="64"/>
      <c r="M246" s="1"/>
      <c r="N246" s="1"/>
      <c r="O246" s="1"/>
    </row>
    <row r="247" spans="1:15" ht="12.75" customHeight="1">
      <c r="A247" s="1"/>
      <c r="B247" s="1"/>
      <c r="C247" s="63"/>
      <c r="D247" s="63"/>
      <c r="E247" s="63"/>
      <c r="F247" s="63"/>
      <c r="G247" s="63"/>
      <c r="H247" s="63"/>
      <c r="I247" s="63"/>
      <c r="J247" s="63"/>
      <c r="K247" s="63"/>
      <c r="L247" s="64"/>
      <c r="M247" s="1"/>
      <c r="N247" s="1"/>
      <c r="O247" s="1"/>
    </row>
    <row r="248" spans="1:15" ht="12.75" customHeight="1">
      <c r="A248" s="1"/>
      <c r="B248" s="1"/>
      <c r="C248" s="63"/>
      <c r="D248" s="63"/>
      <c r="E248" s="63"/>
      <c r="F248" s="63"/>
      <c r="G248" s="63"/>
      <c r="H248" s="63"/>
      <c r="I248" s="63"/>
      <c r="J248" s="63"/>
      <c r="K248" s="63"/>
      <c r="L248" s="64"/>
      <c r="M248" s="1"/>
      <c r="N248" s="1"/>
      <c r="O248" s="1"/>
    </row>
    <row r="249" spans="1:15" ht="12.75" customHeight="1">
      <c r="A249" s="1"/>
      <c r="B249" s="1"/>
      <c r="C249" s="63"/>
      <c r="D249" s="63"/>
      <c r="E249" s="63"/>
      <c r="F249" s="63"/>
      <c r="G249" s="63"/>
      <c r="H249" s="63"/>
      <c r="I249" s="63"/>
      <c r="J249" s="63"/>
      <c r="K249" s="63"/>
      <c r="L249" s="64"/>
      <c r="M249" s="1"/>
      <c r="N249" s="1"/>
      <c r="O249" s="1"/>
    </row>
    <row r="250" spans="1:15" ht="12.75" customHeight="1">
      <c r="A250" s="1"/>
      <c r="B250" s="1"/>
      <c r="C250" s="63"/>
      <c r="D250" s="63"/>
      <c r="E250" s="63"/>
      <c r="F250" s="63"/>
      <c r="G250" s="63"/>
      <c r="H250" s="63"/>
      <c r="I250" s="63"/>
      <c r="J250" s="63"/>
      <c r="K250" s="63"/>
      <c r="L250" s="64"/>
      <c r="M250" s="1"/>
      <c r="N250" s="1"/>
      <c r="O250" s="1"/>
    </row>
    <row r="251" spans="1:15" ht="12.75" customHeight="1">
      <c r="A251" s="1"/>
      <c r="B251" s="1"/>
      <c r="C251" s="63"/>
      <c r="D251" s="63"/>
      <c r="E251" s="63"/>
      <c r="F251" s="63"/>
      <c r="G251" s="63"/>
      <c r="H251" s="63"/>
      <c r="I251" s="63"/>
      <c r="J251" s="63"/>
      <c r="K251" s="63"/>
      <c r="L251" s="64"/>
      <c r="M251" s="1"/>
      <c r="N251" s="1"/>
      <c r="O251" s="1"/>
    </row>
    <row r="252" spans="1:15" ht="12.75" customHeight="1">
      <c r="A252" s="1"/>
      <c r="B252" s="1"/>
      <c r="C252" s="63"/>
      <c r="D252" s="63"/>
      <c r="E252" s="63"/>
      <c r="F252" s="63"/>
      <c r="G252" s="63"/>
      <c r="H252" s="63"/>
      <c r="I252" s="63"/>
      <c r="J252" s="63"/>
      <c r="K252" s="63"/>
      <c r="L252" s="64"/>
      <c r="M252" s="1"/>
      <c r="N252" s="1"/>
      <c r="O252" s="1"/>
    </row>
    <row r="253" spans="1:15" ht="12.75" customHeight="1">
      <c r="A253" s="1"/>
      <c r="B253" s="1"/>
      <c r="C253" s="63"/>
      <c r="D253" s="63"/>
      <c r="E253" s="63"/>
      <c r="F253" s="63"/>
      <c r="G253" s="63"/>
      <c r="H253" s="63"/>
      <c r="I253" s="63"/>
      <c r="J253" s="63"/>
      <c r="K253" s="63"/>
      <c r="L253" s="64"/>
      <c r="M253" s="1"/>
      <c r="N253" s="1"/>
      <c r="O253" s="1"/>
    </row>
    <row r="254" spans="1:15" ht="12.75" customHeight="1">
      <c r="A254" s="1"/>
      <c r="B254" s="1"/>
      <c r="C254" s="63"/>
      <c r="D254" s="63"/>
      <c r="E254" s="63"/>
      <c r="F254" s="63"/>
      <c r="G254" s="63"/>
      <c r="H254" s="63"/>
      <c r="I254" s="63"/>
      <c r="J254" s="63"/>
      <c r="K254" s="63"/>
      <c r="L254" s="64"/>
      <c r="M254" s="1"/>
      <c r="N254" s="1"/>
      <c r="O254" s="1"/>
    </row>
    <row r="255" spans="1:15" ht="12.75" customHeight="1">
      <c r="A255" s="1"/>
      <c r="B255" s="1"/>
      <c r="C255" s="63"/>
      <c r="D255" s="63"/>
      <c r="E255" s="63"/>
      <c r="F255" s="63"/>
      <c r="G255" s="63"/>
      <c r="H255" s="63"/>
      <c r="I255" s="63"/>
      <c r="J255" s="63"/>
      <c r="K255" s="63"/>
      <c r="L255" s="64"/>
      <c r="M255" s="1"/>
      <c r="N255" s="1"/>
      <c r="O255" s="1"/>
    </row>
    <row r="256" spans="1:15" ht="12.75" customHeight="1">
      <c r="A256" s="1"/>
      <c r="B256" s="1"/>
      <c r="C256" s="63"/>
      <c r="D256" s="63"/>
      <c r="E256" s="63"/>
      <c r="F256" s="63"/>
      <c r="G256" s="63"/>
      <c r="H256" s="63"/>
      <c r="I256" s="63"/>
      <c r="J256" s="63"/>
      <c r="K256" s="63"/>
      <c r="L256" s="64"/>
      <c r="M256" s="1"/>
      <c r="N256" s="1"/>
      <c r="O256" s="1"/>
    </row>
    <row r="257" spans="1:15" ht="12.75" customHeight="1">
      <c r="A257" s="1"/>
      <c r="B257" s="1"/>
      <c r="C257" s="63"/>
      <c r="D257" s="63"/>
      <c r="E257" s="63"/>
      <c r="F257" s="63"/>
      <c r="G257" s="63"/>
      <c r="H257" s="63"/>
      <c r="I257" s="63"/>
      <c r="J257" s="63"/>
      <c r="K257" s="63"/>
      <c r="L257" s="64"/>
      <c r="M257" s="1"/>
      <c r="N257" s="1"/>
      <c r="O257" s="1"/>
    </row>
    <row r="258" spans="1:15" ht="12.75" customHeight="1">
      <c r="A258" s="1"/>
      <c r="B258" s="1"/>
      <c r="C258" s="63"/>
      <c r="D258" s="63"/>
      <c r="E258" s="63"/>
      <c r="F258" s="63"/>
      <c r="G258" s="63"/>
      <c r="H258" s="63"/>
      <c r="I258" s="63"/>
      <c r="J258" s="63"/>
      <c r="K258" s="63"/>
      <c r="L258" s="64"/>
      <c r="M258" s="1"/>
      <c r="N258" s="1"/>
      <c r="O258" s="1"/>
    </row>
    <row r="259" spans="1:15" ht="12.75" customHeight="1">
      <c r="A259" s="1"/>
      <c r="B259" s="1"/>
      <c r="C259" s="63"/>
      <c r="D259" s="63"/>
      <c r="E259" s="63"/>
      <c r="F259" s="63"/>
      <c r="G259" s="63"/>
      <c r="H259" s="63"/>
      <c r="I259" s="63"/>
      <c r="J259" s="63"/>
      <c r="K259" s="63"/>
      <c r="L259" s="64"/>
      <c r="M259" s="1"/>
      <c r="N259" s="1"/>
      <c r="O259" s="1"/>
    </row>
    <row r="260" spans="1:15" ht="12.75" customHeight="1">
      <c r="A260" s="1"/>
      <c r="B260" s="1"/>
      <c r="C260" s="63"/>
      <c r="D260" s="63"/>
      <c r="E260" s="63"/>
      <c r="F260" s="63"/>
      <c r="G260" s="63"/>
      <c r="H260" s="63"/>
      <c r="I260" s="63"/>
      <c r="J260" s="63"/>
      <c r="K260" s="63"/>
      <c r="L260" s="64"/>
      <c r="M260" s="1"/>
      <c r="N260" s="1"/>
      <c r="O260" s="1"/>
    </row>
    <row r="261" spans="1:15" ht="12.75" customHeight="1">
      <c r="A261" s="1"/>
      <c r="B261" s="1"/>
      <c r="C261" s="63"/>
      <c r="D261" s="63"/>
      <c r="E261" s="63"/>
      <c r="F261" s="63"/>
      <c r="G261" s="63"/>
      <c r="H261" s="63"/>
      <c r="I261" s="63"/>
      <c r="J261" s="63"/>
      <c r="K261" s="63"/>
      <c r="L261" s="64"/>
      <c r="M261" s="1"/>
      <c r="N261" s="1"/>
      <c r="O261" s="1"/>
    </row>
    <row r="262" spans="1:15" ht="12.75" customHeight="1">
      <c r="A262" s="1"/>
      <c r="B262" s="1"/>
      <c r="C262" s="63"/>
      <c r="D262" s="63"/>
      <c r="E262" s="63"/>
      <c r="F262" s="63"/>
      <c r="G262" s="63"/>
      <c r="H262" s="63"/>
      <c r="I262" s="63"/>
      <c r="J262" s="63"/>
      <c r="K262" s="63"/>
      <c r="L262" s="64"/>
      <c r="M262" s="1"/>
      <c r="N262" s="1"/>
      <c r="O262" s="1"/>
    </row>
    <row r="263" spans="1:15" ht="12.75" customHeight="1">
      <c r="A263" s="1"/>
      <c r="B263" s="1"/>
      <c r="C263" s="63"/>
      <c r="D263" s="63"/>
      <c r="E263" s="63"/>
      <c r="F263" s="63"/>
      <c r="G263" s="63"/>
      <c r="H263" s="63"/>
      <c r="I263" s="63"/>
      <c r="J263" s="63"/>
      <c r="K263" s="63"/>
      <c r="L263" s="64"/>
      <c r="M263" s="1"/>
      <c r="N263" s="1"/>
      <c r="O263" s="1"/>
    </row>
    <row r="264" spans="1:15" ht="12.75" customHeight="1">
      <c r="A264" s="1"/>
      <c r="B264" s="1"/>
      <c r="C264" s="63"/>
      <c r="D264" s="63"/>
      <c r="E264" s="63"/>
      <c r="F264" s="63"/>
      <c r="G264" s="63"/>
      <c r="H264" s="63"/>
      <c r="I264" s="63"/>
      <c r="J264" s="63"/>
      <c r="K264" s="63"/>
      <c r="L264" s="64"/>
      <c r="M264" s="1"/>
      <c r="N264" s="1"/>
      <c r="O264" s="1"/>
    </row>
    <row r="265" spans="1:15" ht="12.75" customHeight="1">
      <c r="A265" s="1"/>
      <c r="B265" s="1"/>
      <c r="C265" s="63"/>
      <c r="D265" s="63"/>
      <c r="E265" s="63"/>
      <c r="F265" s="63"/>
      <c r="G265" s="63"/>
      <c r="H265" s="63"/>
      <c r="I265" s="63"/>
      <c r="J265" s="63"/>
      <c r="K265" s="63"/>
      <c r="L265" s="64"/>
      <c r="M265" s="1"/>
      <c r="N265" s="1"/>
      <c r="O265" s="1"/>
    </row>
    <row r="266" spans="1:15" ht="12.75" customHeight="1">
      <c r="A266" s="1"/>
      <c r="B266" s="1"/>
      <c r="C266" s="63"/>
      <c r="D266" s="63"/>
      <c r="E266" s="63"/>
      <c r="F266" s="63"/>
      <c r="G266" s="63"/>
      <c r="H266" s="63"/>
      <c r="I266" s="63"/>
      <c r="J266" s="63"/>
      <c r="K266" s="63"/>
      <c r="L266" s="64"/>
      <c r="M266" s="1"/>
      <c r="N266" s="1"/>
      <c r="O266" s="1"/>
    </row>
    <row r="267" spans="1:15" ht="12.75" customHeight="1">
      <c r="A267" s="1"/>
      <c r="B267" s="1"/>
      <c r="C267" s="63"/>
      <c r="D267" s="63"/>
      <c r="E267" s="63"/>
      <c r="F267" s="63"/>
      <c r="G267" s="63"/>
      <c r="H267" s="63"/>
      <c r="I267" s="63"/>
      <c r="J267" s="63"/>
      <c r="K267" s="63"/>
      <c r="L267" s="64"/>
      <c r="M267" s="1"/>
      <c r="N267" s="1"/>
      <c r="O267" s="1"/>
    </row>
    <row r="268" spans="1:15" ht="12.75" customHeight="1">
      <c r="A268" s="1"/>
      <c r="B268" s="1"/>
      <c r="C268" s="63"/>
      <c r="D268" s="63"/>
      <c r="E268" s="63"/>
      <c r="F268" s="63"/>
      <c r="G268" s="63"/>
      <c r="H268" s="63"/>
      <c r="I268" s="63"/>
      <c r="J268" s="63"/>
      <c r="K268" s="63"/>
      <c r="L268" s="64"/>
      <c r="M268" s="1"/>
      <c r="N268" s="1"/>
      <c r="O268" s="1"/>
    </row>
    <row r="269" spans="1:15" ht="12.75" customHeight="1">
      <c r="A269" s="1"/>
      <c r="B269" s="1"/>
      <c r="C269" s="63"/>
      <c r="D269" s="63"/>
      <c r="E269" s="63"/>
      <c r="F269" s="63"/>
      <c r="G269" s="63"/>
      <c r="H269" s="63"/>
      <c r="I269" s="63"/>
      <c r="J269" s="63"/>
      <c r="K269" s="63"/>
      <c r="L269" s="64"/>
      <c r="M269" s="1"/>
      <c r="N269" s="1"/>
      <c r="O269" s="1"/>
    </row>
    <row r="270" spans="1:15" ht="12.75" customHeight="1">
      <c r="A270" s="1"/>
      <c r="B270" s="1"/>
      <c r="C270" s="63"/>
      <c r="D270" s="63"/>
      <c r="E270" s="63"/>
      <c r="F270" s="63"/>
      <c r="G270" s="63"/>
      <c r="H270" s="63"/>
      <c r="I270" s="63"/>
      <c r="J270" s="63"/>
      <c r="K270" s="63"/>
      <c r="L270" s="64"/>
      <c r="M270" s="1"/>
      <c r="N270" s="1"/>
      <c r="O270" s="1"/>
    </row>
    <row r="271" spans="1:15" ht="12.75" customHeight="1">
      <c r="A271" s="1"/>
      <c r="B271" s="1"/>
      <c r="C271" s="63"/>
      <c r="D271" s="63"/>
      <c r="E271" s="63"/>
      <c r="F271" s="63"/>
      <c r="G271" s="63"/>
      <c r="H271" s="63"/>
      <c r="I271" s="63"/>
      <c r="J271" s="63"/>
      <c r="K271" s="63"/>
      <c r="L271" s="64"/>
      <c r="M271" s="1"/>
      <c r="N271" s="1"/>
      <c r="O271" s="1"/>
    </row>
    <row r="272" spans="1:15" ht="12.75" customHeight="1">
      <c r="A272" s="1"/>
      <c r="B272" s="1"/>
      <c r="C272" s="63"/>
      <c r="D272" s="63"/>
      <c r="E272" s="63"/>
      <c r="F272" s="63"/>
      <c r="G272" s="63"/>
      <c r="H272" s="63"/>
      <c r="I272" s="63"/>
      <c r="J272" s="63"/>
      <c r="K272" s="63"/>
      <c r="L272" s="64"/>
      <c r="M272" s="1"/>
      <c r="N272" s="1"/>
      <c r="O272" s="1"/>
    </row>
    <row r="273" spans="1:15" ht="12.75" customHeight="1">
      <c r="A273" s="1"/>
      <c r="B273" s="1"/>
      <c r="C273" s="63"/>
      <c r="D273" s="63"/>
      <c r="E273" s="63"/>
      <c r="F273" s="63"/>
      <c r="G273" s="63"/>
      <c r="H273" s="63"/>
      <c r="I273" s="63"/>
      <c r="J273" s="63"/>
      <c r="K273" s="63"/>
      <c r="L273" s="64"/>
      <c r="M273" s="1"/>
      <c r="N273" s="1"/>
      <c r="O273" s="1"/>
    </row>
    <row r="274" spans="1:15" ht="12.75" customHeight="1">
      <c r="A274" s="1"/>
      <c r="B274" s="1"/>
      <c r="C274" s="63"/>
      <c r="D274" s="63"/>
      <c r="E274" s="63"/>
      <c r="F274" s="63"/>
      <c r="G274" s="63"/>
      <c r="H274" s="63"/>
      <c r="I274" s="63"/>
      <c r="J274" s="63"/>
      <c r="K274" s="63"/>
      <c r="L274" s="64"/>
      <c r="M274" s="1"/>
      <c r="N274" s="1"/>
      <c r="O274" s="1"/>
    </row>
    <row r="275" spans="1:15" ht="12.75" customHeight="1">
      <c r="A275" s="1"/>
      <c r="B275" s="1"/>
      <c r="C275" s="63"/>
      <c r="D275" s="63"/>
      <c r="E275" s="63"/>
      <c r="F275" s="63"/>
      <c r="G275" s="63"/>
      <c r="H275" s="63"/>
      <c r="I275" s="63"/>
      <c r="J275" s="63"/>
      <c r="K275" s="63"/>
      <c r="L275" s="64"/>
      <c r="M275" s="1"/>
      <c r="N275" s="1"/>
      <c r="O275" s="1"/>
    </row>
    <row r="276" spans="1:15" ht="12.75" customHeight="1">
      <c r="A276" s="1"/>
      <c r="B276" s="1"/>
      <c r="C276" s="63"/>
      <c r="D276" s="63"/>
      <c r="E276" s="63"/>
      <c r="F276" s="63"/>
      <c r="G276" s="63"/>
      <c r="H276" s="63"/>
      <c r="I276" s="63"/>
      <c r="J276" s="63"/>
      <c r="K276" s="63"/>
      <c r="L276" s="64"/>
      <c r="M276" s="1"/>
      <c r="N276" s="1"/>
      <c r="O276" s="1"/>
    </row>
    <row r="277" spans="1:15" ht="12.75" customHeight="1">
      <c r="A277" s="1"/>
      <c r="B277" s="1"/>
      <c r="C277" s="63"/>
      <c r="D277" s="63"/>
      <c r="E277" s="63"/>
      <c r="F277" s="63"/>
      <c r="G277" s="63"/>
      <c r="H277" s="63"/>
      <c r="I277" s="63"/>
      <c r="J277" s="63"/>
      <c r="K277" s="63"/>
      <c r="L277" s="64"/>
      <c r="M277" s="1"/>
      <c r="N277" s="1"/>
      <c r="O277" s="1"/>
    </row>
    <row r="278" spans="1:15" ht="12.75" customHeight="1">
      <c r="A278" s="1"/>
      <c r="B278" s="1"/>
      <c r="C278" s="63"/>
      <c r="D278" s="63"/>
      <c r="E278" s="63"/>
      <c r="F278" s="63"/>
      <c r="G278" s="63"/>
      <c r="H278" s="63"/>
      <c r="I278" s="63"/>
      <c r="J278" s="63"/>
      <c r="K278" s="63"/>
      <c r="L278" s="64"/>
      <c r="M278" s="1"/>
      <c r="N278" s="1"/>
      <c r="O278" s="1"/>
    </row>
    <row r="279" spans="1:15" ht="12.75" customHeight="1">
      <c r="A279" s="1"/>
      <c r="B279" s="1"/>
      <c r="C279" s="63"/>
      <c r="D279" s="63"/>
      <c r="E279" s="63"/>
      <c r="F279" s="63"/>
      <c r="G279" s="63"/>
      <c r="H279" s="63"/>
      <c r="I279" s="63"/>
      <c r="J279" s="63"/>
      <c r="K279" s="63"/>
      <c r="L279" s="64"/>
      <c r="M279" s="1"/>
      <c r="N279" s="1"/>
      <c r="O279" s="1"/>
    </row>
    <row r="280" spans="1:15" ht="12.75" customHeight="1">
      <c r="A280" s="1"/>
      <c r="B280" s="1"/>
      <c r="C280" s="63"/>
      <c r="D280" s="63"/>
      <c r="E280" s="63"/>
      <c r="F280" s="63"/>
      <c r="G280" s="63"/>
      <c r="H280" s="63"/>
      <c r="I280" s="63"/>
      <c r="J280" s="63"/>
      <c r="K280" s="63"/>
      <c r="L280" s="64"/>
      <c r="M280" s="1"/>
      <c r="N280" s="1"/>
      <c r="O280" s="1"/>
    </row>
    <row r="281" spans="1:15" ht="12.75" customHeight="1">
      <c r="A281" s="1"/>
      <c r="B281" s="1"/>
      <c r="C281" s="63"/>
      <c r="D281" s="63"/>
      <c r="E281" s="63"/>
      <c r="F281" s="63"/>
      <c r="G281" s="63"/>
      <c r="H281" s="63"/>
      <c r="I281" s="63"/>
      <c r="J281" s="63"/>
      <c r="K281" s="63"/>
      <c r="L281" s="64"/>
      <c r="M281" s="1"/>
      <c r="N281" s="1"/>
      <c r="O281" s="1"/>
    </row>
    <row r="282" spans="1:15" ht="12.75" customHeight="1">
      <c r="A282" s="1"/>
      <c r="B282" s="1"/>
      <c r="C282" s="63"/>
      <c r="D282" s="63"/>
      <c r="E282" s="63"/>
      <c r="F282" s="63"/>
      <c r="G282" s="63"/>
      <c r="H282" s="63"/>
      <c r="I282" s="63"/>
      <c r="J282" s="63"/>
      <c r="K282" s="63"/>
      <c r="L282" s="64"/>
      <c r="M282" s="1"/>
      <c r="N282" s="1"/>
      <c r="O282" s="1"/>
    </row>
    <row r="283" spans="1:15" ht="12.75" customHeight="1">
      <c r="A283" s="1"/>
      <c r="B283" s="1"/>
      <c r="C283" s="63"/>
      <c r="D283" s="63"/>
      <c r="E283" s="63"/>
      <c r="F283" s="63"/>
      <c r="G283" s="63"/>
      <c r="H283" s="63"/>
      <c r="I283" s="63"/>
      <c r="J283" s="63"/>
      <c r="K283" s="63"/>
      <c r="L283" s="64"/>
      <c r="M283" s="1"/>
      <c r="N283" s="1"/>
      <c r="O283" s="1"/>
    </row>
    <row r="284" spans="1:15" ht="12.75" customHeight="1">
      <c r="A284" s="1"/>
      <c r="B284" s="1"/>
      <c r="C284" s="63"/>
      <c r="D284" s="63"/>
      <c r="E284" s="63"/>
      <c r="F284" s="63"/>
      <c r="G284" s="63"/>
      <c r="H284" s="63"/>
      <c r="I284" s="63"/>
      <c r="J284" s="63"/>
      <c r="K284" s="63"/>
      <c r="L284" s="64"/>
      <c r="M284" s="1"/>
      <c r="N284" s="1"/>
      <c r="O284" s="1"/>
    </row>
    <row r="285" spans="1:15" ht="12.75" customHeight="1">
      <c r="A285" s="1"/>
      <c r="B285" s="1"/>
      <c r="C285" s="63"/>
      <c r="D285" s="63"/>
      <c r="E285" s="63"/>
      <c r="F285" s="63"/>
      <c r="G285" s="63"/>
      <c r="H285" s="63"/>
      <c r="I285" s="63"/>
      <c r="J285" s="63"/>
      <c r="K285" s="63"/>
      <c r="L285" s="64"/>
      <c r="M285" s="1"/>
      <c r="N285" s="1"/>
      <c r="O285" s="1"/>
    </row>
    <row r="286" spans="1:15" ht="12.75" customHeight="1">
      <c r="A286" s="1"/>
      <c r="B286" s="1"/>
      <c r="C286" s="63"/>
      <c r="D286" s="63"/>
      <c r="E286" s="63"/>
      <c r="F286" s="63"/>
      <c r="G286" s="63"/>
      <c r="H286" s="63"/>
      <c r="I286" s="63"/>
      <c r="J286" s="63"/>
      <c r="K286" s="63"/>
      <c r="L286" s="64"/>
      <c r="M286" s="1"/>
      <c r="N286" s="1"/>
      <c r="O286" s="1"/>
    </row>
    <row r="287" spans="1:15" ht="12.75" customHeight="1">
      <c r="A287" s="1"/>
      <c r="B287" s="1"/>
      <c r="C287" s="63"/>
      <c r="D287" s="63"/>
      <c r="E287" s="63"/>
      <c r="F287" s="63"/>
      <c r="G287" s="63"/>
      <c r="H287" s="63"/>
      <c r="I287" s="63"/>
      <c r="J287" s="63"/>
      <c r="K287" s="63"/>
      <c r="L287" s="64"/>
      <c r="M287" s="1"/>
      <c r="N287" s="1"/>
      <c r="O287" s="1"/>
    </row>
    <row r="288" spans="1:15" ht="12.75" customHeight="1">
      <c r="A288" s="1"/>
      <c r="B288" s="1"/>
      <c r="C288" s="63"/>
      <c r="D288" s="63"/>
      <c r="E288" s="63"/>
      <c r="F288" s="63"/>
      <c r="G288" s="63"/>
      <c r="H288" s="63"/>
      <c r="I288" s="63"/>
      <c r="J288" s="63"/>
      <c r="K288" s="63"/>
      <c r="L288" s="64"/>
      <c r="M288" s="1"/>
      <c r="N288" s="1"/>
      <c r="O288" s="1"/>
    </row>
    <row r="289" spans="1:15" ht="12.75" customHeight="1">
      <c r="A289" s="1"/>
      <c r="B289" s="1"/>
      <c r="C289" s="63"/>
      <c r="D289" s="63"/>
      <c r="E289" s="63"/>
      <c r="F289" s="63"/>
      <c r="G289" s="63"/>
      <c r="H289" s="63"/>
      <c r="I289" s="63"/>
      <c r="J289" s="63"/>
      <c r="K289" s="63"/>
      <c r="L289" s="64"/>
      <c r="M289" s="1"/>
      <c r="N289" s="1"/>
      <c r="O289" s="1"/>
    </row>
    <row r="290" spans="1:15" ht="12.75" customHeight="1">
      <c r="A290" s="1"/>
      <c r="B290" s="1"/>
      <c r="C290" s="63"/>
      <c r="D290" s="63"/>
      <c r="E290" s="63"/>
      <c r="F290" s="63"/>
      <c r="G290" s="63"/>
      <c r="H290" s="63"/>
      <c r="I290" s="63"/>
      <c r="J290" s="63"/>
      <c r="K290" s="63"/>
      <c r="L290" s="64"/>
      <c r="M290" s="1"/>
      <c r="N290" s="1"/>
      <c r="O290" s="1"/>
    </row>
    <row r="291" spans="1:15" ht="12.75" customHeight="1">
      <c r="A291" s="1"/>
      <c r="B291" s="1"/>
      <c r="C291" s="63"/>
      <c r="D291" s="63"/>
      <c r="E291" s="63"/>
      <c r="F291" s="63"/>
      <c r="G291" s="63"/>
      <c r="H291" s="63"/>
      <c r="I291" s="63"/>
      <c r="J291" s="63"/>
      <c r="K291" s="63"/>
      <c r="L291" s="64"/>
      <c r="M291" s="1"/>
      <c r="N291" s="1"/>
      <c r="O291" s="1"/>
    </row>
    <row r="292" spans="1:15" ht="12.75" customHeight="1">
      <c r="A292" s="1"/>
      <c r="B292" s="1"/>
      <c r="C292" s="63"/>
      <c r="D292" s="63"/>
      <c r="E292" s="63"/>
      <c r="F292" s="63"/>
      <c r="G292" s="63"/>
      <c r="H292" s="63"/>
      <c r="I292" s="63"/>
      <c r="J292" s="63"/>
      <c r="K292" s="63"/>
      <c r="L292" s="64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64"/>
      <c r="M293" s="1"/>
      <c r="N293" s="1"/>
      <c r="O293" s="1"/>
    </row>
    <row r="294" spans="1:15" ht="12.75" customHeight="1">
      <c r="A294" s="1"/>
      <c r="B294" s="1"/>
      <c r="C294" s="69"/>
      <c r="D294" s="69"/>
      <c r="E294" s="69"/>
      <c r="F294" s="69"/>
      <c r="G294" s="69"/>
      <c r="H294" s="69"/>
      <c r="I294" s="69"/>
      <c r="J294" s="69"/>
      <c r="K294" s="69"/>
      <c r="L294" s="64"/>
      <c r="M294" s="1"/>
      <c r="N294" s="1"/>
      <c r="O294" s="1"/>
    </row>
    <row r="295" spans="1:15" ht="12.75" customHeight="1">
      <c r="A295" s="1"/>
      <c r="B295" s="1"/>
      <c r="C295" s="63"/>
      <c r="D295" s="63"/>
      <c r="E295" s="63"/>
      <c r="F295" s="63"/>
      <c r="G295" s="63"/>
      <c r="H295" s="63"/>
      <c r="I295" s="63"/>
      <c r="J295" s="63"/>
      <c r="K295" s="63"/>
      <c r="L295" s="64"/>
      <c r="M295" s="1"/>
      <c r="N295" s="1"/>
      <c r="O295" s="1"/>
    </row>
    <row r="296" spans="1:15" ht="12.75" customHeight="1">
      <c r="A296" s="1"/>
      <c r="B296" s="1"/>
      <c r="C296" s="63"/>
      <c r="D296" s="63"/>
      <c r="E296" s="63"/>
      <c r="F296" s="63"/>
      <c r="G296" s="63"/>
      <c r="H296" s="63"/>
      <c r="I296" s="63"/>
      <c r="J296" s="63"/>
      <c r="K296" s="63"/>
      <c r="L296" s="64"/>
      <c r="M296" s="1"/>
      <c r="N296" s="1"/>
      <c r="O296" s="1"/>
    </row>
    <row r="297" spans="1:15" ht="12.75" customHeight="1">
      <c r="A297" s="1"/>
      <c r="B297" s="1"/>
      <c r="C297" s="63"/>
      <c r="D297" s="63"/>
      <c r="E297" s="63"/>
      <c r="F297" s="63"/>
      <c r="G297" s="63"/>
      <c r="H297" s="63"/>
      <c r="I297" s="63"/>
      <c r="J297" s="63"/>
      <c r="K297" s="63"/>
      <c r="L297" s="64"/>
      <c r="M297" s="1"/>
      <c r="N297" s="1"/>
      <c r="O297" s="1"/>
    </row>
    <row r="298" spans="1:15" ht="12.75" customHeight="1">
      <c r="A298" s="1"/>
      <c r="B298" s="1"/>
      <c r="C298" s="63"/>
      <c r="D298" s="63"/>
      <c r="E298" s="63"/>
      <c r="F298" s="63"/>
      <c r="G298" s="63"/>
      <c r="H298" s="63"/>
      <c r="I298" s="63"/>
      <c r="J298" s="63"/>
      <c r="K298" s="63"/>
      <c r="L298" s="64"/>
      <c r="M298" s="1"/>
      <c r="N298" s="1"/>
      <c r="O298" s="1"/>
    </row>
    <row r="299" spans="1:15" ht="12.75" customHeight="1">
      <c r="A299" s="1"/>
      <c r="B299" s="1"/>
      <c r="C299" s="63"/>
      <c r="D299" s="63"/>
      <c r="E299" s="63"/>
      <c r="F299" s="63"/>
      <c r="G299" s="63"/>
      <c r="H299" s="63"/>
      <c r="I299" s="63"/>
      <c r="J299" s="63"/>
      <c r="K299" s="63"/>
      <c r="L299" s="64"/>
      <c r="M299" s="1"/>
      <c r="N299" s="1"/>
      <c r="O299" s="1"/>
    </row>
    <row r="300" spans="1:15" ht="12.75" customHeight="1">
      <c r="A300" s="1"/>
      <c r="B300" s="1"/>
      <c r="C300" s="63"/>
      <c r="D300" s="63"/>
      <c r="E300" s="63"/>
      <c r="F300" s="63"/>
      <c r="G300" s="63"/>
      <c r="H300" s="63"/>
      <c r="I300" s="63"/>
      <c r="J300" s="63"/>
      <c r="K300" s="63"/>
      <c r="L300" s="64"/>
      <c r="M300" s="1"/>
      <c r="N300" s="1"/>
      <c r="O300" s="1"/>
    </row>
    <row r="301" spans="1:15" ht="12.75" customHeight="1">
      <c r="A301" s="1"/>
      <c r="B301" s="1"/>
      <c r="C301" s="63"/>
      <c r="D301" s="63"/>
      <c r="E301" s="63"/>
      <c r="F301" s="63"/>
      <c r="G301" s="63"/>
      <c r="H301" s="63"/>
      <c r="I301" s="63"/>
      <c r="J301" s="63"/>
      <c r="K301" s="63"/>
      <c r="L301" s="64"/>
      <c r="M301" s="1"/>
      <c r="N301" s="1"/>
      <c r="O301" s="1"/>
    </row>
    <row r="302" spans="1:15" ht="12.75" customHeight="1">
      <c r="A302" s="1"/>
      <c r="B302" s="1"/>
      <c r="C302" s="63"/>
      <c r="D302" s="63"/>
      <c r="E302" s="63"/>
      <c r="F302" s="63"/>
      <c r="G302" s="63"/>
      <c r="H302" s="63"/>
      <c r="I302" s="63"/>
      <c r="J302" s="63"/>
      <c r="K302" s="63"/>
      <c r="L302" s="64"/>
      <c r="M302" s="1"/>
      <c r="N302" s="1"/>
      <c r="O302" s="1"/>
    </row>
    <row r="303" spans="1:15" ht="12.75" customHeight="1">
      <c r="A303" s="1"/>
      <c r="B303" s="1"/>
      <c r="C303" s="63"/>
      <c r="D303" s="63"/>
      <c r="E303" s="63"/>
      <c r="F303" s="63"/>
      <c r="G303" s="63"/>
      <c r="H303" s="63"/>
      <c r="I303" s="63"/>
      <c r="J303" s="63"/>
      <c r="K303" s="63"/>
      <c r="L303" s="64"/>
      <c r="M303" s="1"/>
      <c r="N303" s="1"/>
      <c r="O303" s="1"/>
    </row>
    <row r="304" spans="1:15" ht="12.75" customHeight="1">
      <c r="A304" s="1"/>
      <c r="B304" s="1"/>
      <c r="C304" s="63"/>
      <c r="D304" s="63"/>
      <c r="E304" s="63"/>
      <c r="F304" s="63"/>
      <c r="G304" s="63"/>
      <c r="H304" s="63"/>
      <c r="I304" s="63"/>
      <c r="J304" s="63"/>
      <c r="K304" s="63"/>
      <c r="L304" s="64"/>
      <c r="M304" s="1"/>
      <c r="N304" s="1"/>
      <c r="O304" s="1"/>
    </row>
    <row r="305" spans="1:15" ht="12.75" customHeight="1">
      <c r="A305" s="1"/>
      <c r="B305" s="1"/>
      <c r="C305" s="63"/>
      <c r="D305" s="63"/>
      <c r="E305" s="63"/>
      <c r="F305" s="63"/>
      <c r="G305" s="63"/>
      <c r="H305" s="63"/>
      <c r="I305" s="63"/>
      <c r="J305" s="63"/>
      <c r="K305" s="63"/>
      <c r="L305" s="64"/>
      <c r="M305" s="1"/>
      <c r="N305" s="1"/>
      <c r="O305" s="1"/>
    </row>
    <row r="306" spans="1:15" ht="12.75" customHeight="1">
      <c r="A306" s="1"/>
      <c r="B306" s="1"/>
      <c r="C306" s="63"/>
      <c r="D306" s="63"/>
      <c r="E306" s="63"/>
      <c r="F306" s="63"/>
      <c r="G306" s="63"/>
      <c r="H306" s="63"/>
      <c r="I306" s="63"/>
      <c r="J306" s="63"/>
      <c r="K306" s="63"/>
      <c r="L306" s="64"/>
      <c r="M306" s="1"/>
      <c r="N306" s="1"/>
      <c r="O306" s="1"/>
    </row>
    <row r="307" spans="1:15" ht="12.75" customHeight="1">
      <c r="A307" s="1"/>
      <c r="B307" s="1"/>
      <c r="C307" s="63"/>
      <c r="D307" s="63"/>
      <c r="E307" s="63"/>
      <c r="F307" s="63"/>
      <c r="G307" s="63"/>
      <c r="H307" s="63"/>
      <c r="I307" s="63"/>
      <c r="J307" s="63"/>
      <c r="K307" s="63"/>
      <c r="L307" s="64"/>
      <c r="M307" s="1"/>
      <c r="N307" s="1"/>
      <c r="O307" s="1"/>
    </row>
    <row r="308" spans="1:15" ht="12.75" customHeight="1">
      <c r="A308" s="1"/>
      <c r="B308" s="1"/>
      <c r="C308" s="63"/>
      <c r="D308" s="63"/>
      <c r="E308" s="63"/>
      <c r="F308" s="63"/>
      <c r="G308" s="63"/>
      <c r="H308" s="63"/>
      <c r="I308" s="63"/>
      <c r="J308" s="63"/>
      <c r="K308" s="63"/>
      <c r="L308" s="64"/>
      <c r="M308" s="1"/>
      <c r="N308" s="1"/>
      <c r="O308" s="1"/>
    </row>
    <row r="309" spans="1:15" ht="12.75" customHeight="1">
      <c r="A309" s="1"/>
      <c r="B309" s="1"/>
      <c r="C309" s="63"/>
      <c r="D309" s="63"/>
      <c r="E309" s="63"/>
      <c r="F309" s="63"/>
      <c r="G309" s="63"/>
      <c r="H309" s="63"/>
      <c r="I309" s="63"/>
      <c r="J309" s="63"/>
      <c r="K309" s="63"/>
      <c r="L309" s="64"/>
      <c r="M309" s="1"/>
      <c r="N309" s="1"/>
      <c r="O309" s="1"/>
    </row>
    <row r="310" spans="1:15" ht="12.75" customHeight="1">
      <c r="A310" s="1"/>
      <c r="B310" s="1"/>
      <c r="C310" s="63"/>
      <c r="D310" s="63"/>
      <c r="E310" s="63"/>
      <c r="F310" s="63"/>
      <c r="G310" s="63"/>
      <c r="H310" s="63"/>
      <c r="I310" s="63"/>
      <c r="J310" s="63"/>
      <c r="K310" s="63"/>
      <c r="L310" s="64"/>
      <c r="M310" s="1"/>
      <c r="N310" s="1"/>
      <c r="O310" s="1"/>
    </row>
    <row r="311" spans="1:15" ht="12.75" customHeight="1">
      <c r="A311" s="1"/>
      <c r="B311" s="1"/>
      <c r="C311" s="63"/>
      <c r="D311" s="63"/>
      <c r="E311" s="63"/>
      <c r="F311" s="63"/>
      <c r="G311" s="63"/>
      <c r="H311" s="63"/>
      <c r="I311" s="63"/>
      <c r="J311" s="63"/>
      <c r="K311" s="63"/>
      <c r="L311" s="64"/>
      <c r="M311" s="1"/>
      <c r="N311" s="1"/>
      <c r="O311" s="1"/>
    </row>
    <row r="312" spans="1:15" ht="12.75" customHeight="1">
      <c r="A312" s="1"/>
      <c r="B312" s="1"/>
      <c r="C312" s="63"/>
      <c r="D312" s="63"/>
      <c r="E312" s="63"/>
      <c r="F312" s="63"/>
      <c r="G312" s="63"/>
      <c r="H312" s="63"/>
      <c r="I312" s="63"/>
      <c r="J312" s="63"/>
      <c r="K312" s="63"/>
      <c r="L312" s="64"/>
      <c r="M312" s="1"/>
      <c r="N312" s="1"/>
      <c r="O312" s="1"/>
    </row>
    <row r="313" spans="1:15" ht="12.75" customHeight="1">
      <c r="A313" s="1"/>
      <c r="B313" s="1"/>
      <c r="C313" s="63"/>
      <c r="D313" s="63"/>
      <c r="E313" s="63"/>
      <c r="F313" s="63"/>
      <c r="G313" s="63"/>
      <c r="H313" s="63"/>
      <c r="I313" s="63"/>
      <c r="J313" s="63"/>
      <c r="K313" s="63"/>
      <c r="L313" s="64"/>
      <c r="M313" s="1"/>
      <c r="N313" s="1"/>
      <c r="O313" s="1"/>
    </row>
    <row r="314" spans="1:15" ht="12.75" customHeight="1">
      <c r="A314" s="1"/>
      <c r="B314" s="1"/>
      <c r="C314" s="63"/>
      <c r="D314" s="63"/>
      <c r="E314" s="63"/>
      <c r="F314" s="63"/>
      <c r="G314" s="63"/>
      <c r="H314" s="63"/>
      <c r="I314" s="63"/>
      <c r="J314" s="63"/>
      <c r="K314" s="63"/>
      <c r="L314" s="64"/>
      <c r="M314" s="1"/>
      <c r="N314" s="1"/>
      <c r="O314" s="1"/>
    </row>
    <row r="315" spans="1:15" ht="12.75" customHeight="1">
      <c r="A315" s="1"/>
      <c r="B315" s="1"/>
      <c r="C315" s="63"/>
      <c r="D315" s="63"/>
      <c r="E315" s="63"/>
      <c r="F315" s="63"/>
      <c r="G315" s="63"/>
      <c r="H315" s="63"/>
      <c r="I315" s="63"/>
      <c r="J315" s="63"/>
      <c r="K315" s="63"/>
      <c r="L315" s="64"/>
      <c r="M315" s="1"/>
      <c r="N315" s="1"/>
      <c r="O315" s="1"/>
    </row>
    <row r="316" spans="1:15" ht="12.75" customHeight="1">
      <c r="A316" s="1"/>
      <c r="B316" s="1"/>
      <c r="C316" s="63"/>
      <c r="D316" s="63"/>
      <c r="E316" s="63"/>
      <c r="F316" s="63"/>
      <c r="G316" s="63"/>
      <c r="H316" s="63"/>
      <c r="I316" s="63"/>
      <c r="J316" s="63"/>
      <c r="K316" s="63"/>
      <c r="L316" s="64"/>
      <c r="M316" s="1"/>
      <c r="N316" s="1"/>
      <c r="O316" s="1"/>
    </row>
    <row r="317" spans="1:15" ht="12.75" customHeight="1">
      <c r="A317" s="1"/>
      <c r="B317" s="1"/>
      <c r="C317" s="63"/>
      <c r="D317" s="63"/>
      <c r="E317" s="63"/>
      <c r="F317" s="63"/>
      <c r="G317" s="63"/>
      <c r="H317" s="63"/>
      <c r="I317" s="63"/>
      <c r="J317" s="63"/>
      <c r="K317" s="63"/>
      <c r="L317" s="64"/>
      <c r="M317" s="1"/>
      <c r="N317" s="1"/>
      <c r="O317" s="1"/>
    </row>
    <row r="318" spans="1:15" ht="12.75" customHeight="1">
      <c r="A318" s="1"/>
      <c r="B318" s="1"/>
      <c r="C318" s="63"/>
      <c r="D318" s="63"/>
      <c r="E318" s="63"/>
      <c r="F318" s="63"/>
      <c r="G318" s="63"/>
      <c r="H318" s="63"/>
      <c r="I318" s="63"/>
      <c r="J318" s="63"/>
      <c r="K318" s="63"/>
      <c r="L318" s="64"/>
      <c r="M318" s="1"/>
      <c r="N318" s="1"/>
      <c r="O318" s="1"/>
    </row>
    <row r="319" spans="1:15" ht="12.75" customHeight="1">
      <c r="A319" s="1"/>
      <c r="B319" s="1"/>
      <c r="C319" s="63"/>
      <c r="D319" s="63"/>
      <c r="E319" s="63"/>
      <c r="F319" s="63"/>
      <c r="G319" s="63"/>
      <c r="H319" s="63"/>
      <c r="I319" s="63"/>
      <c r="J319" s="63"/>
      <c r="K319" s="63"/>
      <c r="L319" s="64"/>
      <c r="M319" s="1"/>
      <c r="N319" s="1"/>
      <c r="O319" s="1"/>
    </row>
    <row r="320" spans="1:15" ht="12.75" customHeight="1">
      <c r="A320" s="1"/>
      <c r="B320" s="1"/>
      <c r="C320" s="63"/>
      <c r="D320" s="63"/>
      <c r="E320" s="63"/>
      <c r="F320" s="63"/>
      <c r="G320" s="63"/>
      <c r="H320" s="63"/>
      <c r="I320" s="63"/>
      <c r="J320" s="63"/>
      <c r="K320" s="63"/>
      <c r="L320" s="64"/>
      <c r="M320" s="1"/>
      <c r="N320" s="1"/>
      <c r="O320" s="1"/>
    </row>
    <row r="321" spans="1:15" ht="12.75" customHeight="1">
      <c r="A321" s="1"/>
      <c r="B321" s="1"/>
      <c r="C321" s="63"/>
      <c r="D321" s="63"/>
      <c r="E321" s="63"/>
      <c r="F321" s="63"/>
      <c r="G321" s="63"/>
      <c r="H321" s="63"/>
      <c r="I321" s="63"/>
      <c r="J321" s="63"/>
      <c r="K321" s="63"/>
      <c r="L321" s="64"/>
      <c r="M321" s="1"/>
      <c r="N321" s="1"/>
      <c r="O321" s="1"/>
    </row>
    <row r="322" spans="1:15" ht="12.75" customHeight="1">
      <c r="A322" s="1"/>
      <c r="B322" s="1"/>
      <c r="C322" s="63"/>
      <c r="D322" s="63"/>
      <c r="E322" s="63"/>
      <c r="F322" s="63"/>
      <c r="G322" s="63"/>
      <c r="H322" s="63"/>
      <c r="I322" s="63"/>
      <c r="J322" s="63"/>
      <c r="K322" s="63"/>
      <c r="L322" s="64"/>
      <c r="M322" s="1"/>
      <c r="N322" s="1"/>
      <c r="O322" s="1"/>
    </row>
    <row r="323" spans="1:15" ht="12.75" customHeight="1">
      <c r="A323" s="1"/>
      <c r="B323" s="1"/>
      <c r="C323" s="63"/>
      <c r="D323" s="63"/>
      <c r="E323" s="63"/>
      <c r="F323" s="63"/>
      <c r="G323" s="63"/>
      <c r="H323" s="63"/>
      <c r="I323" s="63"/>
      <c r="J323" s="63"/>
      <c r="K323" s="63"/>
      <c r="L323" s="64"/>
      <c r="M323" s="1"/>
      <c r="N323" s="1"/>
      <c r="O323" s="1"/>
    </row>
    <row r="324" spans="1:15" ht="12.75" customHeight="1">
      <c r="A324" s="1"/>
      <c r="B324" s="1"/>
      <c r="C324" s="63"/>
      <c r="D324" s="63"/>
      <c r="E324" s="63"/>
      <c r="F324" s="63"/>
      <c r="G324" s="63"/>
      <c r="H324" s="63"/>
      <c r="I324" s="63"/>
      <c r="J324" s="63"/>
      <c r="K324" s="63"/>
      <c r="L324" s="64"/>
      <c r="M324" s="1"/>
      <c r="N324" s="1"/>
      <c r="O324" s="1"/>
    </row>
    <row r="325" spans="1:15" ht="12.75" customHeight="1">
      <c r="A325" s="1"/>
      <c r="B325" s="1"/>
      <c r="C325" s="63"/>
      <c r="D325" s="63"/>
      <c r="E325" s="63"/>
      <c r="F325" s="63"/>
      <c r="G325" s="63"/>
      <c r="H325" s="63"/>
      <c r="I325" s="63"/>
      <c r="J325" s="63"/>
      <c r="K325" s="63"/>
      <c r="L325" s="64"/>
      <c r="M325" s="1"/>
      <c r="N325" s="1"/>
      <c r="O325" s="1"/>
    </row>
    <row r="326" spans="1:15" ht="12.75" customHeight="1">
      <c r="A326" s="1"/>
      <c r="B326" s="1"/>
      <c r="C326" s="63"/>
      <c r="D326" s="63"/>
      <c r="E326" s="63"/>
      <c r="F326" s="63"/>
      <c r="G326" s="63"/>
      <c r="H326" s="63"/>
      <c r="I326" s="63"/>
      <c r="J326" s="63"/>
      <c r="K326" s="63"/>
      <c r="L326" s="64"/>
      <c r="M326" s="1"/>
      <c r="N326" s="1"/>
      <c r="O326" s="1"/>
    </row>
    <row r="327" spans="1:15" ht="12.75" customHeight="1">
      <c r="A327" s="1"/>
      <c r="B327" s="1"/>
      <c r="C327" s="63"/>
      <c r="D327" s="63"/>
      <c r="E327" s="63"/>
      <c r="F327" s="63"/>
      <c r="G327" s="63"/>
      <c r="H327" s="63"/>
      <c r="I327" s="63"/>
      <c r="J327" s="63"/>
      <c r="K327" s="63"/>
      <c r="L327" s="64"/>
      <c r="M327" s="1"/>
      <c r="N327" s="1"/>
      <c r="O327" s="1"/>
    </row>
    <row r="328" spans="1:15" ht="12.75" customHeight="1">
      <c r="A328" s="1"/>
      <c r="B328" s="1"/>
      <c r="C328" s="63"/>
      <c r="D328" s="63"/>
      <c r="E328" s="63"/>
      <c r="F328" s="63"/>
      <c r="G328" s="63"/>
      <c r="H328" s="63"/>
      <c r="I328" s="63"/>
      <c r="J328" s="63"/>
      <c r="K328" s="63"/>
      <c r="L328" s="64"/>
      <c r="M328" s="1"/>
      <c r="N328" s="1"/>
      <c r="O328" s="1"/>
    </row>
    <row r="329" spans="1:15" ht="12.75" customHeight="1">
      <c r="A329" s="1"/>
      <c r="B329" s="1"/>
      <c r="C329" s="63"/>
      <c r="D329" s="63"/>
      <c r="E329" s="63"/>
      <c r="F329" s="63"/>
      <c r="G329" s="63"/>
      <c r="H329" s="63"/>
      <c r="I329" s="63"/>
      <c r="J329" s="63"/>
      <c r="K329" s="63"/>
      <c r="L329" s="64"/>
      <c r="M329" s="1"/>
      <c r="N329" s="1"/>
      <c r="O329" s="1"/>
    </row>
    <row r="330" spans="1:15" ht="12.75" customHeight="1">
      <c r="A330" s="1"/>
      <c r="B330" s="1"/>
      <c r="C330" s="63"/>
      <c r="D330" s="63"/>
      <c r="E330" s="63"/>
      <c r="F330" s="63"/>
      <c r="G330" s="63"/>
      <c r="H330" s="63"/>
      <c r="I330" s="63"/>
      <c r="J330" s="63"/>
      <c r="K330" s="63"/>
      <c r="L330" s="64"/>
      <c r="M330" s="1"/>
      <c r="N330" s="1"/>
      <c r="O330" s="1"/>
    </row>
    <row r="331" spans="1:15" ht="12.75" customHeight="1">
      <c r="A331" s="1"/>
      <c r="B331" s="1"/>
      <c r="C331" s="63"/>
      <c r="D331" s="63"/>
      <c r="E331" s="63"/>
      <c r="F331" s="63"/>
      <c r="G331" s="63"/>
      <c r="H331" s="63"/>
      <c r="I331" s="63"/>
      <c r="J331" s="63"/>
      <c r="K331" s="63"/>
      <c r="L331" s="64"/>
      <c r="M331" s="1"/>
      <c r="N331" s="1"/>
      <c r="O331" s="1"/>
    </row>
    <row r="332" spans="1:15" ht="12.75" customHeight="1">
      <c r="A332" s="1"/>
      <c r="B332" s="1"/>
      <c r="C332" s="63"/>
      <c r="D332" s="63"/>
      <c r="E332" s="63"/>
      <c r="F332" s="63"/>
      <c r="G332" s="63"/>
      <c r="H332" s="63"/>
      <c r="I332" s="63"/>
      <c r="J332" s="63"/>
      <c r="K332" s="63"/>
      <c r="L332" s="64"/>
      <c r="M332" s="1"/>
      <c r="N332" s="1"/>
      <c r="O332" s="1"/>
    </row>
    <row r="333" spans="1:15" ht="12.75" customHeight="1">
      <c r="A333" s="1"/>
      <c r="B333" s="1"/>
      <c r="C333" s="63"/>
      <c r="D333" s="63"/>
      <c r="E333" s="63"/>
      <c r="F333" s="63"/>
      <c r="G333" s="63"/>
      <c r="H333" s="63"/>
      <c r="I333" s="63"/>
      <c r="J333" s="63"/>
      <c r="K333" s="63"/>
      <c r="L333" s="64"/>
      <c r="M333" s="1"/>
      <c r="N333" s="1"/>
      <c r="O333" s="1"/>
    </row>
    <row r="334" spans="1:15" ht="12.75" customHeight="1">
      <c r="A334" s="1"/>
      <c r="B334" s="1"/>
      <c r="C334" s="63"/>
      <c r="D334" s="63"/>
      <c r="E334" s="63"/>
      <c r="F334" s="63"/>
      <c r="G334" s="63"/>
      <c r="H334" s="63"/>
      <c r="I334" s="63"/>
      <c r="J334" s="63"/>
      <c r="K334" s="63"/>
      <c r="L334" s="64"/>
      <c r="M334" s="1"/>
      <c r="N334" s="1"/>
      <c r="O334" s="1"/>
    </row>
    <row r="335" spans="1:15" ht="12.75" customHeight="1">
      <c r="A335" s="1"/>
      <c r="B335" s="1"/>
      <c r="C335" s="69"/>
      <c r="D335" s="69"/>
      <c r="E335" s="63"/>
      <c r="F335" s="63"/>
      <c r="G335" s="63"/>
      <c r="H335" s="69"/>
      <c r="I335" s="69"/>
      <c r="J335" s="69"/>
      <c r="K335" s="69"/>
      <c r="L335" s="64"/>
      <c r="M335" s="1"/>
      <c r="N335" s="1"/>
      <c r="O335" s="1"/>
    </row>
    <row r="336" spans="1:15" ht="12.75" customHeight="1">
      <c r="A336" s="1"/>
      <c r="B336" s="1"/>
      <c r="C336" s="63"/>
      <c r="D336" s="63"/>
      <c r="E336" s="63"/>
      <c r="F336" s="63"/>
      <c r="G336" s="63"/>
      <c r="H336" s="63"/>
      <c r="I336" s="63"/>
      <c r="J336" s="63"/>
      <c r="K336" s="63"/>
      <c r="L336" s="64"/>
      <c r="M336" s="1"/>
      <c r="N336" s="1"/>
      <c r="O336" s="1"/>
    </row>
    <row r="337" spans="1:15" ht="12.75" customHeight="1">
      <c r="A337" s="1"/>
      <c r="B337" s="1"/>
      <c r="C337" s="63"/>
      <c r="D337" s="63"/>
      <c r="E337" s="63"/>
      <c r="F337" s="63"/>
      <c r="G337" s="63"/>
      <c r="H337" s="63"/>
      <c r="I337" s="63"/>
      <c r="J337" s="63"/>
      <c r="K337" s="63"/>
      <c r="L337" s="64"/>
      <c r="M337" s="1"/>
      <c r="N337" s="1"/>
      <c r="O337" s="1"/>
    </row>
    <row r="338" spans="1:15" ht="12.75" customHeight="1">
      <c r="A338" s="1"/>
      <c r="B338" s="1"/>
      <c r="C338" s="63"/>
      <c r="D338" s="63"/>
      <c r="E338" s="63"/>
      <c r="F338" s="63"/>
      <c r="G338" s="63"/>
      <c r="H338" s="63"/>
      <c r="I338" s="63"/>
      <c r="J338" s="63"/>
      <c r="K338" s="63"/>
      <c r="L338" s="64"/>
      <c r="M338" s="1"/>
      <c r="N338" s="1"/>
      <c r="O338" s="1"/>
    </row>
    <row r="339" spans="1:15" ht="12.75" customHeight="1">
      <c r="A339" s="1"/>
      <c r="B339" s="1"/>
      <c r="C339" s="63"/>
      <c r="D339" s="63"/>
      <c r="E339" s="63"/>
      <c r="F339" s="63"/>
      <c r="G339" s="63"/>
      <c r="H339" s="63"/>
      <c r="I339" s="63"/>
      <c r="J339" s="63"/>
      <c r="K339" s="63"/>
      <c r="L339" s="64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3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3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3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3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3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3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3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3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3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3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3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3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3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3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3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3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3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3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3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3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3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3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3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3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3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3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3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3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3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3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3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3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3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3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3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3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3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3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3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3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3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3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3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3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3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3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3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3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3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3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3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3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3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3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3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3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3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3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3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3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3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3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3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3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3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3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3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3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3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3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3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3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3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3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3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3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3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3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3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3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3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3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3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3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3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3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3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3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3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3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3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3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3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3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3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3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3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3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3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3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3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3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3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3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3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3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3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3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3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3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3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3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3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3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3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3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3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3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3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3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3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3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3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3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3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3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3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3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3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3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3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3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3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3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3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3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3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3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3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3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3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3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3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3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3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3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3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3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3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3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3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3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3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3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3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3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3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3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3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3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3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D25" sqref="D25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43"/>
      <c r="B1" s="444"/>
      <c r="C1" s="73"/>
      <c r="D1" s="73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288</v>
      </c>
      <c r="M5" s="1"/>
      <c r="N5" s="1"/>
      <c r="O5" s="1"/>
    </row>
    <row r="6" spans="1:15" ht="12.75" customHeight="1">
      <c r="A6" s="7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44421</v>
      </c>
      <c r="L6" s="1"/>
      <c r="M6" s="1"/>
      <c r="N6" s="1"/>
      <c r="O6" s="1"/>
    </row>
    <row r="7" spans="1:15" ht="12.75" customHeight="1">
      <c r="B7" s="1"/>
      <c r="C7" s="1" t="s">
        <v>289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71"/>
      <c r="B8" s="5"/>
      <c r="C8" s="5"/>
      <c r="D8" s="5"/>
      <c r="E8" s="5"/>
      <c r="F8" s="5"/>
      <c r="G8" s="75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36" t="s">
        <v>16</v>
      </c>
      <c r="B9" s="438" t="s">
        <v>18</v>
      </c>
      <c r="C9" s="442" t="s">
        <v>20</v>
      </c>
      <c r="D9" s="442" t="s">
        <v>21</v>
      </c>
      <c r="E9" s="433" t="s">
        <v>22</v>
      </c>
      <c r="F9" s="434"/>
      <c r="G9" s="435"/>
      <c r="H9" s="433" t="s">
        <v>23</v>
      </c>
      <c r="I9" s="434"/>
      <c r="J9" s="435"/>
      <c r="K9" s="26"/>
      <c r="L9" s="27"/>
      <c r="M9" s="55"/>
      <c r="N9" s="1"/>
      <c r="O9" s="1"/>
    </row>
    <row r="10" spans="1:15" ht="42.75" customHeight="1">
      <c r="A10" s="440"/>
      <c r="B10" s="441"/>
      <c r="C10" s="441"/>
      <c r="D10" s="441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7" t="s">
        <v>232</v>
      </c>
      <c r="N10" s="1"/>
      <c r="O10" s="1"/>
    </row>
    <row r="11" spans="1:15" ht="12" customHeight="1">
      <c r="A11" s="31">
        <v>1</v>
      </c>
      <c r="B11" s="31" t="s">
        <v>290</v>
      </c>
      <c r="C11" s="31">
        <v>24596.85</v>
      </c>
      <c r="D11" s="40">
        <v>24422.616666666669</v>
      </c>
      <c r="E11" s="40">
        <v>23879.083333333336</v>
      </c>
      <c r="F11" s="40">
        <v>23161.316666666666</v>
      </c>
      <c r="G11" s="40">
        <v>22617.783333333333</v>
      </c>
      <c r="H11" s="40">
        <v>25140.383333333339</v>
      </c>
      <c r="I11" s="40">
        <v>25683.916666666672</v>
      </c>
      <c r="J11" s="40">
        <v>26401.683333333342</v>
      </c>
      <c r="K11" s="31">
        <v>24966.15</v>
      </c>
      <c r="L11" s="31">
        <v>23704.85</v>
      </c>
      <c r="M11" s="31">
        <v>0.11674</v>
      </c>
      <c r="N11" s="1"/>
      <c r="O11" s="1"/>
    </row>
    <row r="12" spans="1:15" ht="12" customHeight="1">
      <c r="A12" s="31">
        <v>2</v>
      </c>
      <c r="B12" s="31" t="s">
        <v>291</v>
      </c>
      <c r="C12" s="31">
        <v>1718.35</v>
      </c>
      <c r="D12" s="40">
        <v>1702.9166666666667</v>
      </c>
      <c r="E12" s="40">
        <v>1681.4333333333334</v>
      </c>
      <c r="F12" s="40">
        <v>1644.5166666666667</v>
      </c>
      <c r="G12" s="40">
        <v>1623.0333333333333</v>
      </c>
      <c r="H12" s="40">
        <v>1739.8333333333335</v>
      </c>
      <c r="I12" s="40">
        <v>1761.3166666666666</v>
      </c>
      <c r="J12" s="40">
        <v>1798.2333333333336</v>
      </c>
      <c r="K12" s="31">
        <v>1724.4</v>
      </c>
      <c r="L12" s="31">
        <v>1666</v>
      </c>
      <c r="M12" s="31">
        <v>0.78403999999999996</v>
      </c>
      <c r="N12" s="1"/>
      <c r="O12" s="1"/>
    </row>
    <row r="13" spans="1:15" ht="12" customHeight="1">
      <c r="A13" s="31">
        <v>3</v>
      </c>
      <c r="B13" s="31" t="s">
        <v>292</v>
      </c>
      <c r="C13" s="31">
        <v>1798.95</v>
      </c>
      <c r="D13" s="40">
        <v>1798.8333333333333</v>
      </c>
      <c r="E13" s="40">
        <v>1781.1166666666666</v>
      </c>
      <c r="F13" s="40">
        <v>1763.2833333333333</v>
      </c>
      <c r="G13" s="40">
        <v>1745.5666666666666</v>
      </c>
      <c r="H13" s="40">
        <v>1816.6666666666665</v>
      </c>
      <c r="I13" s="40">
        <v>1834.3833333333332</v>
      </c>
      <c r="J13" s="40">
        <v>1852.2166666666665</v>
      </c>
      <c r="K13" s="31">
        <v>1816.55</v>
      </c>
      <c r="L13" s="31">
        <v>1781</v>
      </c>
      <c r="M13" s="31">
        <v>0.29096</v>
      </c>
      <c r="N13" s="1"/>
      <c r="O13" s="1"/>
    </row>
    <row r="14" spans="1:15" ht="12" customHeight="1">
      <c r="A14" s="31">
        <v>4</v>
      </c>
      <c r="B14" s="31" t="s">
        <v>44</v>
      </c>
      <c r="C14" s="31">
        <v>2292</v>
      </c>
      <c r="D14" s="40">
        <v>2292.3166666666666</v>
      </c>
      <c r="E14" s="40">
        <v>2254.6833333333334</v>
      </c>
      <c r="F14" s="40">
        <v>2217.3666666666668</v>
      </c>
      <c r="G14" s="40">
        <v>2179.7333333333336</v>
      </c>
      <c r="H14" s="40">
        <v>2329.6333333333332</v>
      </c>
      <c r="I14" s="40">
        <v>2367.2666666666664</v>
      </c>
      <c r="J14" s="40">
        <v>2404.583333333333</v>
      </c>
      <c r="K14" s="31">
        <v>2329.9499999999998</v>
      </c>
      <c r="L14" s="31">
        <v>2255</v>
      </c>
      <c r="M14" s="31">
        <v>5.9359400000000004</v>
      </c>
      <c r="N14" s="1"/>
      <c r="O14" s="1"/>
    </row>
    <row r="15" spans="1:15" ht="12" customHeight="1">
      <c r="A15" s="31">
        <v>5</v>
      </c>
      <c r="B15" s="31" t="s">
        <v>293</v>
      </c>
      <c r="C15" s="31">
        <v>1949.1</v>
      </c>
      <c r="D15" s="40">
        <v>1964.7</v>
      </c>
      <c r="E15" s="40">
        <v>1929.4</v>
      </c>
      <c r="F15" s="40">
        <v>1909.7</v>
      </c>
      <c r="G15" s="40">
        <v>1874.4</v>
      </c>
      <c r="H15" s="40">
        <v>1984.4</v>
      </c>
      <c r="I15" s="40">
        <v>2019.6999999999998</v>
      </c>
      <c r="J15" s="40">
        <v>2039.4</v>
      </c>
      <c r="K15" s="31">
        <v>2000</v>
      </c>
      <c r="L15" s="31">
        <v>1945</v>
      </c>
      <c r="M15" s="31">
        <v>0.54800000000000004</v>
      </c>
      <c r="N15" s="1"/>
      <c r="O15" s="1"/>
    </row>
    <row r="16" spans="1:15" ht="12" customHeight="1">
      <c r="A16" s="31">
        <v>6</v>
      </c>
      <c r="B16" s="31" t="s">
        <v>294</v>
      </c>
      <c r="C16" s="31">
        <v>1673.7</v>
      </c>
      <c r="D16" s="40">
        <v>1674.3833333333332</v>
      </c>
      <c r="E16" s="40">
        <v>1655.0666666666664</v>
      </c>
      <c r="F16" s="40">
        <v>1636.4333333333332</v>
      </c>
      <c r="G16" s="40">
        <v>1617.1166666666663</v>
      </c>
      <c r="H16" s="40">
        <v>1693.0166666666664</v>
      </c>
      <c r="I16" s="40">
        <v>1712.333333333333</v>
      </c>
      <c r="J16" s="40">
        <v>1730.9666666666665</v>
      </c>
      <c r="K16" s="31">
        <v>1693.7</v>
      </c>
      <c r="L16" s="31">
        <v>1655.75</v>
      </c>
      <c r="M16" s="31">
        <v>1.2491399999999999</v>
      </c>
      <c r="N16" s="1"/>
      <c r="O16" s="1"/>
    </row>
    <row r="17" spans="1:15" ht="12" customHeight="1">
      <c r="A17" s="31">
        <v>7</v>
      </c>
      <c r="B17" s="31" t="s">
        <v>60</v>
      </c>
      <c r="C17" s="31">
        <v>1323.6</v>
      </c>
      <c r="D17" s="40">
        <v>1311.4666666666665</v>
      </c>
      <c r="E17" s="40">
        <v>1294.133333333333</v>
      </c>
      <c r="F17" s="40">
        <v>1264.6666666666665</v>
      </c>
      <c r="G17" s="40">
        <v>1247.333333333333</v>
      </c>
      <c r="H17" s="40">
        <v>1340.9333333333329</v>
      </c>
      <c r="I17" s="40">
        <v>1358.2666666666664</v>
      </c>
      <c r="J17" s="40">
        <v>1387.7333333333329</v>
      </c>
      <c r="K17" s="31">
        <v>1328.8</v>
      </c>
      <c r="L17" s="31">
        <v>1282</v>
      </c>
      <c r="M17" s="31">
        <v>9.6165500000000002</v>
      </c>
      <c r="N17" s="1"/>
      <c r="O17" s="1"/>
    </row>
    <row r="18" spans="1:15" ht="12" customHeight="1">
      <c r="A18" s="31">
        <v>8</v>
      </c>
      <c r="B18" s="31" t="s">
        <v>295</v>
      </c>
      <c r="C18" s="31">
        <v>657.25</v>
      </c>
      <c r="D18" s="40">
        <v>654.81666666666672</v>
      </c>
      <c r="E18" s="40">
        <v>647.63333333333344</v>
      </c>
      <c r="F18" s="40">
        <v>638.01666666666677</v>
      </c>
      <c r="G18" s="40">
        <v>630.83333333333348</v>
      </c>
      <c r="H18" s="40">
        <v>664.43333333333339</v>
      </c>
      <c r="I18" s="40">
        <v>671.61666666666656</v>
      </c>
      <c r="J18" s="40">
        <v>681.23333333333335</v>
      </c>
      <c r="K18" s="31">
        <v>662</v>
      </c>
      <c r="L18" s="31">
        <v>645.20000000000005</v>
      </c>
      <c r="M18" s="31">
        <v>1.4542299999999999</v>
      </c>
      <c r="N18" s="1"/>
      <c r="O18" s="1"/>
    </row>
    <row r="19" spans="1:15" ht="12" customHeight="1">
      <c r="A19" s="31">
        <v>9</v>
      </c>
      <c r="B19" s="31" t="s">
        <v>40</v>
      </c>
      <c r="C19" s="31">
        <v>926.6</v>
      </c>
      <c r="D19" s="40">
        <v>927.9</v>
      </c>
      <c r="E19" s="40">
        <v>919.05</v>
      </c>
      <c r="F19" s="40">
        <v>911.5</v>
      </c>
      <c r="G19" s="40">
        <v>902.65</v>
      </c>
      <c r="H19" s="40">
        <v>935.44999999999993</v>
      </c>
      <c r="I19" s="40">
        <v>944.30000000000007</v>
      </c>
      <c r="J19" s="40">
        <v>951.84999999999991</v>
      </c>
      <c r="K19" s="31">
        <v>936.75</v>
      </c>
      <c r="L19" s="31">
        <v>920.35</v>
      </c>
      <c r="M19" s="31">
        <v>5.6808800000000002</v>
      </c>
      <c r="N19" s="1"/>
      <c r="O19" s="1"/>
    </row>
    <row r="20" spans="1:15" ht="12" customHeight="1">
      <c r="A20" s="31">
        <v>10</v>
      </c>
      <c r="B20" s="31" t="s">
        <v>296</v>
      </c>
      <c r="C20" s="31">
        <v>2616.9499999999998</v>
      </c>
      <c r="D20" s="40">
        <v>2610.65</v>
      </c>
      <c r="E20" s="40">
        <v>2566.3000000000002</v>
      </c>
      <c r="F20" s="40">
        <v>2515.65</v>
      </c>
      <c r="G20" s="40">
        <v>2471.3000000000002</v>
      </c>
      <c r="H20" s="40">
        <v>2661.3</v>
      </c>
      <c r="I20" s="40">
        <v>2705.6499999999996</v>
      </c>
      <c r="J20" s="40">
        <v>2756.3</v>
      </c>
      <c r="K20" s="31">
        <v>2655</v>
      </c>
      <c r="L20" s="31">
        <v>2560</v>
      </c>
      <c r="M20" s="31">
        <v>0.55089999999999995</v>
      </c>
      <c r="N20" s="1"/>
      <c r="O20" s="1"/>
    </row>
    <row r="21" spans="1:15" ht="12" customHeight="1">
      <c r="A21" s="31">
        <v>11</v>
      </c>
      <c r="B21" s="31" t="s">
        <v>240</v>
      </c>
      <c r="C21" s="31">
        <v>18596.8</v>
      </c>
      <c r="D21" s="40">
        <v>18484.933333333331</v>
      </c>
      <c r="E21" s="40">
        <v>18312.96666666666</v>
      </c>
      <c r="F21" s="40">
        <v>18029.133333333328</v>
      </c>
      <c r="G21" s="40">
        <v>17857.166666666657</v>
      </c>
      <c r="H21" s="40">
        <v>18768.766666666663</v>
      </c>
      <c r="I21" s="40">
        <v>18940.73333333333</v>
      </c>
      <c r="J21" s="40">
        <v>19224.566666666666</v>
      </c>
      <c r="K21" s="31">
        <v>18656.900000000001</v>
      </c>
      <c r="L21" s="31">
        <v>18201.099999999999</v>
      </c>
      <c r="M21" s="31">
        <v>0.15606999999999999</v>
      </c>
      <c r="N21" s="1"/>
      <c r="O21" s="1"/>
    </row>
    <row r="22" spans="1:15" ht="12" customHeight="1">
      <c r="A22" s="31">
        <v>12</v>
      </c>
      <c r="B22" s="31" t="s">
        <v>46</v>
      </c>
      <c r="C22" s="31">
        <v>1442.9</v>
      </c>
      <c r="D22" s="40">
        <v>1443.7166666666665</v>
      </c>
      <c r="E22" s="40">
        <v>1429.4333333333329</v>
      </c>
      <c r="F22" s="40">
        <v>1415.9666666666665</v>
      </c>
      <c r="G22" s="40">
        <v>1401.6833333333329</v>
      </c>
      <c r="H22" s="40">
        <v>1457.1833333333329</v>
      </c>
      <c r="I22" s="40">
        <v>1471.4666666666662</v>
      </c>
      <c r="J22" s="40">
        <v>1484.9333333333329</v>
      </c>
      <c r="K22" s="31">
        <v>1458</v>
      </c>
      <c r="L22" s="31">
        <v>1430.25</v>
      </c>
      <c r="M22" s="31">
        <v>24.55443</v>
      </c>
      <c r="N22" s="1"/>
      <c r="O22" s="1"/>
    </row>
    <row r="23" spans="1:15" ht="12.75" customHeight="1">
      <c r="A23" s="31">
        <v>13</v>
      </c>
      <c r="B23" s="31" t="s">
        <v>241</v>
      </c>
      <c r="C23" s="31">
        <v>913.7</v>
      </c>
      <c r="D23" s="40">
        <v>906.23333333333323</v>
      </c>
      <c r="E23" s="40">
        <v>892.46666666666647</v>
      </c>
      <c r="F23" s="40">
        <v>871.23333333333323</v>
      </c>
      <c r="G23" s="40">
        <v>857.46666666666647</v>
      </c>
      <c r="H23" s="40">
        <v>927.46666666666647</v>
      </c>
      <c r="I23" s="40">
        <v>941.23333333333312</v>
      </c>
      <c r="J23" s="40">
        <v>962.46666666666647</v>
      </c>
      <c r="K23" s="31">
        <v>920</v>
      </c>
      <c r="L23" s="31">
        <v>885</v>
      </c>
      <c r="M23" s="31">
        <v>26.153739999999999</v>
      </c>
      <c r="N23" s="1"/>
      <c r="O23" s="1"/>
    </row>
    <row r="24" spans="1:15" ht="12.75" customHeight="1">
      <c r="A24" s="31">
        <v>14</v>
      </c>
      <c r="B24" s="31" t="s">
        <v>47</v>
      </c>
      <c r="C24" s="31">
        <v>704.05</v>
      </c>
      <c r="D24" s="40">
        <v>704.81666666666661</v>
      </c>
      <c r="E24" s="40">
        <v>699.23333333333323</v>
      </c>
      <c r="F24" s="40">
        <v>694.41666666666663</v>
      </c>
      <c r="G24" s="40">
        <v>688.83333333333326</v>
      </c>
      <c r="H24" s="40">
        <v>709.63333333333321</v>
      </c>
      <c r="I24" s="40">
        <v>715.2166666666667</v>
      </c>
      <c r="J24" s="40">
        <v>720.03333333333319</v>
      </c>
      <c r="K24" s="31">
        <v>710.4</v>
      </c>
      <c r="L24" s="31">
        <v>700</v>
      </c>
      <c r="M24" s="31">
        <v>50.68665</v>
      </c>
      <c r="N24" s="1"/>
      <c r="O24" s="1"/>
    </row>
    <row r="25" spans="1:15" ht="12.75" customHeight="1">
      <c r="A25" s="31">
        <v>15</v>
      </c>
      <c r="B25" s="31" t="s">
        <v>242</v>
      </c>
      <c r="C25" s="31">
        <v>908</v>
      </c>
      <c r="D25" s="40">
        <v>901.51666666666677</v>
      </c>
      <c r="E25" s="40">
        <v>891.48333333333358</v>
      </c>
      <c r="F25" s="40">
        <v>874.96666666666681</v>
      </c>
      <c r="G25" s="40">
        <v>864.93333333333362</v>
      </c>
      <c r="H25" s="40">
        <v>918.03333333333353</v>
      </c>
      <c r="I25" s="40">
        <v>928.06666666666661</v>
      </c>
      <c r="J25" s="40">
        <v>944.58333333333348</v>
      </c>
      <c r="K25" s="31">
        <v>911.55</v>
      </c>
      <c r="L25" s="31">
        <v>885</v>
      </c>
      <c r="M25" s="31">
        <v>0.97645999999999999</v>
      </c>
      <c r="N25" s="1"/>
      <c r="O25" s="1"/>
    </row>
    <row r="26" spans="1:15" ht="12.75" customHeight="1">
      <c r="A26" s="31">
        <v>16</v>
      </c>
      <c r="B26" s="31" t="s">
        <v>243</v>
      </c>
      <c r="C26" s="31">
        <v>955.05</v>
      </c>
      <c r="D26" s="40">
        <v>944.01666666666677</v>
      </c>
      <c r="E26" s="40">
        <v>929.03333333333353</v>
      </c>
      <c r="F26" s="40">
        <v>903.01666666666677</v>
      </c>
      <c r="G26" s="40">
        <v>888.03333333333353</v>
      </c>
      <c r="H26" s="40">
        <v>970.03333333333353</v>
      </c>
      <c r="I26" s="40">
        <v>985.01666666666688</v>
      </c>
      <c r="J26" s="40">
        <v>1011.0333333333335</v>
      </c>
      <c r="K26" s="31">
        <v>959</v>
      </c>
      <c r="L26" s="31">
        <v>918</v>
      </c>
      <c r="M26" s="31">
        <v>0.58601000000000003</v>
      </c>
      <c r="N26" s="1"/>
      <c r="O26" s="1"/>
    </row>
    <row r="27" spans="1:15" ht="12.75" customHeight="1">
      <c r="A27" s="31">
        <v>17</v>
      </c>
      <c r="B27" s="31" t="s">
        <v>244</v>
      </c>
      <c r="C27" s="31">
        <v>116.5</v>
      </c>
      <c r="D27" s="40">
        <v>116.25</v>
      </c>
      <c r="E27" s="40">
        <v>115.05</v>
      </c>
      <c r="F27" s="40">
        <v>113.6</v>
      </c>
      <c r="G27" s="40">
        <v>112.39999999999999</v>
      </c>
      <c r="H27" s="40">
        <v>117.7</v>
      </c>
      <c r="I27" s="40">
        <v>118.89999999999999</v>
      </c>
      <c r="J27" s="40">
        <v>120.35000000000001</v>
      </c>
      <c r="K27" s="31">
        <v>117.45</v>
      </c>
      <c r="L27" s="31">
        <v>114.8</v>
      </c>
      <c r="M27" s="31">
        <v>19.984449999999999</v>
      </c>
      <c r="N27" s="1"/>
      <c r="O27" s="1"/>
    </row>
    <row r="28" spans="1:15" ht="12.75" customHeight="1">
      <c r="A28" s="31">
        <v>18</v>
      </c>
      <c r="B28" s="31" t="s">
        <v>42</v>
      </c>
      <c r="C28" s="31">
        <v>209.7</v>
      </c>
      <c r="D28" s="40">
        <v>210.15</v>
      </c>
      <c r="E28" s="40">
        <v>207.55</v>
      </c>
      <c r="F28" s="40">
        <v>205.4</v>
      </c>
      <c r="G28" s="40">
        <v>202.8</v>
      </c>
      <c r="H28" s="40">
        <v>212.3</v>
      </c>
      <c r="I28" s="40">
        <v>214.89999999999998</v>
      </c>
      <c r="J28" s="40">
        <v>217.05</v>
      </c>
      <c r="K28" s="31">
        <v>212.75</v>
      </c>
      <c r="L28" s="31">
        <v>208</v>
      </c>
      <c r="M28" s="31">
        <v>22.92417</v>
      </c>
      <c r="N28" s="1"/>
      <c r="O28" s="1"/>
    </row>
    <row r="29" spans="1:15" ht="12.75" customHeight="1">
      <c r="A29" s="31">
        <v>19</v>
      </c>
      <c r="B29" s="31" t="s">
        <v>297</v>
      </c>
      <c r="C29" s="31">
        <v>390</v>
      </c>
      <c r="D29" s="40">
        <v>391.01666666666671</v>
      </c>
      <c r="E29" s="40">
        <v>384.08333333333343</v>
      </c>
      <c r="F29" s="40">
        <v>378.16666666666674</v>
      </c>
      <c r="G29" s="40">
        <v>371.23333333333346</v>
      </c>
      <c r="H29" s="40">
        <v>396.93333333333339</v>
      </c>
      <c r="I29" s="40">
        <v>403.86666666666667</v>
      </c>
      <c r="J29" s="40">
        <v>409.78333333333336</v>
      </c>
      <c r="K29" s="31">
        <v>397.95</v>
      </c>
      <c r="L29" s="31">
        <v>385.1</v>
      </c>
      <c r="M29" s="31">
        <v>2.5217900000000002</v>
      </c>
      <c r="N29" s="1"/>
      <c r="O29" s="1"/>
    </row>
    <row r="30" spans="1:15" ht="12.75" customHeight="1">
      <c r="A30" s="31">
        <v>20</v>
      </c>
      <c r="B30" s="31" t="s">
        <v>298</v>
      </c>
      <c r="C30" s="31">
        <v>283.3</v>
      </c>
      <c r="D30" s="40">
        <v>278.21666666666664</v>
      </c>
      <c r="E30" s="40">
        <v>268.43333333333328</v>
      </c>
      <c r="F30" s="40">
        <v>253.56666666666666</v>
      </c>
      <c r="G30" s="40">
        <v>243.7833333333333</v>
      </c>
      <c r="H30" s="40">
        <v>293.08333333333326</v>
      </c>
      <c r="I30" s="40">
        <v>302.86666666666667</v>
      </c>
      <c r="J30" s="40">
        <v>317.73333333333323</v>
      </c>
      <c r="K30" s="31">
        <v>288</v>
      </c>
      <c r="L30" s="31">
        <v>263.35000000000002</v>
      </c>
      <c r="M30" s="31">
        <v>9.5358900000000002</v>
      </c>
      <c r="N30" s="1"/>
      <c r="O30" s="1"/>
    </row>
    <row r="31" spans="1:15" ht="12.75" customHeight="1">
      <c r="A31" s="31">
        <v>21</v>
      </c>
      <c r="B31" s="31" t="s">
        <v>299</v>
      </c>
      <c r="C31" s="31">
        <v>4141</v>
      </c>
      <c r="D31" s="40">
        <v>4133.9333333333334</v>
      </c>
      <c r="E31" s="40">
        <v>4067.8666666666668</v>
      </c>
      <c r="F31" s="40">
        <v>3994.7333333333336</v>
      </c>
      <c r="G31" s="40">
        <v>3928.666666666667</v>
      </c>
      <c r="H31" s="40">
        <v>4207.0666666666666</v>
      </c>
      <c r="I31" s="40">
        <v>4273.1333333333341</v>
      </c>
      <c r="J31" s="40">
        <v>4346.2666666666664</v>
      </c>
      <c r="K31" s="31">
        <v>4200</v>
      </c>
      <c r="L31" s="31">
        <v>4060.8</v>
      </c>
      <c r="M31" s="31">
        <v>2.3992599999999999</v>
      </c>
      <c r="N31" s="1"/>
      <c r="O31" s="1"/>
    </row>
    <row r="32" spans="1:15" ht="12.75" customHeight="1">
      <c r="A32" s="31">
        <v>22</v>
      </c>
      <c r="B32" s="31" t="s">
        <v>245</v>
      </c>
      <c r="C32" s="31">
        <v>2253.25</v>
      </c>
      <c r="D32" s="40">
        <v>2250.4</v>
      </c>
      <c r="E32" s="40">
        <v>2219.1000000000004</v>
      </c>
      <c r="F32" s="40">
        <v>2184.9500000000003</v>
      </c>
      <c r="G32" s="40">
        <v>2153.6500000000005</v>
      </c>
      <c r="H32" s="40">
        <v>2284.5500000000002</v>
      </c>
      <c r="I32" s="40">
        <v>2315.8500000000004</v>
      </c>
      <c r="J32" s="40">
        <v>2350</v>
      </c>
      <c r="K32" s="31">
        <v>2281.6999999999998</v>
      </c>
      <c r="L32" s="31">
        <v>2216.25</v>
      </c>
      <c r="M32" s="31">
        <v>1.4091800000000001</v>
      </c>
      <c r="N32" s="1"/>
      <c r="O32" s="1"/>
    </row>
    <row r="33" spans="1:15" ht="12.75" customHeight="1">
      <c r="A33" s="31">
        <v>23</v>
      </c>
      <c r="B33" s="31" t="s">
        <v>300</v>
      </c>
      <c r="C33" s="31">
        <v>2146.4499999999998</v>
      </c>
      <c r="D33" s="40">
        <v>2152.4</v>
      </c>
      <c r="E33" s="40">
        <v>2127</v>
      </c>
      <c r="F33" s="40">
        <v>2107.5499999999997</v>
      </c>
      <c r="G33" s="40">
        <v>2082.1499999999996</v>
      </c>
      <c r="H33" s="40">
        <v>2171.8500000000004</v>
      </c>
      <c r="I33" s="40">
        <v>2197.2500000000009</v>
      </c>
      <c r="J33" s="40">
        <v>2216.7000000000007</v>
      </c>
      <c r="K33" s="31">
        <v>2177.8000000000002</v>
      </c>
      <c r="L33" s="31">
        <v>2132.9499999999998</v>
      </c>
      <c r="M33" s="31">
        <v>7.5999999999999998E-2</v>
      </c>
      <c r="N33" s="1"/>
      <c r="O33" s="1"/>
    </row>
    <row r="34" spans="1:15" ht="12.75" customHeight="1">
      <c r="A34" s="31">
        <v>24</v>
      </c>
      <c r="B34" s="31" t="s">
        <v>301</v>
      </c>
      <c r="C34" s="31">
        <v>113</v>
      </c>
      <c r="D34" s="40">
        <v>111.73333333333333</v>
      </c>
      <c r="E34" s="40">
        <v>109.76666666666667</v>
      </c>
      <c r="F34" s="40">
        <v>106.53333333333333</v>
      </c>
      <c r="G34" s="40">
        <v>104.56666666666666</v>
      </c>
      <c r="H34" s="40">
        <v>114.96666666666667</v>
      </c>
      <c r="I34" s="40">
        <v>116.93333333333334</v>
      </c>
      <c r="J34" s="40">
        <v>120.16666666666667</v>
      </c>
      <c r="K34" s="31">
        <v>113.7</v>
      </c>
      <c r="L34" s="31">
        <v>108.5</v>
      </c>
      <c r="M34" s="31">
        <v>3.91818</v>
      </c>
      <c r="N34" s="1"/>
      <c r="O34" s="1"/>
    </row>
    <row r="35" spans="1:15" ht="12.75" customHeight="1">
      <c r="A35" s="31">
        <v>25</v>
      </c>
      <c r="B35" s="31" t="s">
        <v>53</v>
      </c>
      <c r="C35" s="31">
        <v>757.7</v>
      </c>
      <c r="D35" s="40">
        <v>759.1</v>
      </c>
      <c r="E35" s="40">
        <v>752.15000000000009</v>
      </c>
      <c r="F35" s="40">
        <v>746.6</v>
      </c>
      <c r="G35" s="40">
        <v>739.65000000000009</v>
      </c>
      <c r="H35" s="40">
        <v>764.65000000000009</v>
      </c>
      <c r="I35" s="40">
        <v>771.60000000000014</v>
      </c>
      <c r="J35" s="40">
        <v>777.15000000000009</v>
      </c>
      <c r="K35" s="31">
        <v>766.05</v>
      </c>
      <c r="L35" s="31">
        <v>753.55</v>
      </c>
      <c r="M35" s="31">
        <v>2.75285</v>
      </c>
      <c r="N35" s="1"/>
      <c r="O35" s="1"/>
    </row>
    <row r="36" spans="1:15" ht="12.75" customHeight="1">
      <c r="A36" s="31">
        <v>26</v>
      </c>
      <c r="B36" s="31" t="s">
        <v>49</v>
      </c>
      <c r="C36" s="31">
        <v>3645.6</v>
      </c>
      <c r="D36" s="40">
        <v>3653.9166666666665</v>
      </c>
      <c r="E36" s="40">
        <v>3619.8833333333332</v>
      </c>
      <c r="F36" s="40">
        <v>3594.1666666666665</v>
      </c>
      <c r="G36" s="40">
        <v>3560.1333333333332</v>
      </c>
      <c r="H36" s="40">
        <v>3679.6333333333332</v>
      </c>
      <c r="I36" s="40">
        <v>3713.666666666667</v>
      </c>
      <c r="J36" s="40">
        <v>3739.3833333333332</v>
      </c>
      <c r="K36" s="31">
        <v>3687.95</v>
      </c>
      <c r="L36" s="31">
        <v>3628.2</v>
      </c>
      <c r="M36" s="31">
        <v>1.4855499999999999</v>
      </c>
      <c r="N36" s="1"/>
      <c r="O36" s="1"/>
    </row>
    <row r="37" spans="1:15" ht="12.75" customHeight="1">
      <c r="A37" s="31">
        <v>27</v>
      </c>
      <c r="B37" s="31" t="s">
        <v>302</v>
      </c>
      <c r="C37" s="31">
        <v>4235</v>
      </c>
      <c r="D37" s="40">
        <v>4229.666666666667</v>
      </c>
      <c r="E37" s="40">
        <v>4185.3333333333339</v>
      </c>
      <c r="F37" s="40">
        <v>4135.666666666667</v>
      </c>
      <c r="G37" s="40">
        <v>4091.3333333333339</v>
      </c>
      <c r="H37" s="40">
        <v>4279.3333333333339</v>
      </c>
      <c r="I37" s="40">
        <v>4323.6666666666679</v>
      </c>
      <c r="J37" s="40">
        <v>4373.3333333333339</v>
      </c>
      <c r="K37" s="31">
        <v>4274</v>
      </c>
      <c r="L37" s="31">
        <v>4180</v>
      </c>
      <c r="M37" s="31">
        <v>0.44644</v>
      </c>
      <c r="N37" s="1"/>
      <c r="O37" s="1"/>
    </row>
    <row r="38" spans="1:15" ht="12.75" customHeight="1">
      <c r="A38" s="31">
        <v>28</v>
      </c>
      <c r="B38" s="31" t="s">
        <v>303</v>
      </c>
      <c r="C38" s="31">
        <v>22.35</v>
      </c>
      <c r="D38" s="40">
        <v>22.283333333333331</v>
      </c>
      <c r="E38" s="40">
        <v>21.966666666666661</v>
      </c>
      <c r="F38" s="40">
        <v>21.583333333333329</v>
      </c>
      <c r="G38" s="40">
        <v>21.266666666666659</v>
      </c>
      <c r="H38" s="40">
        <v>22.666666666666664</v>
      </c>
      <c r="I38" s="40">
        <v>22.983333333333334</v>
      </c>
      <c r="J38" s="40">
        <v>23.366666666666667</v>
      </c>
      <c r="K38" s="31">
        <v>22.6</v>
      </c>
      <c r="L38" s="31">
        <v>21.9</v>
      </c>
      <c r="M38" s="31">
        <v>39.73827</v>
      </c>
      <c r="N38" s="1"/>
      <c r="O38" s="1"/>
    </row>
    <row r="39" spans="1:15" ht="12.75" customHeight="1">
      <c r="A39" s="31">
        <v>29</v>
      </c>
      <c r="B39" s="31" t="s">
        <v>51</v>
      </c>
      <c r="C39" s="31">
        <v>729.5</v>
      </c>
      <c r="D39" s="40">
        <v>727.73333333333323</v>
      </c>
      <c r="E39" s="40">
        <v>722.46666666666647</v>
      </c>
      <c r="F39" s="40">
        <v>715.43333333333328</v>
      </c>
      <c r="G39" s="40">
        <v>710.16666666666652</v>
      </c>
      <c r="H39" s="40">
        <v>734.76666666666642</v>
      </c>
      <c r="I39" s="40">
        <v>740.03333333333308</v>
      </c>
      <c r="J39" s="40">
        <v>747.06666666666638</v>
      </c>
      <c r="K39" s="31">
        <v>733</v>
      </c>
      <c r="L39" s="31">
        <v>720.7</v>
      </c>
      <c r="M39" s="31">
        <v>6.3797100000000002</v>
      </c>
      <c r="N39" s="1"/>
      <c r="O39" s="1"/>
    </row>
    <row r="40" spans="1:15" ht="12.75" customHeight="1">
      <c r="A40" s="31">
        <v>30</v>
      </c>
      <c r="B40" s="31" t="s">
        <v>304</v>
      </c>
      <c r="C40" s="31">
        <v>2923.9</v>
      </c>
      <c r="D40" s="40">
        <v>2908.2833333333328</v>
      </c>
      <c r="E40" s="40">
        <v>2874.0666666666657</v>
      </c>
      <c r="F40" s="40">
        <v>2824.2333333333327</v>
      </c>
      <c r="G40" s="40">
        <v>2790.0166666666655</v>
      </c>
      <c r="H40" s="40">
        <v>2958.1166666666659</v>
      </c>
      <c r="I40" s="40">
        <v>2992.333333333333</v>
      </c>
      <c r="J40" s="40">
        <v>3042.1666666666661</v>
      </c>
      <c r="K40" s="31">
        <v>2942.5</v>
      </c>
      <c r="L40" s="31">
        <v>2858.45</v>
      </c>
      <c r="M40" s="31">
        <v>0.47887000000000002</v>
      </c>
      <c r="N40" s="1"/>
      <c r="O40" s="1"/>
    </row>
    <row r="41" spans="1:15" ht="12.75" customHeight="1">
      <c r="A41" s="31">
        <v>31</v>
      </c>
      <c r="B41" s="31" t="s">
        <v>52</v>
      </c>
      <c r="C41" s="31">
        <v>399.8</v>
      </c>
      <c r="D41" s="40">
        <v>401.08333333333331</v>
      </c>
      <c r="E41" s="40">
        <v>394.16666666666663</v>
      </c>
      <c r="F41" s="40">
        <v>388.5333333333333</v>
      </c>
      <c r="G41" s="40">
        <v>381.61666666666662</v>
      </c>
      <c r="H41" s="40">
        <v>406.71666666666664</v>
      </c>
      <c r="I41" s="40">
        <v>413.63333333333327</v>
      </c>
      <c r="J41" s="40">
        <v>419.26666666666665</v>
      </c>
      <c r="K41" s="31">
        <v>408</v>
      </c>
      <c r="L41" s="31">
        <v>395.45</v>
      </c>
      <c r="M41" s="31">
        <v>40.667430000000003</v>
      </c>
      <c r="N41" s="1"/>
      <c r="O41" s="1"/>
    </row>
    <row r="42" spans="1:15" ht="12.75" customHeight="1">
      <c r="A42" s="31">
        <v>32</v>
      </c>
      <c r="B42" s="31" t="s">
        <v>305</v>
      </c>
      <c r="C42" s="31">
        <v>1239.9000000000001</v>
      </c>
      <c r="D42" s="40">
        <v>1228.9166666666667</v>
      </c>
      <c r="E42" s="40">
        <v>1207.8833333333334</v>
      </c>
      <c r="F42" s="40">
        <v>1175.8666666666668</v>
      </c>
      <c r="G42" s="40">
        <v>1154.8333333333335</v>
      </c>
      <c r="H42" s="40">
        <v>1260.9333333333334</v>
      </c>
      <c r="I42" s="40">
        <v>1281.9666666666667</v>
      </c>
      <c r="J42" s="40">
        <v>1313.9833333333333</v>
      </c>
      <c r="K42" s="31">
        <v>1249.95</v>
      </c>
      <c r="L42" s="31">
        <v>1196.9000000000001</v>
      </c>
      <c r="M42" s="31">
        <v>2.9509699999999999</v>
      </c>
      <c r="N42" s="1"/>
      <c r="O42" s="1"/>
    </row>
    <row r="43" spans="1:15" ht="12.75" customHeight="1">
      <c r="A43" s="31">
        <v>33</v>
      </c>
      <c r="B43" s="31" t="s">
        <v>54</v>
      </c>
      <c r="C43" s="31">
        <v>4133.1000000000004</v>
      </c>
      <c r="D43" s="40">
        <v>4083.7999999999997</v>
      </c>
      <c r="E43" s="40">
        <v>4024.6499999999996</v>
      </c>
      <c r="F43" s="40">
        <v>3916.2</v>
      </c>
      <c r="G43" s="40">
        <v>3857.0499999999997</v>
      </c>
      <c r="H43" s="40">
        <v>4192.25</v>
      </c>
      <c r="I43" s="40">
        <v>4251.3999999999996</v>
      </c>
      <c r="J43" s="40">
        <v>4359.8499999999995</v>
      </c>
      <c r="K43" s="31">
        <v>4142.95</v>
      </c>
      <c r="L43" s="31">
        <v>3975.35</v>
      </c>
      <c r="M43" s="31">
        <v>5.5697299999999998</v>
      </c>
      <c r="N43" s="1"/>
      <c r="O43" s="1"/>
    </row>
    <row r="44" spans="1:15" ht="12.75" customHeight="1">
      <c r="A44" s="31">
        <v>34</v>
      </c>
      <c r="B44" s="31" t="s">
        <v>55</v>
      </c>
      <c r="C44" s="31">
        <v>224.5</v>
      </c>
      <c r="D44" s="40">
        <v>220.85</v>
      </c>
      <c r="E44" s="40">
        <v>216.7</v>
      </c>
      <c r="F44" s="40">
        <v>208.9</v>
      </c>
      <c r="G44" s="40">
        <v>204.75</v>
      </c>
      <c r="H44" s="40">
        <v>228.64999999999998</v>
      </c>
      <c r="I44" s="40">
        <v>232.8</v>
      </c>
      <c r="J44" s="40">
        <v>240.59999999999997</v>
      </c>
      <c r="K44" s="31">
        <v>225</v>
      </c>
      <c r="L44" s="31">
        <v>213.05</v>
      </c>
      <c r="M44" s="31">
        <v>82.003069999999994</v>
      </c>
      <c r="N44" s="1"/>
      <c r="O44" s="1"/>
    </row>
    <row r="45" spans="1:15" ht="12.75" customHeight="1">
      <c r="A45" s="31">
        <v>35</v>
      </c>
      <c r="B45" s="31" t="s">
        <v>306</v>
      </c>
      <c r="C45" s="31">
        <v>359.25</v>
      </c>
      <c r="D45" s="40">
        <v>359.34999999999997</v>
      </c>
      <c r="E45" s="40">
        <v>356.29999999999995</v>
      </c>
      <c r="F45" s="40">
        <v>353.34999999999997</v>
      </c>
      <c r="G45" s="40">
        <v>350.29999999999995</v>
      </c>
      <c r="H45" s="40">
        <v>362.29999999999995</v>
      </c>
      <c r="I45" s="40">
        <v>365.35</v>
      </c>
      <c r="J45" s="40">
        <v>368.29999999999995</v>
      </c>
      <c r="K45" s="31">
        <v>362.4</v>
      </c>
      <c r="L45" s="31">
        <v>356.4</v>
      </c>
      <c r="M45" s="31">
        <v>0.36715999999999999</v>
      </c>
      <c r="N45" s="1"/>
      <c r="O45" s="1"/>
    </row>
    <row r="46" spans="1:15" ht="12.75" customHeight="1">
      <c r="A46" s="31">
        <v>36</v>
      </c>
      <c r="B46" s="31" t="s">
        <v>56</v>
      </c>
      <c r="C46" s="31">
        <v>133.6</v>
      </c>
      <c r="D46" s="40">
        <v>133.51666666666665</v>
      </c>
      <c r="E46" s="40">
        <v>132.23333333333329</v>
      </c>
      <c r="F46" s="40">
        <v>130.86666666666665</v>
      </c>
      <c r="G46" s="40">
        <v>129.58333333333329</v>
      </c>
      <c r="H46" s="40">
        <v>134.8833333333333</v>
      </c>
      <c r="I46" s="40">
        <v>136.16666666666666</v>
      </c>
      <c r="J46" s="40">
        <v>137.5333333333333</v>
      </c>
      <c r="K46" s="31">
        <v>134.80000000000001</v>
      </c>
      <c r="L46" s="31">
        <v>132.15</v>
      </c>
      <c r="M46" s="31">
        <v>105.95949</v>
      </c>
      <c r="N46" s="1"/>
      <c r="O46" s="1"/>
    </row>
    <row r="47" spans="1:15" ht="12.75" customHeight="1">
      <c r="A47" s="31">
        <v>37</v>
      </c>
      <c r="B47" s="31" t="s">
        <v>307</v>
      </c>
      <c r="C47" s="31">
        <v>100.7</v>
      </c>
      <c r="D47" s="40">
        <v>100.13333333333333</v>
      </c>
      <c r="E47" s="40">
        <v>98.766666666666652</v>
      </c>
      <c r="F47" s="40">
        <v>96.833333333333329</v>
      </c>
      <c r="G47" s="40">
        <v>95.466666666666654</v>
      </c>
      <c r="H47" s="40">
        <v>102.06666666666665</v>
      </c>
      <c r="I47" s="40">
        <v>103.43333333333332</v>
      </c>
      <c r="J47" s="40">
        <v>105.36666666666665</v>
      </c>
      <c r="K47" s="31">
        <v>101.5</v>
      </c>
      <c r="L47" s="31">
        <v>98.2</v>
      </c>
      <c r="M47" s="31">
        <v>7.9656000000000002</v>
      </c>
      <c r="N47" s="1"/>
      <c r="O47" s="1"/>
    </row>
    <row r="48" spans="1:15" ht="12.75" customHeight="1">
      <c r="A48" s="31">
        <v>38</v>
      </c>
      <c r="B48" s="31" t="s">
        <v>58</v>
      </c>
      <c r="C48" s="31">
        <v>2975.5</v>
      </c>
      <c r="D48" s="40">
        <v>2972.9166666666665</v>
      </c>
      <c r="E48" s="40">
        <v>2960.583333333333</v>
      </c>
      <c r="F48" s="40">
        <v>2945.6666666666665</v>
      </c>
      <c r="G48" s="40">
        <v>2933.333333333333</v>
      </c>
      <c r="H48" s="40">
        <v>2987.833333333333</v>
      </c>
      <c r="I48" s="40">
        <v>3000.1666666666661</v>
      </c>
      <c r="J48" s="40">
        <v>3015.083333333333</v>
      </c>
      <c r="K48" s="31">
        <v>2985.25</v>
      </c>
      <c r="L48" s="31">
        <v>2958</v>
      </c>
      <c r="M48" s="31">
        <v>4.3855199999999996</v>
      </c>
      <c r="N48" s="1"/>
      <c r="O48" s="1"/>
    </row>
    <row r="49" spans="1:15" ht="12.75" customHeight="1">
      <c r="A49" s="31">
        <v>39</v>
      </c>
      <c r="B49" s="31" t="s">
        <v>308</v>
      </c>
      <c r="C49" s="31">
        <v>164.3</v>
      </c>
      <c r="D49" s="40">
        <v>160.66666666666669</v>
      </c>
      <c r="E49" s="40">
        <v>154.43333333333337</v>
      </c>
      <c r="F49" s="40">
        <v>144.56666666666669</v>
      </c>
      <c r="G49" s="40">
        <v>138.33333333333337</v>
      </c>
      <c r="H49" s="40">
        <v>170.53333333333336</v>
      </c>
      <c r="I49" s="40">
        <v>176.76666666666671</v>
      </c>
      <c r="J49" s="40">
        <v>186.63333333333335</v>
      </c>
      <c r="K49" s="31">
        <v>166.9</v>
      </c>
      <c r="L49" s="31">
        <v>150.80000000000001</v>
      </c>
      <c r="M49" s="31">
        <v>16.549890000000001</v>
      </c>
      <c r="N49" s="1"/>
      <c r="O49" s="1"/>
    </row>
    <row r="50" spans="1:15" ht="12.75" customHeight="1">
      <c r="A50" s="31">
        <v>40</v>
      </c>
      <c r="B50" s="31" t="s">
        <v>309</v>
      </c>
      <c r="C50" s="31">
        <v>3200.95</v>
      </c>
      <c r="D50" s="40">
        <v>3196.9</v>
      </c>
      <c r="E50" s="40">
        <v>3174.8</v>
      </c>
      <c r="F50" s="40">
        <v>3148.65</v>
      </c>
      <c r="G50" s="40">
        <v>3126.55</v>
      </c>
      <c r="H50" s="40">
        <v>3223.05</v>
      </c>
      <c r="I50" s="40">
        <v>3245.1499999999996</v>
      </c>
      <c r="J50" s="40">
        <v>3271.3</v>
      </c>
      <c r="K50" s="31">
        <v>3219</v>
      </c>
      <c r="L50" s="31">
        <v>3170.75</v>
      </c>
      <c r="M50" s="31">
        <v>0.11337</v>
      </c>
      <c r="N50" s="1"/>
      <c r="O50" s="1"/>
    </row>
    <row r="51" spans="1:15" ht="12.75" customHeight="1">
      <c r="A51" s="31">
        <v>41</v>
      </c>
      <c r="B51" s="31" t="s">
        <v>310</v>
      </c>
      <c r="C51" s="31">
        <v>1990.95</v>
      </c>
      <c r="D51" s="40">
        <v>1985.6833333333332</v>
      </c>
      <c r="E51" s="40">
        <v>1956.3666666666663</v>
      </c>
      <c r="F51" s="40">
        <v>1921.7833333333331</v>
      </c>
      <c r="G51" s="40">
        <v>1892.4666666666662</v>
      </c>
      <c r="H51" s="40">
        <v>2020.2666666666664</v>
      </c>
      <c r="I51" s="40">
        <v>2049.5833333333335</v>
      </c>
      <c r="J51" s="40">
        <v>2084.1666666666665</v>
      </c>
      <c r="K51" s="31">
        <v>2015</v>
      </c>
      <c r="L51" s="31">
        <v>1951.1</v>
      </c>
      <c r="M51" s="31">
        <v>5.43011</v>
      </c>
      <c r="N51" s="1"/>
      <c r="O51" s="1"/>
    </row>
    <row r="52" spans="1:15" ht="12.75" customHeight="1">
      <c r="A52" s="31">
        <v>42</v>
      </c>
      <c r="B52" s="31" t="s">
        <v>311</v>
      </c>
      <c r="C52" s="31">
        <v>8896.5</v>
      </c>
      <c r="D52" s="40">
        <v>8915.5</v>
      </c>
      <c r="E52" s="40">
        <v>8831</v>
      </c>
      <c r="F52" s="40">
        <v>8765.5</v>
      </c>
      <c r="G52" s="40">
        <v>8681</v>
      </c>
      <c r="H52" s="40">
        <v>8981</v>
      </c>
      <c r="I52" s="40">
        <v>9065.5</v>
      </c>
      <c r="J52" s="40">
        <v>9131</v>
      </c>
      <c r="K52" s="31">
        <v>9000</v>
      </c>
      <c r="L52" s="31">
        <v>8850</v>
      </c>
      <c r="M52" s="31">
        <v>9.2939999999999995E-2</v>
      </c>
      <c r="N52" s="1"/>
      <c r="O52" s="1"/>
    </row>
    <row r="53" spans="1:15" ht="12.75" customHeight="1">
      <c r="A53" s="31">
        <v>43</v>
      </c>
      <c r="B53" s="31" t="s">
        <v>61</v>
      </c>
      <c r="C53" s="31">
        <v>826.2</v>
      </c>
      <c r="D53" s="40">
        <v>837.56666666666661</v>
      </c>
      <c r="E53" s="40">
        <v>810.73333333333323</v>
      </c>
      <c r="F53" s="40">
        <v>795.26666666666665</v>
      </c>
      <c r="G53" s="40">
        <v>768.43333333333328</v>
      </c>
      <c r="H53" s="40">
        <v>853.03333333333319</v>
      </c>
      <c r="I53" s="40">
        <v>879.86666666666667</v>
      </c>
      <c r="J53" s="40">
        <v>895.33333333333314</v>
      </c>
      <c r="K53" s="31">
        <v>864.4</v>
      </c>
      <c r="L53" s="31">
        <v>822.1</v>
      </c>
      <c r="M53" s="31">
        <v>40.866520000000001</v>
      </c>
      <c r="N53" s="1"/>
      <c r="O53" s="1"/>
    </row>
    <row r="54" spans="1:15" ht="12.75" customHeight="1">
      <c r="A54" s="31">
        <v>44</v>
      </c>
      <c r="B54" s="31" t="s">
        <v>312</v>
      </c>
      <c r="C54" s="31">
        <v>592.20000000000005</v>
      </c>
      <c r="D54" s="40">
        <v>591.16666666666663</v>
      </c>
      <c r="E54" s="40">
        <v>570.33333333333326</v>
      </c>
      <c r="F54" s="40">
        <v>548.46666666666658</v>
      </c>
      <c r="G54" s="40">
        <v>527.63333333333321</v>
      </c>
      <c r="H54" s="40">
        <v>613.0333333333333</v>
      </c>
      <c r="I54" s="40">
        <v>633.86666666666656</v>
      </c>
      <c r="J54" s="40">
        <v>655.73333333333335</v>
      </c>
      <c r="K54" s="31">
        <v>612</v>
      </c>
      <c r="L54" s="31">
        <v>569.29999999999995</v>
      </c>
      <c r="M54" s="31">
        <v>12.618819999999999</v>
      </c>
      <c r="N54" s="1"/>
      <c r="O54" s="1"/>
    </row>
    <row r="55" spans="1:15" ht="12.75" customHeight="1">
      <c r="A55" s="31">
        <v>45</v>
      </c>
      <c r="B55" s="31" t="s">
        <v>246</v>
      </c>
      <c r="C55" s="31">
        <v>3561</v>
      </c>
      <c r="D55" s="40">
        <v>3565.5333333333333</v>
      </c>
      <c r="E55" s="40">
        <v>3542.0666666666666</v>
      </c>
      <c r="F55" s="40">
        <v>3523.1333333333332</v>
      </c>
      <c r="G55" s="40">
        <v>3499.6666666666665</v>
      </c>
      <c r="H55" s="40">
        <v>3584.4666666666667</v>
      </c>
      <c r="I55" s="40">
        <v>3607.9333333333329</v>
      </c>
      <c r="J55" s="40">
        <v>3626.8666666666668</v>
      </c>
      <c r="K55" s="31">
        <v>3589</v>
      </c>
      <c r="L55" s="31">
        <v>3546.6</v>
      </c>
      <c r="M55" s="31">
        <v>1.14737</v>
      </c>
      <c r="N55" s="1"/>
      <c r="O55" s="1"/>
    </row>
    <row r="56" spans="1:15" ht="12.75" customHeight="1">
      <c r="A56" s="31">
        <v>46</v>
      </c>
      <c r="B56" s="31" t="s">
        <v>62</v>
      </c>
      <c r="C56" s="31">
        <v>757.35</v>
      </c>
      <c r="D56" s="40">
        <v>758.0333333333333</v>
      </c>
      <c r="E56" s="40">
        <v>752.66666666666663</v>
      </c>
      <c r="F56" s="40">
        <v>747.98333333333335</v>
      </c>
      <c r="G56" s="40">
        <v>742.61666666666667</v>
      </c>
      <c r="H56" s="40">
        <v>762.71666666666658</v>
      </c>
      <c r="I56" s="40">
        <v>768.08333333333337</v>
      </c>
      <c r="J56" s="40">
        <v>772.76666666666654</v>
      </c>
      <c r="K56" s="31">
        <v>763.4</v>
      </c>
      <c r="L56" s="31">
        <v>753.35</v>
      </c>
      <c r="M56" s="31">
        <v>35.72081</v>
      </c>
      <c r="N56" s="1"/>
      <c r="O56" s="1"/>
    </row>
    <row r="57" spans="1:15" ht="12.75" customHeight="1">
      <c r="A57" s="31">
        <v>47</v>
      </c>
      <c r="B57" s="31" t="s">
        <v>313</v>
      </c>
      <c r="C57" s="31">
        <v>3757.3</v>
      </c>
      <c r="D57" s="40">
        <v>3771.6166666666668</v>
      </c>
      <c r="E57" s="40">
        <v>3677.7333333333336</v>
      </c>
      <c r="F57" s="40">
        <v>3598.166666666667</v>
      </c>
      <c r="G57" s="40">
        <v>3504.2833333333338</v>
      </c>
      <c r="H57" s="40">
        <v>3851.1833333333334</v>
      </c>
      <c r="I57" s="40">
        <v>3945.0666666666666</v>
      </c>
      <c r="J57" s="40">
        <v>4024.6333333333332</v>
      </c>
      <c r="K57" s="31">
        <v>3865.5</v>
      </c>
      <c r="L57" s="31">
        <v>3692.05</v>
      </c>
      <c r="M57" s="31">
        <v>1.1285499999999999</v>
      </c>
      <c r="N57" s="1"/>
      <c r="O57" s="1"/>
    </row>
    <row r="58" spans="1:15" ht="12.75" customHeight="1">
      <c r="A58" s="31">
        <v>48</v>
      </c>
      <c r="B58" s="31" t="s">
        <v>314</v>
      </c>
      <c r="C58" s="31">
        <v>1317.9</v>
      </c>
      <c r="D58" s="40">
        <v>1311.8500000000001</v>
      </c>
      <c r="E58" s="40">
        <v>1300.6000000000004</v>
      </c>
      <c r="F58" s="40">
        <v>1283.3000000000002</v>
      </c>
      <c r="G58" s="40">
        <v>1272.0500000000004</v>
      </c>
      <c r="H58" s="40">
        <v>1329.1500000000003</v>
      </c>
      <c r="I58" s="40">
        <v>1340.3999999999999</v>
      </c>
      <c r="J58" s="40">
        <v>1357.7000000000003</v>
      </c>
      <c r="K58" s="31">
        <v>1323.1</v>
      </c>
      <c r="L58" s="31">
        <v>1294.55</v>
      </c>
      <c r="M58" s="31">
        <v>0.99029</v>
      </c>
      <c r="N58" s="1"/>
      <c r="O58" s="1"/>
    </row>
    <row r="59" spans="1:15" ht="12.75" customHeight="1">
      <c r="A59" s="31">
        <v>49</v>
      </c>
      <c r="B59" s="31" t="s">
        <v>315</v>
      </c>
      <c r="C59" s="31">
        <v>1151.5999999999999</v>
      </c>
      <c r="D59" s="40">
        <v>1147.25</v>
      </c>
      <c r="E59" s="40">
        <v>1125.8</v>
      </c>
      <c r="F59" s="40">
        <v>1100</v>
      </c>
      <c r="G59" s="40">
        <v>1078.55</v>
      </c>
      <c r="H59" s="40">
        <v>1173.05</v>
      </c>
      <c r="I59" s="40">
        <v>1194.4999999999998</v>
      </c>
      <c r="J59" s="40">
        <v>1220.3</v>
      </c>
      <c r="K59" s="31">
        <v>1168.7</v>
      </c>
      <c r="L59" s="31">
        <v>1121.45</v>
      </c>
      <c r="M59" s="31">
        <v>5.2279600000000004</v>
      </c>
      <c r="N59" s="1"/>
      <c r="O59" s="1"/>
    </row>
    <row r="60" spans="1:15" ht="12" customHeight="1">
      <c r="A60" s="31">
        <v>50</v>
      </c>
      <c r="B60" s="31" t="s">
        <v>63</v>
      </c>
      <c r="C60" s="31">
        <v>3769.35</v>
      </c>
      <c r="D60" s="40">
        <v>3760.7833333333333</v>
      </c>
      <c r="E60" s="40">
        <v>3744.5666666666666</v>
      </c>
      <c r="F60" s="40">
        <v>3719.7833333333333</v>
      </c>
      <c r="G60" s="40">
        <v>3703.5666666666666</v>
      </c>
      <c r="H60" s="40">
        <v>3785.5666666666666</v>
      </c>
      <c r="I60" s="40">
        <v>3801.7833333333328</v>
      </c>
      <c r="J60" s="40">
        <v>3826.5666666666666</v>
      </c>
      <c r="K60" s="31">
        <v>3777</v>
      </c>
      <c r="L60" s="31">
        <v>3736</v>
      </c>
      <c r="M60" s="31">
        <v>3.1645400000000001</v>
      </c>
      <c r="N60" s="1"/>
      <c r="O60" s="1"/>
    </row>
    <row r="61" spans="1:15" ht="12.75" customHeight="1">
      <c r="A61" s="31">
        <v>51</v>
      </c>
      <c r="B61" s="31" t="s">
        <v>316</v>
      </c>
      <c r="C61" s="31">
        <v>260.25</v>
      </c>
      <c r="D61" s="40">
        <v>261.56666666666666</v>
      </c>
      <c r="E61" s="40">
        <v>251.98333333333335</v>
      </c>
      <c r="F61" s="40">
        <v>243.7166666666667</v>
      </c>
      <c r="G61" s="40">
        <v>234.13333333333338</v>
      </c>
      <c r="H61" s="40">
        <v>269.83333333333331</v>
      </c>
      <c r="I61" s="40">
        <v>279.41666666666669</v>
      </c>
      <c r="J61" s="40">
        <v>287.68333333333328</v>
      </c>
      <c r="K61" s="31">
        <v>271.14999999999998</v>
      </c>
      <c r="L61" s="31">
        <v>253.3</v>
      </c>
      <c r="M61" s="31">
        <v>16.464310000000001</v>
      </c>
      <c r="N61" s="1"/>
      <c r="O61" s="1"/>
    </row>
    <row r="62" spans="1:15" ht="12.75" customHeight="1">
      <c r="A62" s="31">
        <v>52</v>
      </c>
      <c r="B62" s="31" t="s">
        <v>317</v>
      </c>
      <c r="C62" s="31">
        <v>1050.5</v>
      </c>
      <c r="D62" s="40">
        <v>1058.8333333333333</v>
      </c>
      <c r="E62" s="40">
        <v>1032.9166666666665</v>
      </c>
      <c r="F62" s="40">
        <v>1015.3333333333333</v>
      </c>
      <c r="G62" s="40">
        <v>989.41666666666652</v>
      </c>
      <c r="H62" s="40">
        <v>1076.4166666666665</v>
      </c>
      <c r="I62" s="40">
        <v>1102.333333333333</v>
      </c>
      <c r="J62" s="40">
        <v>1119.9166666666665</v>
      </c>
      <c r="K62" s="31">
        <v>1084.75</v>
      </c>
      <c r="L62" s="31">
        <v>1041.25</v>
      </c>
      <c r="M62" s="31">
        <v>2.5949</v>
      </c>
      <c r="N62" s="1"/>
      <c r="O62" s="1"/>
    </row>
    <row r="63" spans="1:15" ht="12.75" customHeight="1">
      <c r="A63" s="31">
        <v>53</v>
      </c>
      <c r="B63" s="31" t="s">
        <v>66</v>
      </c>
      <c r="C63" s="31">
        <v>6199.5</v>
      </c>
      <c r="D63" s="40">
        <v>6201.8833333333341</v>
      </c>
      <c r="E63" s="40">
        <v>6148.8666666666686</v>
      </c>
      <c r="F63" s="40">
        <v>6098.2333333333345</v>
      </c>
      <c r="G63" s="40">
        <v>6045.216666666669</v>
      </c>
      <c r="H63" s="40">
        <v>6252.5166666666682</v>
      </c>
      <c r="I63" s="40">
        <v>6305.5333333333328</v>
      </c>
      <c r="J63" s="40">
        <v>6356.1666666666679</v>
      </c>
      <c r="K63" s="31">
        <v>6254.9</v>
      </c>
      <c r="L63" s="31">
        <v>6151.25</v>
      </c>
      <c r="M63" s="31">
        <v>7.9460199999999999</v>
      </c>
      <c r="N63" s="1"/>
      <c r="O63" s="1"/>
    </row>
    <row r="64" spans="1:15" ht="12.75" customHeight="1">
      <c r="A64" s="31">
        <v>54</v>
      </c>
      <c r="B64" s="31" t="s">
        <v>65</v>
      </c>
      <c r="C64" s="31">
        <v>14340.7</v>
      </c>
      <c r="D64" s="40">
        <v>14283.566666666666</v>
      </c>
      <c r="E64" s="40">
        <v>14187.133333333331</v>
      </c>
      <c r="F64" s="40">
        <v>14033.566666666666</v>
      </c>
      <c r="G64" s="40">
        <v>13937.133333333331</v>
      </c>
      <c r="H64" s="40">
        <v>14437.133333333331</v>
      </c>
      <c r="I64" s="40">
        <v>14533.566666666666</v>
      </c>
      <c r="J64" s="40">
        <v>14687.133333333331</v>
      </c>
      <c r="K64" s="31">
        <v>14380</v>
      </c>
      <c r="L64" s="31">
        <v>14130</v>
      </c>
      <c r="M64" s="31">
        <v>1.60934</v>
      </c>
      <c r="N64" s="1"/>
      <c r="O64" s="1"/>
    </row>
    <row r="65" spans="1:15" ht="12.75" customHeight="1">
      <c r="A65" s="31">
        <v>55</v>
      </c>
      <c r="B65" s="31" t="s">
        <v>247</v>
      </c>
      <c r="C65" s="31">
        <v>4036.6</v>
      </c>
      <c r="D65" s="40">
        <v>4025.25</v>
      </c>
      <c r="E65" s="40">
        <v>3970.5</v>
      </c>
      <c r="F65" s="40">
        <v>3904.4</v>
      </c>
      <c r="G65" s="40">
        <v>3849.65</v>
      </c>
      <c r="H65" s="40">
        <v>4091.35</v>
      </c>
      <c r="I65" s="40">
        <v>4146.1000000000004</v>
      </c>
      <c r="J65" s="40">
        <v>4212.2</v>
      </c>
      <c r="K65" s="31">
        <v>4080</v>
      </c>
      <c r="L65" s="31">
        <v>3959.15</v>
      </c>
      <c r="M65" s="31">
        <v>0.29004999999999997</v>
      </c>
      <c r="N65" s="1"/>
      <c r="O65" s="1"/>
    </row>
    <row r="66" spans="1:15" ht="12.75" customHeight="1">
      <c r="A66" s="31">
        <v>56</v>
      </c>
      <c r="B66" s="31" t="s">
        <v>318</v>
      </c>
      <c r="C66" s="31">
        <v>3439.55</v>
      </c>
      <c r="D66" s="40">
        <v>3405.3666666666668</v>
      </c>
      <c r="E66" s="40">
        <v>3360.7333333333336</v>
      </c>
      <c r="F66" s="40">
        <v>3281.916666666667</v>
      </c>
      <c r="G66" s="40">
        <v>3237.2833333333338</v>
      </c>
      <c r="H66" s="40">
        <v>3484.1833333333334</v>
      </c>
      <c r="I66" s="40">
        <v>3528.8166666666666</v>
      </c>
      <c r="J66" s="40">
        <v>3607.6333333333332</v>
      </c>
      <c r="K66" s="31">
        <v>3450</v>
      </c>
      <c r="L66" s="31">
        <v>3326.55</v>
      </c>
      <c r="M66" s="31">
        <v>0.63241999999999998</v>
      </c>
      <c r="N66" s="1"/>
      <c r="O66" s="1"/>
    </row>
    <row r="67" spans="1:15" ht="12.75" customHeight="1">
      <c r="A67" s="31">
        <v>57</v>
      </c>
      <c r="B67" s="31" t="s">
        <v>67</v>
      </c>
      <c r="C67" s="31">
        <v>2299.85</v>
      </c>
      <c r="D67" s="40">
        <v>2304.9166666666665</v>
      </c>
      <c r="E67" s="40">
        <v>2239.833333333333</v>
      </c>
      <c r="F67" s="40">
        <v>2179.8166666666666</v>
      </c>
      <c r="G67" s="40">
        <v>2114.7333333333331</v>
      </c>
      <c r="H67" s="40">
        <v>2364.9333333333329</v>
      </c>
      <c r="I67" s="40">
        <v>2430.016666666666</v>
      </c>
      <c r="J67" s="40">
        <v>2490.0333333333328</v>
      </c>
      <c r="K67" s="31">
        <v>2370</v>
      </c>
      <c r="L67" s="31">
        <v>2244.9</v>
      </c>
      <c r="M67" s="31">
        <v>5.8127899999999997</v>
      </c>
      <c r="N67" s="1"/>
      <c r="O67" s="1"/>
    </row>
    <row r="68" spans="1:15" ht="12.75" customHeight="1">
      <c r="A68" s="31">
        <v>58</v>
      </c>
      <c r="B68" s="31" t="s">
        <v>319</v>
      </c>
      <c r="C68" s="31">
        <v>132.9</v>
      </c>
      <c r="D68" s="40">
        <v>131.91666666666666</v>
      </c>
      <c r="E68" s="40">
        <v>130.38333333333333</v>
      </c>
      <c r="F68" s="40">
        <v>127.86666666666667</v>
      </c>
      <c r="G68" s="40">
        <v>126.33333333333334</v>
      </c>
      <c r="H68" s="40">
        <v>134.43333333333331</v>
      </c>
      <c r="I68" s="40">
        <v>135.96666666666667</v>
      </c>
      <c r="J68" s="40">
        <v>138.48333333333329</v>
      </c>
      <c r="K68" s="31">
        <v>133.44999999999999</v>
      </c>
      <c r="L68" s="31">
        <v>129.4</v>
      </c>
      <c r="M68" s="31">
        <v>2.65299</v>
      </c>
      <c r="N68" s="1"/>
      <c r="O68" s="1"/>
    </row>
    <row r="69" spans="1:15" ht="12.75" customHeight="1">
      <c r="A69" s="31">
        <v>59</v>
      </c>
      <c r="B69" s="31" t="s">
        <v>320</v>
      </c>
      <c r="C69" s="31">
        <v>353.75</v>
      </c>
      <c r="D69" s="40">
        <v>352.2166666666667</v>
      </c>
      <c r="E69" s="40">
        <v>348.23333333333341</v>
      </c>
      <c r="F69" s="40">
        <v>342.7166666666667</v>
      </c>
      <c r="G69" s="40">
        <v>338.73333333333341</v>
      </c>
      <c r="H69" s="40">
        <v>357.73333333333341</v>
      </c>
      <c r="I69" s="40">
        <v>361.71666666666675</v>
      </c>
      <c r="J69" s="40">
        <v>367.23333333333341</v>
      </c>
      <c r="K69" s="31">
        <v>356.2</v>
      </c>
      <c r="L69" s="31">
        <v>346.7</v>
      </c>
      <c r="M69" s="31">
        <v>13.68294</v>
      </c>
      <c r="N69" s="1"/>
      <c r="O69" s="1"/>
    </row>
    <row r="70" spans="1:15" ht="12.75" customHeight="1">
      <c r="A70" s="31">
        <v>60</v>
      </c>
      <c r="B70" s="31" t="s">
        <v>68</v>
      </c>
      <c r="C70" s="31">
        <v>294.95</v>
      </c>
      <c r="D70" s="40">
        <v>294.68333333333334</v>
      </c>
      <c r="E70" s="40">
        <v>292.66666666666669</v>
      </c>
      <c r="F70" s="40">
        <v>290.38333333333333</v>
      </c>
      <c r="G70" s="40">
        <v>288.36666666666667</v>
      </c>
      <c r="H70" s="40">
        <v>296.9666666666667</v>
      </c>
      <c r="I70" s="40">
        <v>298.98333333333335</v>
      </c>
      <c r="J70" s="40">
        <v>301.26666666666671</v>
      </c>
      <c r="K70" s="31">
        <v>296.7</v>
      </c>
      <c r="L70" s="31">
        <v>292.39999999999998</v>
      </c>
      <c r="M70" s="31">
        <v>37.627319999999997</v>
      </c>
      <c r="N70" s="1"/>
      <c r="O70" s="1"/>
    </row>
    <row r="71" spans="1:15" ht="12.75" customHeight="1">
      <c r="A71" s="31">
        <v>61</v>
      </c>
      <c r="B71" s="31" t="s">
        <v>69</v>
      </c>
      <c r="C71" s="31">
        <v>81.55</v>
      </c>
      <c r="D71" s="40">
        <v>81.216666666666669</v>
      </c>
      <c r="E71" s="40">
        <v>80.433333333333337</v>
      </c>
      <c r="F71" s="40">
        <v>79.316666666666663</v>
      </c>
      <c r="G71" s="40">
        <v>78.533333333333331</v>
      </c>
      <c r="H71" s="40">
        <v>82.333333333333343</v>
      </c>
      <c r="I71" s="40">
        <v>83.116666666666674</v>
      </c>
      <c r="J71" s="40">
        <v>84.233333333333348</v>
      </c>
      <c r="K71" s="31">
        <v>82</v>
      </c>
      <c r="L71" s="31">
        <v>80.099999999999994</v>
      </c>
      <c r="M71" s="31">
        <v>262.38191999999998</v>
      </c>
      <c r="N71" s="1"/>
      <c r="O71" s="1"/>
    </row>
    <row r="72" spans="1:15" ht="12.75" customHeight="1">
      <c r="A72" s="31">
        <v>62</v>
      </c>
      <c r="B72" s="31" t="s">
        <v>248</v>
      </c>
      <c r="C72" s="31">
        <v>68.849999999999994</v>
      </c>
      <c r="D72" s="40">
        <v>68.7</v>
      </c>
      <c r="E72" s="40">
        <v>67.75</v>
      </c>
      <c r="F72" s="40">
        <v>66.649999999999991</v>
      </c>
      <c r="G72" s="40">
        <v>65.699999999999989</v>
      </c>
      <c r="H72" s="40">
        <v>69.800000000000011</v>
      </c>
      <c r="I72" s="40">
        <v>70.750000000000028</v>
      </c>
      <c r="J72" s="40">
        <v>71.850000000000023</v>
      </c>
      <c r="K72" s="31">
        <v>69.650000000000006</v>
      </c>
      <c r="L72" s="31">
        <v>67.599999999999994</v>
      </c>
      <c r="M72" s="31">
        <v>19.439019999999999</v>
      </c>
      <c r="N72" s="1"/>
      <c r="O72" s="1"/>
    </row>
    <row r="73" spans="1:15" ht="12.75" customHeight="1">
      <c r="A73" s="31">
        <v>63</v>
      </c>
      <c r="B73" s="31" t="s">
        <v>321</v>
      </c>
      <c r="C73" s="31">
        <v>19.2</v>
      </c>
      <c r="D73" s="40">
        <v>19.133333333333333</v>
      </c>
      <c r="E73" s="40">
        <v>18.566666666666666</v>
      </c>
      <c r="F73" s="40">
        <v>17.933333333333334</v>
      </c>
      <c r="G73" s="40">
        <v>17.366666666666667</v>
      </c>
      <c r="H73" s="40">
        <v>19.766666666666666</v>
      </c>
      <c r="I73" s="40">
        <v>20.333333333333329</v>
      </c>
      <c r="J73" s="40">
        <v>20.966666666666665</v>
      </c>
      <c r="K73" s="31">
        <v>19.7</v>
      </c>
      <c r="L73" s="31">
        <v>18.5</v>
      </c>
      <c r="M73" s="31">
        <v>79.120919999999998</v>
      </c>
      <c r="N73" s="1"/>
      <c r="O73" s="1"/>
    </row>
    <row r="74" spans="1:15" ht="12.75" customHeight="1">
      <c r="A74" s="31">
        <v>64</v>
      </c>
      <c r="B74" s="31" t="s">
        <v>70</v>
      </c>
      <c r="C74" s="31">
        <v>1675.05</v>
      </c>
      <c r="D74" s="40">
        <v>1695.3500000000001</v>
      </c>
      <c r="E74" s="40">
        <v>1635.7000000000003</v>
      </c>
      <c r="F74" s="40">
        <v>1596.3500000000001</v>
      </c>
      <c r="G74" s="40">
        <v>1536.7000000000003</v>
      </c>
      <c r="H74" s="40">
        <v>1734.7000000000003</v>
      </c>
      <c r="I74" s="40">
        <v>1794.3500000000004</v>
      </c>
      <c r="J74" s="40">
        <v>1833.7000000000003</v>
      </c>
      <c r="K74" s="31">
        <v>1755</v>
      </c>
      <c r="L74" s="31">
        <v>1656</v>
      </c>
      <c r="M74" s="31">
        <v>38.291609999999999</v>
      </c>
      <c r="N74" s="1"/>
      <c r="O74" s="1"/>
    </row>
    <row r="75" spans="1:15" ht="12.75" customHeight="1">
      <c r="A75" s="31">
        <v>65</v>
      </c>
      <c r="B75" s="31" t="s">
        <v>322</v>
      </c>
      <c r="C75" s="31">
        <v>5882.4</v>
      </c>
      <c r="D75" s="40">
        <v>5881.2166666666672</v>
      </c>
      <c r="E75" s="40">
        <v>5837.1833333333343</v>
      </c>
      <c r="F75" s="40">
        <v>5791.9666666666672</v>
      </c>
      <c r="G75" s="40">
        <v>5747.9333333333343</v>
      </c>
      <c r="H75" s="40">
        <v>5926.4333333333343</v>
      </c>
      <c r="I75" s="40">
        <v>5970.4666666666672</v>
      </c>
      <c r="J75" s="40">
        <v>6015.6833333333343</v>
      </c>
      <c r="K75" s="31">
        <v>5925.25</v>
      </c>
      <c r="L75" s="31">
        <v>5836</v>
      </c>
      <c r="M75" s="31">
        <v>8.004E-2</v>
      </c>
      <c r="N75" s="1"/>
      <c r="O75" s="1"/>
    </row>
    <row r="76" spans="1:15" ht="12.75" customHeight="1">
      <c r="A76" s="31">
        <v>66</v>
      </c>
      <c r="B76" s="31" t="s">
        <v>73</v>
      </c>
      <c r="C76" s="31">
        <v>814.95</v>
      </c>
      <c r="D76" s="40">
        <v>815.76666666666677</v>
      </c>
      <c r="E76" s="40">
        <v>804.63333333333355</v>
      </c>
      <c r="F76" s="40">
        <v>794.31666666666683</v>
      </c>
      <c r="G76" s="40">
        <v>783.18333333333362</v>
      </c>
      <c r="H76" s="40">
        <v>826.08333333333348</v>
      </c>
      <c r="I76" s="40">
        <v>837.2166666666667</v>
      </c>
      <c r="J76" s="40">
        <v>847.53333333333342</v>
      </c>
      <c r="K76" s="31">
        <v>826.9</v>
      </c>
      <c r="L76" s="31">
        <v>805.45</v>
      </c>
      <c r="M76" s="31">
        <v>6.3548200000000001</v>
      </c>
      <c r="N76" s="1"/>
      <c r="O76" s="1"/>
    </row>
    <row r="77" spans="1:15" ht="12.75" customHeight="1">
      <c r="A77" s="31">
        <v>67</v>
      </c>
      <c r="B77" s="31" t="s">
        <v>323</v>
      </c>
      <c r="C77" s="31">
        <v>384.3</v>
      </c>
      <c r="D77" s="40">
        <v>382.01666666666671</v>
      </c>
      <c r="E77" s="40">
        <v>377.38333333333344</v>
      </c>
      <c r="F77" s="40">
        <v>370.46666666666675</v>
      </c>
      <c r="G77" s="40">
        <v>365.83333333333348</v>
      </c>
      <c r="H77" s="40">
        <v>388.93333333333339</v>
      </c>
      <c r="I77" s="40">
        <v>393.56666666666672</v>
      </c>
      <c r="J77" s="40">
        <v>400.48333333333335</v>
      </c>
      <c r="K77" s="31">
        <v>386.65</v>
      </c>
      <c r="L77" s="31">
        <v>375.1</v>
      </c>
      <c r="M77" s="31">
        <v>1.03728</v>
      </c>
      <c r="N77" s="1"/>
      <c r="O77" s="1"/>
    </row>
    <row r="78" spans="1:15" ht="12.75" customHeight="1">
      <c r="A78" s="31">
        <v>68</v>
      </c>
      <c r="B78" s="31" t="s">
        <v>72</v>
      </c>
      <c r="C78" s="31">
        <v>173.85</v>
      </c>
      <c r="D78" s="40">
        <v>172.70000000000002</v>
      </c>
      <c r="E78" s="40">
        <v>171.15000000000003</v>
      </c>
      <c r="F78" s="40">
        <v>168.45000000000002</v>
      </c>
      <c r="G78" s="40">
        <v>166.90000000000003</v>
      </c>
      <c r="H78" s="40">
        <v>175.40000000000003</v>
      </c>
      <c r="I78" s="40">
        <v>176.95000000000005</v>
      </c>
      <c r="J78" s="40">
        <v>179.65000000000003</v>
      </c>
      <c r="K78" s="31">
        <v>174.25</v>
      </c>
      <c r="L78" s="31">
        <v>170</v>
      </c>
      <c r="M78" s="31">
        <v>59.888869999999997</v>
      </c>
      <c r="N78" s="1"/>
      <c r="O78" s="1"/>
    </row>
    <row r="79" spans="1:15" ht="12.75" customHeight="1">
      <c r="A79" s="31">
        <v>69</v>
      </c>
      <c r="B79" s="31" t="s">
        <v>74</v>
      </c>
      <c r="C79" s="31">
        <v>827.5</v>
      </c>
      <c r="D79" s="40">
        <v>815.7833333333333</v>
      </c>
      <c r="E79" s="40">
        <v>786.76666666666665</v>
      </c>
      <c r="F79" s="40">
        <v>746.0333333333333</v>
      </c>
      <c r="G79" s="40">
        <v>717.01666666666665</v>
      </c>
      <c r="H79" s="40">
        <v>856.51666666666665</v>
      </c>
      <c r="I79" s="40">
        <v>885.5333333333333</v>
      </c>
      <c r="J79" s="40">
        <v>926.26666666666665</v>
      </c>
      <c r="K79" s="31">
        <v>844.8</v>
      </c>
      <c r="L79" s="31">
        <v>775.05</v>
      </c>
      <c r="M79" s="31">
        <v>157.55004</v>
      </c>
      <c r="N79" s="1"/>
      <c r="O79" s="1"/>
    </row>
    <row r="80" spans="1:15" ht="12.75" customHeight="1">
      <c r="A80" s="31">
        <v>70</v>
      </c>
      <c r="B80" s="31" t="s">
        <v>77</v>
      </c>
      <c r="C80" s="31">
        <v>55.85</v>
      </c>
      <c r="D80" s="40">
        <v>55.516666666666673</v>
      </c>
      <c r="E80" s="40">
        <v>54.833333333333343</v>
      </c>
      <c r="F80" s="40">
        <v>53.81666666666667</v>
      </c>
      <c r="G80" s="40">
        <v>53.13333333333334</v>
      </c>
      <c r="H80" s="40">
        <v>56.533333333333346</v>
      </c>
      <c r="I80" s="40">
        <v>57.216666666666669</v>
      </c>
      <c r="J80" s="40">
        <v>58.233333333333348</v>
      </c>
      <c r="K80" s="31">
        <v>56.2</v>
      </c>
      <c r="L80" s="31">
        <v>54.5</v>
      </c>
      <c r="M80" s="31">
        <v>292.7167</v>
      </c>
      <c r="N80" s="1"/>
      <c r="O80" s="1"/>
    </row>
    <row r="81" spans="1:15" ht="12.75" customHeight="1">
      <c r="A81" s="31">
        <v>71</v>
      </c>
      <c r="B81" s="31" t="s">
        <v>81</v>
      </c>
      <c r="C81" s="31">
        <v>448.15</v>
      </c>
      <c r="D81" s="40">
        <v>448.55</v>
      </c>
      <c r="E81" s="40">
        <v>441.70000000000005</v>
      </c>
      <c r="F81" s="40">
        <v>435.25000000000006</v>
      </c>
      <c r="G81" s="40">
        <v>428.40000000000009</v>
      </c>
      <c r="H81" s="40">
        <v>455</v>
      </c>
      <c r="I81" s="40">
        <v>461.85</v>
      </c>
      <c r="J81" s="40">
        <v>468.29999999999995</v>
      </c>
      <c r="K81" s="31">
        <v>455.4</v>
      </c>
      <c r="L81" s="31">
        <v>442.1</v>
      </c>
      <c r="M81" s="31">
        <v>62.838569999999997</v>
      </c>
      <c r="N81" s="1"/>
      <c r="O81" s="1"/>
    </row>
    <row r="82" spans="1:15" ht="12.75" customHeight="1">
      <c r="A82" s="31">
        <v>72</v>
      </c>
      <c r="B82" s="31" t="s">
        <v>324</v>
      </c>
      <c r="C82" s="31">
        <v>13242</v>
      </c>
      <c r="D82" s="40">
        <v>12941.983333333332</v>
      </c>
      <c r="E82" s="40">
        <v>12511.016666666663</v>
      </c>
      <c r="F82" s="40">
        <v>11780.033333333331</v>
      </c>
      <c r="G82" s="40">
        <v>11349.066666666662</v>
      </c>
      <c r="H82" s="40">
        <v>13672.966666666664</v>
      </c>
      <c r="I82" s="40">
        <v>14103.933333333334</v>
      </c>
      <c r="J82" s="40">
        <v>14834.916666666664</v>
      </c>
      <c r="K82" s="31">
        <v>13372.95</v>
      </c>
      <c r="L82" s="31">
        <v>12211</v>
      </c>
      <c r="M82" s="31">
        <v>8.0229999999999996E-2</v>
      </c>
      <c r="N82" s="1"/>
      <c r="O82" s="1"/>
    </row>
    <row r="83" spans="1:15" ht="12.75" customHeight="1">
      <c r="A83" s="31">
        <v>73</v>
      </c>
      <c r="B83" s="31" t="s">
        <v>76</v>
      </c>
      <c r="C83" s="31">
        <v>623.15</v>
      </c>
      <c r="D83" s="40">
        <v>623.0333333333333</v>
      </c>
      <c r="E83" s="40">
        <v>617.11666666666656</v>
      </c>
      <c r="F83" s="40">
        <v>611.08333333333326</v>
      </c>
      <c r="G83" s="40">
        <v>605.16666666666652</v>
      </c>
      <c r="H83" s="40">
        <v>629.06666666666661</v>
      </c>
      <c r="I83" s="40">
        <v>634.98333333333335</v>
      </c>
      <c r="J83" s="40">
        <v>641.01666666666665</v>
      </c>
      <c r="K83" s="31">
        <v>628.95000000000005</v>
      </c>
      <c r="L83" s="31">
        <v>617</v>
      </c>
      <c r="M83" s="31">
        <v>82.749539999999996</v>
      </c>
      <c r="N83" s="1"/>
      <c r="O83" s="1"/>
    </row>
    <row r="84" spans="1:15" ht="12.75" customHeight="1">
      <c r="A84" s="31">
        <v>74</v>
      </c>
      <c r="B84" s="31" t="s">
        <v>78</v>
      </c>
      <c r="C84" s="31">
        <v>374.4</v>
      </c>
      <c r="D84" s="40">
        <v>373.75</v>
      </c>
      <c r="E84" s="40">
        <v>371.8</v>
      </c>
      <c r="F84" s="40">
        <v>369.2</v>
      </c>
      <c r="G84" s="40">
        <v>367.25</v>
      </c>
      <c r="H84" s="40">
        <v>376.35</v>
      </c>
      <c r="I84" s="40">
        <v>378.30000000000007</v>
      </c>
      <c r="J84" s="40">
        <v>380.90000000000003</v>
      </c>
      <c r="K84" s="31">
        <v>375.7</v>
      </c>
      <c r="L84" s="31">
        <v>371.15</v>
      </c>
      <c r="M84" s="31">
        <v>8.7655899999999995</v>
      </c>
      <c r="N84" s="1"/>
      <c r="O84" s="1"/>
    </row>
    <row r="85" spans="1:15" ht="12.75" customHeight="1">
      <c r="A85" s="31">
        <v>75</v>
      </c>
      <c r="B85" s="31" t="s">
        <v>325</v>
      </c>
      <c r="C85" s="31">
        <v>1369.75</v>
      </c>
      <c r="D85" s="40">
        <v>1349.0833333333333</v>
      </c>
      <c r="E85" s="40">
        <v>1321.6666666666665</v>
      </c>
      <c r="F85" s="40">
        <v>1273.5833333333333</v>
      </c>
      <c r="G85" s="40">
        <v>1246.1666666666665</v>
      </c>
      <c r="H85" s="40">
        <v>1397.1666666666665</v>
      </c>
      <c r="I85" s="40">
        <v>1424.583333333333</v>
      </c>
      <c r="J85" s="40">
        <v>1472.6666666666665</v>
      </c>
      <c r="K85" s="31">
        <v>1376.5</v>
      </c>
      <c r="L85" s="31">
        <v>1301</v>
      </c>
      <c r="M85" s="31">
        <v>1.7891699999999999</v>
      </c>
      <c r="N85" s="1"/>
      <c r="O85" s="1"/>
    </row>
    <row r="86" spans="1:15" ht="12.75" customHeight="1">
      <c r="A86" s="31">
        <v>76</v>
      </c>
      <c r="B86" s="31" t="s">
        <v>326</v>
      </c>
      <c r="C86" s="31">
        <v>423.25</v>
      </c>
      <c r="D86" s="40">
        <v>419.95</v>
      </c>
      <c r="E86" s="40">
        <v>412</v>
      </c>
      <c r="F86" s="40">
        <v>400.75</v>
      </c>
      <c r="G86" s="40">
        <v>392.8</v>
      </c>
      <c r="H86" s="40">
        <v>431.2</v>
      </c>
      <c r="I86" s="40">
        <v>439.14999999999992</v>
      </c>
      <c r="J86" s="40">
        <v>450.4</v>
      </c>
      <c r="K86" s="31">
        <v>427.9</v>
      </c>
      <c r="L86" s="31">
        <v>408.7</v>
      </c>
      <c r="M86" s="31">
        <v>47.563659999999999</v>
      </c>
      <c r="N86" s="1"/>
      <c r="O86" s="1"/>
    </row>
    <row r="87" spans="1:15" ht="12.75" customHeight="1">
      <c r="A87" s="31">
        <v>77</v>
      </c>
      <c r="B87" s="31" t="s">
        <v>327</v>
      </c>
      <c r="C87" s="31">
        <v>114</v>
      </c>
      <c r="D87" s="40">
        <v>114.63333333333333</v>
      </c>
      <c r="E87" s="40">
        <v>112.76666666666665</v>
      </c>
      <c r="F87" s="40">
        <v>111.53333333333333</v>
      </c>
      <c r="G87" s="40">
        <v>109.66666666666666</v>
      </c>
      <c r="H87" s="40">
        <v>115.86666666666665</v>
      </c>
      <c r="I87" s="40">
        <v>117.73333333333332</v>
      </c>
      <c r="J87" s="40">
        <v>118.96666666666664</v>
      </c>
      <c r="K87" s="31">
        <v>116.5</v>
      </c>
      <c r="L87" s="31">
        <v>113.4</v>
      </c>
      <c r="M87" s="31">
        <v>5.6630000000000003</v>
      </c>
      <c r="N87" s="1"/>
      <c r="O87" s="1"/>
    </row>
    <row r="88" spans="1:15" ht="12.75" customHeight="1">
      <c r="A88" s="31">
        <v>78</v>
      </c>
      <c r="B88" s="31" t="s">
        <v>328</v>
      </c>
      <c r="C88" s="31">
        <v>5572.95</v>
      </c>
      <c r="D88" s="40">
        <v>5549.2333333333336</v>
      </c>
      <c r="E88" s="40">
        <v>5493.4666666666672</v>
      </c>
      <c r="F88" s="40">
        <v>5413.9833333333336</v>
      </c>
      <c r="G88" s="40">
        <v>5358.2166666666672</v>
      </c>
      <c r="H88" s="40">
        <v>5628.7166666666672</v>
      </c>
      <c r="I88" s="40">
        <v>5684.4833333333336</v>
      </c>
      <c r="J88" s="40">
        <v>5763.9666666666672</v>
      </c>
      <c r="K88" s="31">
        <v>5605</v>
      </c>
      <c r="L88" s="31">
        <v>5469.75</v>
      </c>
      <c r="M88" s="31">
        <v>0.17423</v>
      </c>
      <c r="N88" s="1"/>
      <c r="O88" s="1"/>
    </row>
    <row r="89" spans="1:15" ht="12.75" customHeight="1">
      <c r="A89" s="31">
        <v>79</v>
      </c>
      <c r="B89" s="31" t="s">
        <v>329</v>
      </c>
      <c r="C89" s="31">
        <v>810.9</v>
      </c>
      <c r="D89" s="40">
        <v>807.15</v>
      </c>
      <c r="E89" s="40">
        <v>794.3</v>
      </c>
      <c r="F89" s="40">
        <v>777.69999999999993</v>
      </c>
      <c r="G89" s="40">
        <v>764.84999999999991</v>
      </c>
      <c r="H89" s="40">
        <v>823.75</v>
      </c>
      <c r="I89" s="40">
        <v>836.60000000000014</v>
      </c>
      <c r="J89" s="40">
        <v>853.2</v>
      </c>
      <c r="K89" s="31">
        <v>820</v>
      </c>
      <c r="L89" s="31">
        <v>790.55</v>
      </c>
      <c r="M89" s="31">
        <v>0.47705999999999998</v>
      </c>
      <c r="N89" s="1"/>
      <c r="O89" s="1"/>
    </row>
    <row r="90" spans="1:15" ht="12.75" customHeight="1">
      <c r="A90" s="31">
        <v>80</v>
      </c>
      <c r="B90" s="31" t="s">
        <v>249</v>
      </c>
      <c r="C90" s="31">
        <v>1158.5</v>
      </c>
      <c r="D90" s="40">
        <v>1154.95</v>
      </c>
      <c r="E90" s="40">
        <v>1143.5500000000002</v>
      </c>
      <c r="F90" s="40">
        <v>1128.6000000000001</v>
      </c>
      <c r="G90" s="40">
        <v>1117.2000000000003</v>
      </c>
      <c r="H90" s="40">
        <v>1169.9000000000001</v>
      </c>
      <c r="I90" s="40">
        <v>1181.3000000000002</v>
      </c>
      <c r="J90" s="40">
        <v>1196.25</v>
      </c>
      <c r="K90" s="31">
        <v>1166.3499999999999</v>
      </c>
      <c r="L90" s="31">
        <v>1140</v>
      </c>
      <c r="M90" s="31">
        <v>0.45743</v>
      </c>
      <c r="N90" s="1"/>
      <c r="O90" s="1"/>
    </row>
    <row r="91" spans="1:15" ht="12.75" customHeight="1">
      <c r="A91" s="31">
        <v>81</v>
      </c>
      <c r="B91" s="31" t="s">
        <v>79</v>
      </c>
      <c r="C91" s="31">
        <v>14306.95</v>
      </c>
      <c r="D91" s="40">
        <v>14360.033333333333</v>
      </c>
      <c r="E91" s="40">
        <v>14220.916666666666</v>
      </c>
      <c r="F91" s="40">
        <v>14134.883333333333</v>
      </c>
      <c r="G91" s="40">
        <v>13995.766666666666</v>
      </c>
      <c r="H91" s="40">
        <v>14446.066666666666</v>
      </c>
      <c r="I91" s="40">
        <v>14585.183333333334</v>
      </c>
      <c r="J91" s="40">
        <v>14671.216666666665</v>
      </c>
      <c r="K91" s="31">
        <v>14499.15</v>
      </c>
      <c r="L91" s="31">
        <v>14274</v>
      </c>
      <c r="M91" s="31">
        <v>0.22559999999999999</v>
      </c>
      <c r="N91" s="1"/>
      <c r="O91" s="1"/>
    </row>
    <row r="92" spans="1:15" ht="12.75" customHeight="1">
      <c r="A92" s="31">
        <v>82</v>
      </c>
      <c r="B92" s="31" t="s">
        <v>330</v>
      </c>
      <c r="C92" s="31">
        <v>337.6</v>
      </c>
      <c r="D92" s="40">
        <v>334.5333333333333</v>
      </c>
      <c r="E92" s="40">
        <v>327.86666666666662</v>
      </c>
      <c r="F92" s="40">
        <v>318.13333333333333</v>
      </c>
      <c r="G92" s="40">
        <v>311.46666666666664</v>
      </c>
      <c r="H92" s="40">
        <v>344.26666666666659</v>
      </c>
      <c r="I92" s="40">
        <v>350.93333333333334</v>
      </c>
      <c r="J92" s="40">
        <v>360.66666666666657</v>
      </c>
      <c r="K92" s="31">
        <v>341.2</v>
      </c>
      <c r="L92" s="31">
        <v>324.8</v>
      </c>
      <c r="M92" s="31">
        <v>7.3023899999999999</v>
      </c>
      <c r="N92" s="1"/>
      <c r="O92" s="1"/>
    </row>
    <row r="93" spans="1:15" ht="12.75" customHeight="1">
      <c r="A93" s="31">
        <v>83</v>
      </c>
      <c r="B93" s="31" t="s">
        <v>82</v>
      </c>
      <c r="C93" s="31">
        <v>3620.8</v>
      </c>
      <c r="D93" s="40">
        <v>3623.75</v>
      </c>
      <c r="E93" s="40">
        <v>3604.55</v>
      </c>
      <c r="F93" s="40">
        <v>3588.3</v>
      </c>
      <c r="G93" s="40">
        <v>3569.1000000000004</v>
      </c>
      <c r="H93" s="40">
        <v>3640</v>
      </c>
      <c r="I93" s="40">
        <v>3659.2</v>
      </c>
      <c r="J93" s="40">
        <v>3675.45</v>
      </c>
      <c r="K93" s="31">
        <v>3642.95</v>
      </c>
      <c r="L93" s="31">
        <v>3607.5</v>
      </c>
      <c r="M93" s="31">
        <v>2.3297099999999999</v>
      </c>
      <c r="N93" s="1"/>
      <c r="O93" s="1"/>
    </row>
    <row r="94" spans="1:15" ht="12.75" customHeight="1">
      <c r="A94" s="31">
        <v>84</v>
      </c>
      <c r="B94" s="31" t="s">
        <v>331</v>
      </c>
      <c r="C94" s="31">
        <v>171.95</v>
      </c>
      <c r="D94" s="40">
        <v>170.06666666666666</v>
      </c>
      <c r="E94" s="40">
        <v>167.38333333333333</v>
      </c>
      <c r="F94" s="40">
        <v>162.81666666666666</v>
      </c>
      <c r="G94" s="40">
        <v>160.13333333333333</v>
      </c>
      <c r="H94" s="40">
        <v>174.63333333333333</v>
      </c>
      <c r="I94" s="40">
        <v>177.31666666666666</v>
      </c>
      <c r="J94" s="40">
        <v>181.88333333333333</v>
      </c>
      <c r="K94" s="31">
        <v>172.75</v>
      </c>
      <c r="L94" s="31">
        <v>165.5</v>
      </c>
      <c r="M94" s="31">
        <v>24.077120000000001</v>
      </c>
      <c r="N94" s="1"/>
      <c r="O94" s="1"/>
    </row>
    <row r="95" spans="1:15" ht="12.75" customHeight="1">
      <c r="A95" s="31">
        <v>85</v>
      </c>
      <c r="B95" s="31" t="s">
        <v>332</v>
      </c>
      <c r="C95" s="31">
        <v>414.3</v>
      </c>
      <c r="D95" s="40">
        <v>411.9666666666667</v>
      </c>
      <c r="E95" s="40">
        <v>406.48333333333341</v>
      </c>
      <c r="F95" s="40">
        <v>398.66666666666669</v>
      </c>
      <c r="G95" s="40">
        <v>393.18333333333339</v>
      </c>
      <c r="H95" s="40">
        <v>419.78333333333342</v>
      </c>
      <c r="I95" s="40">
        <v>425.26666666666677</v>
      </c>
      <c r="J95" s="40">
        <v>433.08333333333343</v>
      </c>
      <c r="K95" s="31">
        <v>417.45</v>
      </c>
      <c r="L95" s="31">
        <v>404.15</v>
      </c>
      <c r="M95" s="31">
        <v>4.7706600000000003</v>
      </c>
      <c r="N95" s="1"/>
      <c r="O95" s="1"/>
    </row>
    <row r="96" spans="1:15" ht="12.75" customHeight="1">
      <c r="A96" s="31">
        <v>86</v>
      </c>
      <c r="B96" s="31" t="s">
        <v>250</v>
      </c>
      <c r="C96" s="31">
        <v>756.35</v>
      </c>
      <c r="D96" s="40">
        <v>759.81666666666661</v>
      </c>
      <c r="E96" s="40">
        <v>744.63333333333321</v>
      </c>
      <c r="F96" s="40">
        <v>732.91666666666663</v>
      </c>
      <c r="G96" s="40">
        <v>717.73333333333323</v>
      </c>
      <c r="H96" s="40">
        <v>771.53333333333319</v>
      </c>
      <c r="I96" s="40">
        <v>786.71666666666658</v>
      </c>
      <c r="J96" s="40">
        <v>798.43333333333317</v>
      </c>
      <c r="K96" s="31">
        <v>775</v>
      </c>
      <c r="L96" s="31">
        <v>748.1</v>
      </c>
      <c r="M96" s="31">
        <v>8.0074799999999993</v>
      </c>
      <c r="N96" s="1"/>
      <c r="O96" s="1"/>
    </row>
    <row r="97" spans="1:15" ht="12.75" customHeight="1">
      <c r="A97" s="31">
        <v>87</v>
      </c>
      <c r="B97" s="31" t="s">
        <v>333</v>
      </c>
      <c r="C97" s="31">
        <v>2568.6999999999998</v>
      </c>
      <c r="D97" s="40">
        <v>2588.5166666666664</v>
      </c>
      <c r="E97" s="40">
        <v>2540.1833333333329</v>
      </c>
      <c r="F97" s="40">
        <v>2511.6666666666665</v>
      </c>
      <c r="G97" s="40">
        <v>2463.333333333333</v>
      </c>
      <c r="H97" s="40">
        <v>2617.0333333333328</v>
      </c>
      <c r="I97" s="40">
        <v>2665.3666666666668</v>
      </c>
      <c r="J97" s="40">
        <v>2693.8833333333328</v>
      </c>
      <c r="K97" s="31">
        <v>2636.85</v>
      </c>
      <c r="L97" s="31">
        <v>2560</v>
      </c>
      <c r="M97" s="31">
        <v>0.70515000000000005</v>
      </c>
      <c r="N97" s="1"/>
      <c r="O97" s="1"/>
    </row>
    <row r="98" spans="1:15" ht="12.75" customHeight="1">
      <c r="A98" s="31">
        <v>88</v>
      </c>
      <c r="B98" s="31" t="s">
        <v>334</v>
      </c>
      <c r="C98" s="31">
        <v>320.05</v>
      </c>
      <c r="D98" s="40">
        <v>321.56666666666666</v>
      </c>
      <c r="E98" s="40">
        <v>317.0333333333333</v>
      </c>
      <c r="F98" s="40">
        <v>314.01666666666665</v>
      </c>
      <c r="G98" s="40">
        <v>309.48333333333329</v>
      </c>
      <c r="H98" s="40">
        <v>324.58333333333331</v>
      </c>
      <c r="I98" s="40">
        <v>329.11666666666673</v>
      </c>
      <c r="J98" s="40">
        <v>332.13333333333333</v>
      </c>
      <c r="K98" s="31">
        <v>326.10000000000002</v>
      </c>
      <c r="L98" s="31">
        <v>318.55</v>
      </c>
      <c r="M98" s="31">
        <v>2.2332100000000001</v>
      </c>
      <c r="N98" s="1"/>
      <c r="O98" s="1"/>
    </row>
    <row r="99" spans="1:15" ht="12.75" customHeight="1">
      <c r="A99" s="31">
        <v>89</v>
      </c>
      <c r="B99" s="31" t="s">
        <v>83</v>
      </c>
      <c r="C99" s="31">
        <v>544</v>
      </c>
      <c r="D99" s="40">
        <v>549.01666666666677</v>
      </c>
      <c r="E99" s="40">
        <v>537.08333333333348</v>
      </c>
      <c r="F99" s="40">
        <v>530.16666666666674</v>
      </c>
      <c r="G99" s="40">
        <v>518.23333333333346</v>
      </c>
      <c r="H99" s="40">
        <v>555.93333333333351</v>
      </c>
      <c r="I99" s="40">
        <v>567.86666666666667</v>
      </c>
      <c r="J99" s="40">
        <v>574.78333333333353</v>
      </c>
      <c r="K99" s="31">
        <v>560.95000000000005</v>
      </c>
      <c r="L99" s="31">
        <v>542.1</v>
      </c>
      <c r="M99" s="31">
        <v>49.534910000000004</v>
      </c>
      <c r="N99" s="1"/>
      <c r="O99" s="1"/>
    </row>
    <row r="100" spans="1:15" ht="12.75" customHeight="1">
      <c r="A100" s="31">
        <v>90</v>
      </c>
      <c r="B100" s="31" t="s">
        <v>335</v>
      </c>
      <c r="C100" s="31">
        <v>529</v>
      </c>
      <c r="D100" s="40">
        <v>529.5</v>
      </c>
      <c r="E100" s="40">
        <v>523</v>
      </c>
      <c r="F100" s="40">
        <v>517</v>
      </c>
      <c r="G100" s="40">
        <v>510.5</v>
      </c>
      <c r="H100" s="40">
        <v>535.5</v>
      </c>
      <c r="I100" s="40">
        <v>542</v>
      </c>
      <c r="J100" s="40">
        <v>548</v>
      </c>
      <c r="K100" s="31">
        <v>536</v>
      </c>
      <c r="L100" s="31">
        <v>523.5</v>
      </c>
      <c r="M100" s="31">
        <v>2.7512099999999999</v>
      </c>
      <c r="N100" s="1"/>
      <c r="O100" s="1"/>
    </row>
    <row r="101" spans="1:15" ht="12.75" customHeight="1">
      <c r="A101" s="31">
        <v>91</v>
      </c>
      <c r="B101" s="31" t="s">
        <v>84</v>
      </c>
      <c r="C101" s="31">
        <v>155.69999999999999</v>
      </c>
      <c r="D101" s="40">
        <v>155.21666666666667</v>
      </c>
      <c r="E101" s="40">
        <v>154.03333333333333</v>
      </c>
      <c r="F101" s="40">
        <v>152.36666666666667</v>
      </c>
      <c r="G101" s="40">
        <v>151.18333333333334</v>
      </c>
      <c r="H101" s="40">
        <v>156.88333333333333</v>
      </c>
      <c r="I101" s="40">
        <v>158.06666666666666</v>
      </c>
      <c r="J101" s="40">
        <v>159.73333333333332</v>
      </c>
      <c r="K101" s="31">
        <v>156.4</v>
      </c>
      <c r="L101" s="31">
        <v>153.55000000000001</v>
      </c>
      <c r="M101" s="31">
        <v>57.881439999999998</v>
      </c>
      <c r="N101" s="1"/>
      <c r="O101" s="1"/>
    </row>
    <row r="102" spans="1:15" ht="12.75" customHeight="1">
      <c r="A102" s="31">
        <v>92</v>
      </c>
      <c r="B102" s="31" t="s">
        <v>336</v>
      </c>
      <c r="C102" s="31">
        <v>851.6</v>
      </c>
      <c r="D102" s="40">
        <v>852.86666666666667</v>
      </c>
      <c r="E102" s="40">
        <v>835.73333333333335</v>
      </c>
      <c r="F102" s="40">
        <v>819.86666666666667</v>
      </c>
      <c r="G102" s="40">
        <v>802.73333333333335</v>
      </c>
      <c r="H102" s="40">
        <v>868.73333333333335</v>
      </c>
      <c r="I102" s="40">
        <v>885.86666666666679</v>
      </c>
      <c r="J102" s="40">
        <v>901.73333333333335</v>
      </c>
      <c r="K102" s="31">
        <v>870</v>
      </c>
      <c r="L102" s="31">
        <v>837</v>
      </c>
      <c r="M102" s="31">
        <v>2.6702699999999999</v>
      </c>
      <c r="N102" s="1"/>
      <c r="O102" s="1"/>
    </row>
    <row r="103" spans="1:15" ht="12.75" customHeight="1">
      <c r="A103" s="31">
        <v>93</v>
      </c>
      <c r="B103" s="31" t="s">
        <v>337</v>
      </c>
      <c r="C103" s="31">
        <v>517.70000000000005</v>
      </c>
      <c r="D103" s="40">
        <v>494.18333333333339</v>
      </c>
      <c r="E103" s="40">
        <v>460.36666666666679</v>
      </c>
      <c r="F103" s="40">
        <v>403.03333333333342</v>
      </c>
      <c r="G103" s="40">
        <v>369.21666666666681</v>
      </c>
      <c r="H103" s="40">
        <v>551.51666666666677</v>
      </c>
      <c r="I103" s="40">
        <v>585.33333333333337</v>
      </c>
      <c r="J103" s="40">
        <v>642.66666666666674</v>
      </c>
      <c r="K103" s="31">
        <v>528</v>
      </c>
      <c r="L103" s="31">
        <v>436.85</v>
      </c>
      <c r="M103" s="31">
        <v>0.70145000000000002</v>
      </c>
      <c r="N103" s="1"/>
      <c r="O103" s="1"/>
    </row>
    <row r="104" spans="1:15" ht="12.75" customHeight="1">
      <c r="A104" s="31">
        <v>94</v>
      </c>
      <c r="B104" s="31" t="s">
        <v>338</v>
      </c>
      <c r="C104" s="31">
        <v>712.35</v>
      </c>
      <c r="D104" s="40">
        <v>715.35</v>
      </c>
      <c r="E104" s="40">
        <v>697</v>
      </c>
      <c r="F104" s="40">
        <v>681.65</v>
      </c>
      <c r="G104" s="40">
        <v>663.3</v>
      </c>
      <c r="H104" s="40">
        <v>730.7</v>
      </c>
      <c r="I104" s="40">
        <v>749.05000000000018</v>
      </c>
      <c r="J104" s="40">
        <v>764.40000000000009</v>
      </c>
      <c r="K104" s="31">
        <v>733.7</v>
      </c>
      <c r="L104" s="31">
        <v>700</v>
      </c>
      <c r="M104" s="31">
        <v>2.19265</v>
      </c>
      <c r="N104" s="1"/>
      <c r="O104" s="1"/>
    </row>
    <row r="105" spans="1:15" ht="12.75" customHeight="1">
      <c r="A105" s="31">
        <v>95</v>
      </c>
      <c r="B105" s="31" t="s">
        <v>251</v>
      </c>
      <c r="C105" s="31">
        <v>136.35</v>
      </c>
      <c r="D105" s="40">
        <v>136.25</v>
      </c>
      <c r="E105" s="40">
        <v>135.5</v>
      </c>
      <c r="F105" s="40">
        <v>134.65</v>
      </c>
      <c r="G105" s="40">
        <v>133.9</v>
      </c>
      <c r="H105" s="40">
        <v>137.1</v>
      </c>
      <c r="I105" s="40">
        <v>137.85</v>
      </c>
      <c r="J105" s="40">
        <v>138.69999999999999</v>
      </c>
      <c r="K105" s="31">
        <v>137</v>
      </c>
      <c r="L105" s="31">
        <v>135.4</v>
      </c>
      <c r="M105" s="31">
        <v>4.3439699999999997</v>
      </c>
      <c r="N105" s="1"/>
      <c r="O105" s="1"/>
    </row>
    <row r="106" spans="1:15" ht="12.75" customHeight="1">
      <c r="A106" s="31">
        <v>96</v>
      </c>
      <c r="B106" s="31" t="s">
        <v>339</v>
      </c>
      <c r="C106" s="31">
        <v>1318.6</v>
      </c>
      <c r="D106" s="40">
        <v>1310.0333333333333</v>
      </c>
      <c r="E106" s="40">
        <v>1295.0666666666666</v>
      </c>
      <c r="F106" s="40">
        <v>1271.5333333333333</v>
      </c>
      <c r="G106" s="40">
        <v>1256.5666666666666</v>
      </c>
      <c r="H106" s="40">
        <v>1333.5666666666666</v>
      </c>
      <c r="I106" s="40">
        <v>1348.5333333333333</v>
      </c>
      <c r="J106" s="40">
        <v>1372.0666666666666</v>
      </c>
      <c r="K106" s="31">
        <v>1325</v>
      </c>
      <c r="L106" s="31">
        <v>1286.5</v>
      </c>
      <c r="M106" s="31">
        <v>1.14662</v>
      </c>
      <c r="N106" s="1"/>
      <c r="O106" s="1"/>
    </row>
    <row r="107" spans="1:15" ht="12.75" customHeight="1">
      <c r="A107" s="31">
        <v>97</v>
      </c>
      <c r="B107" s="31" t="s">
        <v>340</v>
      </c>
      <c r="C107" s="31">
        <v>21.35</v>
      </c>
      <c r="D107" s="40">
        <v>21.150000000000002</v>
      </c>
      <c r="E107" s="40">
        <v>20.400000000000006</v>
      </c>
      <c r="F107" s="40">
        <v>19.450000000000003</v>
      </c>
      <c r="G107" s="40">
        <v>18.700000000000006</v>
      </c>
      <c r="H107" s="40">
        <v>22.100000000000005</v>
      </c>
      <c r="I107" s="40">
        <v>22.849999999999998</v>
      </c>
      <c r="J107" s="40">
        <v>23.800000000000004</v>
      </c>
      <c r="K107" s="31">
        <v>21.9</v>
      </c>
      <c r="L107" s="31">
        <v>20.2</v>
      </c>
      <c r="M107" s="31">
        <v>148.27927</v>
      </c>
      <c r="N107" s="1"/>
      <c r="O107" s="1"/>
    </row>
    <row r="108" spans="1:15" ht="12.75" customHeight="1">
      <c r="A108" s="31">
        <v>98</v>
      </c>
      <c r="B108" s="31" t="s">
        <v>341</v>
      </c>
      <c r="C108" s="31">
        <v>1241.25</v>
      </c>
      <c r="D108" s="40">
        <v>1251.6833333333334</v>
      </c>
      <c r="E108" s="40">
        <v>1224.5666666666668</v>
      </c>
      <c r="F108" s="40">
        <v>1207.8833333333334</v>
      </c>
      <c r="G108" s="40">
        <v>1180.7666666666669</v>
      </c>
      <c r="H108" s="40">
        <v>1268.3666666666668</v>
      </c>
      <c r="I108" s="40">
        <v>1295.4833333333336</v>
      </c>
      <c r="J108" s="40">
        <v>1312.1666666666667</v>
      </c>
      <c r="K108" s="31">
        <v>1278.8</v>
      </c>
      <c r="L108" s="31">
        <v>1235</v>
      </c>
      <c r="M108" s="31">
        <v>3.1509800000000001</v>
      </c>
      <c r="N108" s="1"/>
      <c r="O108" s="1"/>
    </row>
    <row r="109" spans="1:15" ht="12.75" customHeight="1">
      <c r="A109" s="31">
        <v>99</v>
      </c>
      <c r="B109" s="31" t="s">
        <v>342</v>
      </c>
      <c r="C109" s="31">
        <v>410.3</v>
      </c>
      <c r="D109" s="40">
        <v>415.2</v>
      </c>
      <c r="E109" s="40">
        <v>404.4</v>
      </c>
      <c r="F109" s="40">
        <v>398.5</v>
      </c>
      <c r="G109" s="40">
        <v>387.7</v>
      </c>
      <c r="H109" s="40">
        <v>421.09999999999997</v>
      </c>
      <c r="I109" s="40">
        <v>431.90000000000003</v>
      </c>
      <c r="J109" s="40">
        <v>437.79999999999995</v>
      </c>
      <c r="K109" s="31">
        <v>426</v>
      </c>
      <c r="L109" s="31">
        <v>409.3</v>
      </c>
      <c r="M109" s="31">
        <v>1.9968399999999999</v>
      </c>
      <c r="N109" s="1"/>
      <c r="O109" s="1"/>
    </row>
    <row r="110" spans="1:15" ht="12.75" customHeight="1">
      <c r="A110" s="31">
        <v>100</v>
      </c>
      <c r="B110" s="31" t="s">
        <v>343</v>
      </c>
      <c r="C110" s="31">
        <v>765.4</v>
      </c>
      <c r="D110" s="40">
        <v>767.91666666666663</v>
      </c>
      <c r="E110" s="40">
        <v>758.98333333333323</v>
      </c>
      <c r="F110" s="40">
        <v>752.56666666666661</v>
      </c>
      <c r="G110" s="40">
        <v>743.63333333333321</v>
      </c>
      <c r="H110" s="40">
        <v>774.33333333333326</v>
      </c>
      <c r="I110" s="40">
        <v>783.26666666666665</v>
      </c>
      <c r="J110" s="40">
        <v>789.68333333333328</v>
      </c>
      <c r="K110" s="31">
        <v>776.85</v>
      </c>
      <c r="L110" s="31">
        <v>761.5</v>
      </c>
      <c r="M110" s="31">
        <v>7.9826800000000002</v>
      </c>
      <c r="N110" s="1"/>
      <c r="O110" s="1"/>
    </row>
    <row r="111" spans="1:15" ht="12.75" customHeight="1">
      <c r="A111" s="31">
        <v>101</v>
      </c>
      <c r="B111" s="31" t="s">
        <v>344</v>
      </c>
      <c r="C111" s="31">
        <v>4651.6499999999996</v>
      </c>
      <c r="D111" s="40">
        <v>4649.4000000000005</v>
      </c>
      <c r="E111" s="40">
        <v>4608.8000000000011</v>
      </c>
      <c r="F111" s="40">
        <v>4565.9500000000007</v>
      </c>
      <c r="G111" s="40">
        <v>4525.3500000000013</v>
      </c>
      <c r="H111" s="40">
        <v>4692.2500000000009</v>
      </c>
      <c r="I111" s="40">
        <v>4732.8500000000013</v>
      </c>
      <c r="J111" s="40">
        <v>4775.7000000000007</v>
      </c>
      <c r="K111" s="31">
        <v>4690</v>
      </c>
      <c r="L111" s="31">
        <v>4606.55</v>
      </c>
      <c r="M111" s="31">
        <v>6.5619999999999998E-2</v>
      </c>
      <c r="N111" s="1"/>
      <c r="O111" s="1"/>
    </row>
    <row r="112" spans="1:15" ht="12.75" customHeight="1">
      <c r="A112" s="31">
        <v>102</v>
      </c>
      <c r="B112" s="31" t="s">
        <v>345</v>
      </c>
      <c r="C112" s="31">
        <v>175.25</v>
      </c>
      <c r="D112" s="40">
        <v>173.36666666666665</v>
      </c>
      <c r="E112" s="40">
        <v>168.83333333333329</v>
      </c>
      <c r="F112" s="40">
        <v>162.41666666666663</v>
      </c>
      <c r="G112" s="40">
        <v>157.88333333333327</v>
      </c>
      <c r="H112" s="40">
        <v>179.7833333333333</v>
      </c>
      <c r="I112" s="40">
        <v>184.31666666666666</v>
      </c>
      <c r="J112" s="40">
        <v>190.73333333333332</v>
      </c>
      <c r="K112" s="31">
        <v>177.9</v>
      </c>
      <c r="L112" s="31">
        <v>166.95</v>
      </c>
      <c r="M112" s="31">
        <v>7.7787100000000002</v>
      </c>
      <c r="N112" s="1"/>
      <c r="O112" s="1"/>
    </row>
    <row r="113" spans="1:15" ht="12.75" customHeight="1">
      <c r="A113" s="31">
        <v>103</v>
      </c>
      <c r="B113" s="31" t="s">
        <v>346</v>
      </c>
      <c r="C113" s="31">
        <v>324</v>
      </c>
      <c r="D113" s="40">
        <v>323.88333333333333</v>
      </c>
      <c r="E113" s="40">
        <v>320.26666666666665</v>
      </c>
      <c r="F113" s="40">
        <v>316.5333333333333</v>
      </c>
      <c r="G113" s="40">
        <v>312.91666666666663</v>
      </c>
      <c r="H113" s="40">
        <v>327.61666666666667</v>
      </c>
      <c r="I113" s="40">
        <v>331.23333333333335</v>
      </c>
      <c r="J113" s="40">
        <v>334.9666666666667</v>
      </c>
      <c r="K113" s="31">
        <v>327.5</v>
      </c>
      <c r="L113" s="31">
        <v>320.14999999999998</v>
      </c>
      <c r="M113" s="31">
        <v>8.4668600000000005</v>
      </c>
      <c r="N113" s="1"/>
      <c r="O113" s="1"/>
    </row>
    <row r="114" spans="1:15" ht="12.75" customHeight="1">
      <c r="A114" s="31">
        <v>104</v>
      </c>
      <c r="B114" s="31" t="s">
        <v>347</v>
      </c>
      <c r="C114" s="31">
        <v>649.6</v>
      </c>
      <c r="D114" s="40">
        <v>652.54999999999995</v>
      </c>
      <c r="E114" s="40">
        <v>643.09999999999991</v>
      </c>
      <c r="F114" s="40">
        <v>636.59999999999991</v>
      </c>
      <c r="G114" s="40">
        <v>627.14999999999986</v>
      </c>
      <c r="H114" s="40">
        <v>659.05</v>
      </c>
      <c r="I114" s="40">
        <v>668.5</v>
      </c>
      <c r="J114" s="40">
        <v>675</v>
      </c>
      <c r="K114" s="31">
        <v>662</v>
      </c>
      <c r="L114" s="31">
        <v>646.04999999999995</v>
      </c>
      <c r="M114" s="31">
        <v>1.40299</v>
      </c>
      <c r="N114" s="1"/>
      <c r="O114" s="1"/>
    </row>
    <row r="115" spans="1:15" ht="12.75" customHeight="1">
      <c r="A115" s="31">
        <v>105</v>
      </c>
      <c r="B115" s="31" t="s">
        <v>85</v>
      </c>
      <c r="C115" s="31">
        <v>512</v>
      </c>
      <c r="D115" s="40">
        <v>508.95</v>
      </c>
      <c r="E115" s="40">
        <v>501.4</v>
      </c>
      <c r="F115" s="40">
        <v>490.8</v>
      </c>
      <c r="G115" s="40">
        <v>483.25</v>
      </c>
      <c r="H115" s="40">
        <v>519.54999999999995</v>
      </c>
      <c r="I115" s="40">
        <v>527.1</v>
      </c>
      <c r="J115" s="40">
        <v>537.69999999999993</v>
      </c>
      <c r="K115" s="31">
        <v>516.5</v>
      </c>
      <c r="L115" s="31">
        <v>498.35</v>
      </c>
      <c r="M115" s="31">
        <v>15.56728</v>
      </c>
      <c r="N115" s="1"/>
      <c r="O115" s="1"/>
    </row>
    <row r="116" spans="1:15" ht="12.75" customHeight="1">
      <c r="A116" s="31">
        <v>106</v>
      </c>
      <c r="B116" s="31" t="s">
        <v>86</v>
      </c>
      <c r="C116" s="31">
        <v>905.3</v>
      </c>
      <c r="D116" s="40">
        <v>908.4</v>
      </c>
      <c r="E116" s="40">
        <v>900.59999999999991</v>
      </c>
      <c r="F116" s="40">
        <v>895.9</v>
      </c>
      <c r="G116" s="40">
        <v>888.09999999999991</v>
      </c>
      <c r="H116" s="40">
        <v>913.09999999999991</v>
      </c>
      <c r="I116" s="40">
        <v>920.89999999999986</v>
      </c>
      <c r="J116" s="40">
        <v>925.59999999999991</v>
      </c>
      <c r="K116" s="31">
        <v>916.2</v>
      </c>
      <c r="L116" s="31">
        <v>903.7</v>
      </c>
      <c r="M116" s="31">
        <v>21.27392</v>
      </c>
      <c r="N116" s="1"/>
      <c r="O116" s="1"/>
    </row>
    <row r="117" spans="1:15" ht="12.75" customHeight="1">
      <c r="A117" s="31">
        <v>107</v>
      </c>
      <c r="B117" s="31" t="s">
        <v>93</v>
      </c>
      <c r="C117" s="31">
        <v>151.94999999999999</v>
      </c>
      <c r="D117" s="40">
        <v>152.18333333333334</v>
      </c>
      <c r="E117" s="40">
        <v>150.81666666666666</v>
      </c>
      <c r="F117" s="40">
        <v>149.68333333333334</v>
      </c>
      <c r="G117" s="40">
        <v>148.31666666666666</v>
      </c>
      <c r="H117" s="40">
        <v>153.31666666666666</v>
      </c>
      <c r="I117" s="40">
        <v>154.68333333333334</v>
      </c>
      <c r="J117" s="40">
        <v>155.81666666666666</v>
      </c>
      <c r="K117" s="31">
        <v>153.55000000000001</v>
      </c>
      <c r="L117" s="31">
        <v>151.05000000000001</v>
      </c>
      <c r="M117" s="31">
        <v>7.73468</v>
      </c>
      <c r="N117" s="1"/>
      <c r="O117" s="1"/>
    </row>
    <row r="118" spans="1:15" ht="12.75" customHeight="1">
      <c r="A118" s="31">
        <v>108</v>
      </c>
      <c r="B118" s="31" t="s">
        <v>87</v>
      </c>
      <c r="C118" s="31">
        <v>144.4</v>
      </c>
      <c r="D118" s="40">
        <v>144.93333333333334</v>
      </c>
      <c r="E118" s="40">
        <v>143.16666666666669</v>
      </c>
      <c r="F118" s="40">
        <v>141.93333333333334</v>
      </c>
      <c r="G118" s="40">
        <v>140.16666666666669</v>
      </c>
      <c r="H118" s="40">
        <v>146.16666666666669</v>
      </c>
      <c r="I118" s="40">
        <v>147.93333333333334</v>
      </c>
      <c r="J118" s="40">
        <v>149.16666666666669</v>
      </c>
      <c r="K118" s="31">
        <v>146.69999999999999</v>
      </c>
      <c r="L118" s="31">
        <v>143.69999999999999</v>
      </c>
      <c r="M118" s="31">
        <v>76.857370000000003</v>
      </c>
      <c r="N118" s="1"/>
      <c r="O118" s="1"/>
    </row>
    <row r="119" spans="1:15" ht="12.75" customHeight="1">
      <c r="A119" s="31">
        <v>109</v>
      </c>
      <c r="B119" s="31" t="s">
        <v>348</v>
      </c>
      <c r="C119" s="31">
        <v>361.85</v>
      </c>
      <c r="D119" s="40">
        <v>361.31666666666666</v>
      </c>
      <c r="E119" s="40">
        <v>359.5333333333333</v>
      </c>
      <c r="F119" s="40">
        <v>357.21666666666664</v>
      </c>
      <c r="G119" s="40">
        <v>355.43333333333328</v>
      </c>
      <c r="H119" s="40">
        <v>363.63333333333333</v>
      </c>
      <c r="I119" s="40">
        <v>365.41666666666674</v>
      </c>
      <c r="J119" s="40">
        <v>367.73333333333335</v>
      </c>
      <c r="K119" s="31">
        <v>363.1</v>
      </c>
      <c r="L119" s="31">
        <v>359</v>
      </c>
      <c r="M119" s="31">
        <v>1.7115499999999999</v>
      </c>
      <c r="N119" s="1"/>
      <c r="O119" s="1"/>
    </row>
    <row r="120" spans="1:15" ht="12.75" customHeight="1">
      <c r="A120" s="31">
        <v>110</v>
      </c>
      <c r="B120" s="31" t="s">
        <v>89</v>
      </c>
      <c r="C120" s="31">
        <v>4847.1000000000004</v>
      </c>
      <c r="D120" s="40">
        <v>4808.0333333333328</v>
      </c>
      <c r="E120" s="40">
        <v>4759.1166666666659</v>
      </c>
      <c r="F120" s="40">
        <v>4671.1333333333332</v>
      </c>
      <c r="G120" s="40">
        <v>4622.2166666666662</v>
      </c>
      <c r="H120" s="40">
        <v>4896.0166666666655</v>
      </c>
      <c r="I120" s="40">
        <v>4944.9333333333334</v>
      </c>
      <c r="J120" s="40">
        <v>5032.9166666666652</v>
      </c>
      <c r="K120" s="31">
        <v>4856.95</v>
      </c>
      <c r="L120" s="31">
        <v>4720.05</v>
      </c>
      <c r="M120" s="31">
        <v>3.7622499999999999</v>
      </c>
      <c r="N120" s="1"/>
      <c r="O120" s="1"/>
    </row>
    <row r="121" spans="1:15" ht="12.75" customHeight="1">
      <c r="A121" s="31">
        <v>111</v>
      </c>
      <c r="B121" s="31" t="s">
        <v>90</v>
      </c>
      <c r="C121" s="31">
        <v>1641.3</v>
      </c>
      <c r="D121" s="40">
        <v>1649.0333333333335</v>
      </c>
      <c r="E121" s="40">
        <v>1631.0666666666671</v>
      </c>
      <c r="F121" s="40">
        <v>1620.8333333333335</v>
      </c>
      <c r="G121" s="40">
        <v>1602.866666666667</v>
      </c>
      <c r="H121" s="40">
        <v>1659.2666666666671</v>
      </c>
      <c r="I121" s="40">
        <v>1677.2333333333338</v>
      </c>
      <c r="J121" s="40">
        <v>1687.4666666666672</v>
      </c>
      <c r="K121" s="31">
        <v>1667</v>
      </c>
      <c r="L121" s="31">
        <v>1638.8</v>
      </c>
      <c r="M121" s="31">
        <v>8.0266599999999997</v>
      </c>
      <c r="N121" s="1"/>
      <c r="O121" s="1"/>
    </row>
    <row r="122" spans="1:15" ht="12.75" customHeight="1">
      <c r="A122" s="31">
        <v>112</v>
      </c>
      <c r="B122" s="31" t="s">
        <v>349</v>
      </c>
      <c r="C122" s="31">
        <v>3072.95</v>
      </c>
      <c r="D122" s="40">
        <v>3097.9833333333336</v>
      </c>
      <c r="E122" s="40">
        <v>3029.9666666666672</v>
      </c>
      <c r="F122" s="40">
        <v>2986.9833333333336</v>
      </c>
      <c r="G122" s="40">
        <v>2918.9666666666672</v>
      </c>
      <c r="H122" s="40">
        <v>3140.9666666666672</v>
      </c>
      <c r="I122" s="40">
        <v>3208.9833333333336</v>
      </c>
      <c r="J122" s="40">
        <v>3251.9666666666672</v>
      </c>
      <c r="K122" s="31">
        <v>3166</v>
      </c>
      <c r="L122" s="31">
        <v>3055</v>
      </c>
      <c r="M122" s="31">
        <v>2.9698699999999998</v>
      </c>
      <c r="N122" s="1"/>
      <c r="O122" s="1"/>
    </row>
    <row r="123" spans="1:15" ht="12.75" customHeight="1">
      <c r="A123" s="31">
        <v>113</v>
      </c>
      <c r="B123" s="31" t="s">
        <v>91</v>
      </c>
      <c r="C123" s="31">
        <v>673</v>
      </c>
      <c r="D123" s="40">
        <v>671.18333333333328</v>
      </c>
      <c r="E123" s="40">
        <v>658.81666666666661</v>
      </c>
      <c r="F123" s="40">
        <v>644.63333333333333</v>
      </c>
      <c r="G123" s="40">
        <v>632.26666666666665</v>
      </c>
      <c r="H123" s="40">
        <v>685.36666666666656</v>
      </c>
      <c r="I123" s="40">
        <v>697.73333333333312</v>
      </c>
      <c r="J123" s="40">
        <v>711.91666666666652</v>
      </c>
      <c r="K123" s="31">
        <v>683.55</v>
      </c>
      <c r="L123" s="31">
        <v>657</v>
      </c>
      <c r="M123" s="31">
        <v>35.318890000000003</v>
      </c>
      <c r="N123" s="1"/>
      <c r="O123" s="1"/>
    </row>
    <row r="124" spans="1:15" ht="12.75" customHeight="1">
      <c r="A124" s="31">
        <v>114</v>
      </c>
      <c r="B124" s="31" t="s">
        <v>92</v>
      </c>
      <c r="C124" s="31">
        <v>823.95</v>
      </c>
      <c r="D124" s="40">
        <v>825.61666666666667</v>
      </c>
      <c r="E124" s="40">
        <v>813.43333333333339</v>
      </c>
      <c r="F124" s="40">
        <v>802.91666666666674</v>
      </c>
      <c r="G124" s="40">
        <v>790.73333333333346</v>
      </c>
      <c r="H124" s="40">
        <v>836.13333333333333</v>
      </c>
      <c r="I124" s="40">
        <v>848.31666666666649</v>
      </c>
      <c r="J124" s="40">
        <v>858.83333333333326</v>
      </c>
      <c r="K124" s="31">
        <v>837.8</v>
      </c>
      <c r="L124" s="31">
        <v>815.1</v>
      </c>
      <c r="M124" s="31">
        <v>4.18391</v>
      </c>
      <c r="N124" s="1"/>
      <c r="O124" s="1"/>
    </row>
    <row r="125" spans="1:15" ht="12.75" customHeight="1">
      <c r="A125" s="31">
        <v>115</v>
      </c>
      <c r="B125" s="31" t="s">
        <v>350</v>
      </c>
      <c r="C125" s="31">
        <v>610.85</v>
      </c>
      <c r="D125" s="40">
        <v>618.15</v>
      </c>
      <c r="E125" s="40">
        <v>599.29999999999995</v>
      </c>
      <c r="F125" s="40">
        <v>587.75</v>
      </c>
      <c r="G125" s="40">
        <v>568.9</v>
      </c>
      <c r="H125" s="40">
        <v>629.69999999999993</v>
      </c>
      <c r="I125" s="40">
        <v>648.55000000000007</v>
      </c>
      <c r="J125" s="40">
        <v>660.09999999999991</v>
      </c>
      <c r="K125" s="31">
        <v>637</v>
      </c>
      <c r="L125" s="31">
        <v>606.6</v>
      </c>
      <c r="M125" s="31">
        <v>5.42882</v>
      </c>
      <c r="N125" s="1"/>
      <c r="O125" s="1"/>
    </row>
    <row r="126" spans="1:15" ht="12.75" customHeight="1">
      <c r="A126" s="31">
        <v>116</v>
      </c>
      <c r="B126" s="31" t="s">
        <v>252</v>
      </c>
      <c r="C126" s="31">
        <v>463.1</v>
      </c>
      <c r="D126" s="40">
        <v>465.11666666666662</v>
      </c>
      <c r="E126" s="40">
        <v>452.48333333333323</v>
      </c>
      <c r="F126" s="40">
        <v>441.86666666666662</v>
      </c>
      <c r="G126" s="40">
        <v>429.23333333333323</v>
      </c>
      <c r="H126" s="40">
        <v>475.73333333333323</v>
      </c>
      <c r="I126" s="40">
        <v>488.36666666666656</v>
      </c>
      <c r="J126" s="40">
        <v>498.98333333333323</v>
      </c>
      <c r="K126" s="31">
        <v>477.75</v>
      </c>
      <c r="L126" s="31">
        <v>454.5</v>
      </c>
      <c r="M126" s="31">
        <v>11.76667</v>
      </c>
      <c r="N126" s="1"/>
      <c r="O126" s="1"/>
    </row>
    <row r="127" spans="1:15" ht="12.75" customHeight="1">
      <c r="A127" s="31">
        <v>117</v>
      </c>
      <c r="B127" s="31" t="s">
        <v>94</v>
      </c>
      <c r="C127" s="31">
        <v>948.9</v>
      </c>
      <c r="D127" s="40">
        <v>946.36666666666679</v>
      </c>
      <c r="E127" s="40">
        <v>920.73333333333358</v>
      </c>
      <c r="F127" s="40">
        <v>892.56666666666683</v>
      </c>
      <c r="G127" s="40">
        <v>866.93333333333362</v>
      </c>
      <c r="H127" s="40">
        <v>974.53333333333353</v>
      </c>
      <c r="I127" s="40">
        <v>1000.1666666666667</v>
      </c>
      <c r="J127" s="40">
        <v>1028.3333333333335</v>
      </c>
      <c r="K127" s="31">
        <v>972</v>
      </c>
      <c r="L127" s="31">
        <v>918.2</v>
      </c>
      <c r="M127" s="31">
        <v>38.163640000000001</v>
      </c>
      <c r="N127" s="1"/>
      <c r="O127" s="1"/>
    </row>
    <row r="128" spans="1:15" ht="12.75" customHeight="1">
      <c r="A128" s="31">
        <v>118</v>
      </c>
      <c r="B128" s="31" t="s">
        <v>351</v>
      </c>
      <c r="C128" s="31">
        <v>969.6</v>
      </c>
      <c r="D128" s="40">
        <v>961</v>
      </c>
      <c r="E128" s="40">
        <v>947</v>
      </c>
      <c r="F128" s="40">
        <v>924.4</v>
      </c>
      <c r="G128" s="40">
        <v>910.4</v>
      </c>
      <c r="H128" s="40">
        <v>983.6</v>
      </c>
      <c r="I128" s="40">
        <v>997.6</v>
      </c>
      <c r="J128" s="40">
        <v>1020.2</v>
      </c>
      <c r="K128" s="31">
        <v>975</v>
      </c>
      <c r="L128" s="31">
        <v>938.4</v>
      </c>
      <c r="M128" s="31">
        <v>1.72984</v>
      </c>
      <c r="N128" s="1"/>
      <c r="O128" s="1"/>
    </row>
    <row r="129" spans="1:15" ht="12.75" customHeight="1">
      <c r="A129" s="31">
        <v>119</v>
      </c>
      <c r="B129" s="31" t="s">
        <v>352</v>
      </c>
      <c r="C129" s="31">
        <v>91.95</v>
      </c>
      <c r="D129" s="40">
        <v>91.95</v>
      </c>
      <c r="E129" s="40">
        <v>91.100000000000009</v>
      </c>
      <c r="F129" s="40">
        <v>90.25</v>
      </c>
      <c r="G129" s="40">
        <v>89.4</v>
      </c>
      <c r="H129" s="40">
        <v>92.800000000000011</v>
      </c>
      <c r="I129" s="40">
        <v>93.65</v>
      </c>
      <c r="J129" s="40">
        <v>94.500000000000014</v>
      </c>
      <c r="K129" s="31">
        <v>92.8</v>
      </c>
      <c r="L129" s="31">
        <v>91.1</v>
      </c>
      <c r="M129" s="31">
        <v>8.8469200000000008</v>
      </c>
      <c r="N129" s="1"/>
      <c r="O129" s="1"/>
    </row>
    <row r="130" spans="1:15" ht="12.75" customHeight="1">
      <c r="A130" s="31">
        <v>120</v>
      </c>
      <c r="B130" s="31" t="s">
        <v>353</v>
      </c>
      <c r="C130" s="31">
        <v>957</v>
      </c>
      <c r="D130" s="40">
        <v>951.2833333333333</v>
      </c>
      <c r="E130" s="40">
        <v>932.56666666666661</v>
      </c>
      <c r="F130" s="40">
        <v>908.13333333333333</v>
      </c>
      <c r="G130" s="40">
        <v>889.41666666666663</v>
      </c>
      <c r="H130" s="40">
        <v>975.71666666666658</v>
      </c>
      <c r="I130" s="40">
        <v>994.43333333333328</v>
      </c>
      <c r="J130" s="40">
        <v>1018.8666666666666</v>
      </c>
      <c r="K130" s="31">
        <v>970</v>
      </c>
      <c r="L130" s="31">
        <v>926.85</v>
      </c>
      <c r="M130" s="31">
        <v>1.9139900000000001</v>
      </c>
      <c r="N130" s="1"/>
      <c r="O130" s="1"/>
    </row>
    <row r="131" spans="1:15" ht="12.75" customHeight="1">
      <c r="A131" s="31">
        <v>121</v>
      </c>
      <c r="B131" s="31" t="s">
        <v>99</v>
      </c>
      <c r="C131" s="31">
        <v>334.05</v>
      </c>
      <c r="D131" s="40">
        <v>333.8</v>
      </c>
      <c r="E131" s="40">
        <v>329.25</v>
      </c>
      <c r="F131" s="40">
        <v>324.45</v>
      </c>
      <c r="G131" s="40">
        <v>319.89999999999998</v>
      </c>
      <c r="H131" s="40">
        <v>338.6</v>
      </c>
      <c r="I131" s="40">
        <v>343.15000000000009</v>
      </c>
      <c r="J131" s="40">
        <v>347.95000000000005</v>
      </c>
      <c r="K131" s="31">
        <v>338.35</v>
      </c>
      <c r="L131" s="31">
        <v>329</v>
      </c>
      <c r="M131" s="31">
        <v>65.842070000000007</v>
      </c>
      <c r="N131" s="1"/>
      <c r="O131" s="1"/>
    </row>
    <row r="132" spans="1:15" ht="12.75" customHeight="1">
      <c r="A132" s="31">
        <v>122</v>
      </c>
      <c r="B132" s="31" t="s">
        <v>95</v>
      </c>
      <c r="C132" s="31">
        <v>575.4</v>
      </c>
      <c r="D132" s="40">
        <v>578.08333333333326</v>
      </c>
      <c r="E132" s="40">
        <v>571.36666666666656</v>
      </c>
      <c r="F132" s="40">
        <v>567.33333333333326</v>
      </c>
      <c r="G132" s="40">
        <v>560.61666666666656</v>
      </c>
      <c r="H132" s="40">
        <v>582.11666666666656</v>
      </c>
      <c r="I132" s="40">
        <v>588.83333333333326</v>
      </c>
      <c r="J132" s="40">
        <v>592.86666666666656</v>
      </c>
      <c r="K132" s="31">
        <v>584.79999999999995</v>
      </c>
      <c r="L132" s="31">
        <v>574.04999999999995</v>
      </c>
      <c r="M132" s="31">
        <v>24.744319999999998</v>
      </c>
      <c r="N132" s="1"/>
      <c r="O132" s="1"/>
    </row>
    <row r="133" spans="1:15" ht="12.75" customHeight="1">
      <c r="A133" s="31">
        <v>123</v>
      </c>
      <c r="B133" s="31" t="s">
        <v>253</v>
      </c>
      <c r="C133" s="31">
        <v>1893.1</v>
      </c>
      <c r="D133" s="40">
        <v>1904.3833333333332</v>
      </c>
      <c r="E133" s="40">
        <v>1858.8166666666664</v>
      </c>
      <c r="F133" s="40">
        <v>1824.5333333333331</v>
      </c>
      <c r="G133" s="40">
        <v>1778.9666666666662</v>
      </c>
      <c r="H133" s="40">
        <v>1938.6666666666665</v>
      </c>
      <c r="I133" s="40">
        <v>1984.2333333333331</v>
      </c>
      <c r="J133" s="40">
        <v>2018.5166666666667</v>
      </c>
      <c r="K133" s="31">
        <v>1949.95</v>
      </c>
      <c r="L133" s="31">
        <v>1870.1</v>
      </c>
      <c r="M133" s="31">
        <v>0.99548000000000003</v>
      </c>
      <c r="N133" s="1"/>
      <c r="O133" s="1"/>
    </row>
    <row r="134" spans="1:15" ht="12.75" customHeight="1">
      <c r="A134" s="31">
        <v>124</v>
      </c>
      <c r="B134" s="31" t="s">
        <v>96</v>
      </c>
      <c r="C134" s="31">
        <v>2146.4</v>
      </c>
      <c r="D134" s="40">
        <v>2133.7833333333333</v>
      </c>
      <c r="E134" s="40">
        <v>2114.7666666666664</v>
      </c>
      <c r="F134" s="40">
        <v>2083.1333333333332</v>
      </c>
      <c r="G134" s="40">
        <v>2064.1166666666663</v>
      </c>
      <c r="H134" s="40">
        <v>2165.4166666666665</v>
      </c>
      <c r="I134" s="40">
        <v>2184.4333333333338</v>
      </c>
      <c r="J134" s="40">
        <v>2216.0666666666666</v>
      </c>
      <c r="K134" s="31">
        <v>2152.8000000000002</v>
      </c>
      <c r="L134" s="31">
        <v>2102.15</v>
      </c>
      <c r="M134" s="31">
        <v>8.2281600000000008</v>
      </c>
      <c r="N134" s="1"/>
      <c r="O134" s="1"/>
    </row>
    <row r="135" spans="1:15" ht="12.75" customHeight="1">
      <c r="A135" s="31">
        <v>125</v>
      </c>
      <c r="B135" s="31" t="s">
        <v>354</v>
      </c>
      <c r="C135" s="31">
        <v>177.85</v>
      </c>
      <c r="D135" s="40">
        <v>176.5</v>
      </c>
      <c r="E135" s="40">
        <v>174.1</v>
      </c>
      <c r="F135" s="40">
        <v>170.35</v>
      </c>
      <c r="G135" s="40">
        <v>167.95</v>
      </c>
      <c r="H135" s="40">
        <v>180.25</v>
      </c>
      <c r="I135" s="40">
        <v>182.64999999999998</v>
      </c>
      <c r="J135" s="40">
        <v>186.4</v>
      </c>
      <c r="K135" s="31">
        <v>178.9</v>
      </c>
      <c r="L135" s="31">
        <v>172.75</v>
      </c>
      <c r="M135" s="31">
        <v>12.23638</v>
      </c>
      <c r="N135" s="1"/>
      <c r="O135" s="1"/>
    </row>
    <row r="136" spans="1:15" ht="12.75" customHeight="1">
      <c r="A136" s="31">
        <v>126</v>
      </c>
      <c r="B136" s="31" t="s">
        <v>254</v>
      </c>
      <c r="C136" s="31">
        <v>212.75</v>
      </c>
      <c r="D136" s="40">
        <v>208.41666666666666</v>
      </c>
      <c r="E136" s="40">
        <v>200.93333333333331</v>
      </c>
      <c r="F136" s="40">
        <v>189.11666666666665</v>
      </c>
      <c r="G136" s="40">
        <v>181.6333333333333</v>
      </c>
      <c r="H136" s="40">
        <v>220.23333333333332</v>
      </c>
      <c r="I136" s="40">
        <v>227.71666666666667</v>
      </c>
      <c r="J136" s="40">
        <v>239.53333333333333</v>
      </c>
      <c r="K136" s="31">
        <v>215.9</v>
      </c>
      <c r="L136" s="31">
        <v>196.6</v>
      </c>
      <c r="M136" s="31">
        <v>25.38195</v>
      </c>
      <c r="N136" s="1"/>
      <c r="O136" s="1"/>
    </row>
    <row r="137" spans="1:15" ht="12.75" customHeight="1">
      <c r="A137" s="31">
        <v>127</v>
      </c>
      <c r="B137" s="31" t="s">
        <v>355</v>
      </c>
      <c r="C137" s="31">
        <v>895.05</v>
      </c>
      <c r="D137" s="40">
        <v>889.68333333333339</v>
      </c>
      <c r="E137" s="40">
        <v>880.36666666666679</v>
      </c>
      <c r="F137" s="40">
        <v>865.68333333333339</v>
      </c>
      <c r="G137" s="40">
        <v>856.36666666666679</v>
      </c>
      <c r="H137" s="40">
        <v>904.36666666666679</v>
      </c>
      <c r="I137" s="40">
        <v>913.68333333333339</v>
      </c>
      <c r="J137" s="40">
        <v>928.36666666666679</v>
      </c>
      <c r="K137" s="31">
        <v>899</v>
      </c>
      <c r="L137" s="31">
        <v>875</v>
      </c>
      <c r="M137" s="31">
        <v>0.35374</v>
      </c>
      <c r="N137" s="1"/>
      <c r="O137" s="1"/>
    </row>
    <row r="138" spans="1:15" ht="12.75" customHeight="1">
      <c r="A138" s="31">
        <v>128</v>
      </c>
      <c r="B138" s="31" t="s">
        <v>356</v>
      </c>
      <c r="C138" s="31">
        <v>539.45000000000005</v>
      </c>
      <c r="D138" s="40">
        <v>541.68333333333339</v>
      </c>
      <c r="E138" s="40">
        <v>530.01666666666677</v>
      </c>
      <c r="F138" s="40">
        <v>520.58333333333337</v>
      </c>
      <c r="G138" s="40">
        <v>508.91666666666674</v>
      </c>
      <c r="H138" s="40">
        <v>551.11666666666679</v>
      </c>
      <c r="I138" s="40">
        <v>562.7833333333333</v>
      </c>
      <c r="J138" s="40">
        <v>572.21666666666681</v>
      </c>
      <c r="K138" s="31">
        <v>553.35</v>
      </c>
      <c r="L138" s="31">
        <v>532.25</v>
      </c>
      <c r="M138" s="31">
        <v>2.9872700000000001</v>
      </c>
      <c r="N138" s="1"/>
      <c r="O138" s="1"/>
    </row>
    <row r="139" spans="1:15" ht="12.75" customHeight="1">
      <c r="A139" s="31">
        <v>129</v>
      </c>
      <c r="B139" s="31" t="s">
        <v>357</v>
      </c>
      <c r="C139" s="31">
        <v>14</v>
      </c>
      <c r="D139" s="40">
        <v>13.383333333333333</v>
      </c>
      <c r="E139" s="40">
        <v>12.566666666666666</v>
      </c>
      <c r="F139" s="40">
        <v>11.133333333333333</v>
      </c>
      <c r="G139" s="40">
        <v>10.316666666666666</v>
      </c>
      <c r="H139" s="40">
        <v>14.816666666666666</v>
      </c>
      <c r="I139" s="40">
        <v>15.633333333333333</v>
      </c>
      <c r="J139" s="40">
        <v>17.066666666666666</v>
      </c>
      <c r="K139" s="31">
        <v>14.2</v>
      </c>
      <c r="L139" s="31">
        <v>11.95</v>
      </c>
      <c r="M139" s="31">
        <v>289.67736000000002</v>
      </c>
      <c r="N139" s="1"/>
      <c r="O139" s="1"/>
    </row>
    <row r="140" spans="1:15" ht="12.75" customHeight="1">
      <c r="A140" s="31">
        <v>130</v>
      </c>
      <c r="B140" s="31" t="s">
        <v>358</v>
      </c>
      <c r="C140" s="31">
        <v>206.15</v>
      </c>
      <c r="D140" s="40">
        <v>202.54999999999998</v>
      </c>
      <c r="E140" s="40">
        <v>192.59999999999997</v>
      </c>
      <c r="F140" s="40">
        <v>179.04999999999998</v>
      </c>
      <c r="G140" s="40">
        <v>169.09999999999997</v>
      </c>
      <c r="H140" s="40">
        <v>216.09999999999997</v>
      </c>
      <c r="I140" s="40">
        <v>226.04999999999995</v>
      </c>
      <c r="J140" s="40">
        <v>239.59999999999997</v>
      </c>
      <c r="K140" s="31">
        <v>212.5</v>
      </c>
      <c r="L140" s="31">
        <v>189</v>
      </c>
      <c r="M140" s="31">
        <v>18.50366</v>
      </c>
      <c r="N140" s="1"/>
      <c r="O140" s="1"/>
    </row>
    <row r="141" spans="1:15" ht="12.75" customHeight="1">
      <c r="A141" s="31">
        <v>131</v>
      </c>
      <c r="B141" s="31" t="s">
        <v>97</v>
      </c>
      <c r="C141" s="31">
        <v>4908.8500000000004</v>
      </c>
      <c r="D141" s="40">
        <v>4903.5999999999995</v>
      </c>
      <c r="E141" s="40">
        <v>4877.2499999999991</v>
      </c>
      <c r="F141" s="40">
        <v>4845.6499999999996</v>
      </c>
      <c r="G141" s="40">
        <v>4819.2999999999993</v>
      </c>
      <c r="H141" s="40">
        <v>4935.1999999999989</v>
      </c>
      <c r="I141" s="40">
        <v>4961.5499999999993</v>
      </c>
      <c r="J141" s="40">
        <v>4993.1499999999987</v>
      </c>
      <c r="K141" s="31">
        <v>4929.95</v>
      </c>
      <c r="L141" s="31">
        <v>4872</v>
      </c>
      <c r="M141" s="31">
        <v>2.00081</v>
      </c>
      <c r="N141" s="1"/>
      <c r="O141" s="1"/>
    </row>
    <row r="142" spans="1:15" ht="12.75" customHeight="1">
      <c r="A142" s="31">
        <v>132</v>
      </c>
      <c r="B142" s="31" t="s">
        <v>255</v>
      </c>
      <c r="C142" s="31">
        <v>4197.3</v>
      </c>
      <c r="D142" s="40">
        <v>4197.4666666666662</v>
      </c>
      <c r="E142" s="40">
        <v>4155.9833333333327</v>
      </c>
      <c r="F142" s="40">
        <v>4114.6666666666661</v>
      </c>
      <c r="G142" s="40">
        <v>4073.1833333333325</v>
      </c>
      <c r="H142" s="40">
        <v>4238.7833333333328</v>
      </c>
      <c r="I142" s="40">
        <v>4280.2666666666664</v>
      </c>
      <c r="J142" s="40">
        <v>4321.583333333333</v>
      </c>
      <c r="K142" s="31">
        <v>4238.95</v>
      </c>
      <c r="L142" s="31">
        <v>4156.1499999999996</v>
      </c>
      <c r="M142" s="31">
        <v>1.7336800000000001</v>
      </c>
      <c r="N142" s="1"/>
      <c r="O142" s="1"/>
    </row>
    <row r="143" spans="1:15" ht="12.75" customHeight="1">
      <c r="A143" s="31">
        <v>133</v>
      </c>
      <c r="B143" s="31" t="s">
        <v>145</v>
      </c>
      <c r="C143" s="31">
        <v>3833.5</v>
      </c>
      <c r="D143" s="40">
        <v>3817.9</v>
      </c>
      <c r="E143" s="40">
        <v>3775.8</v>
      </c>
      <c r="F143" s="40">
        <v>3718.1</v>
      </c>
      <c r="G143" s="40">
        <v>3676</v>
      </c>
      <c r="H143" s="40">
        <v>3875.6000000000004</v>
      </c>
      <c r="I143" s="40">
        <v>3917.7</v>
      </c>
      <c r="J143" s="40">
        <v>3975.4000000000005</v>
      </c>
      <c r="K143" s="31">
        <v>3860</v>
      </c>
      <c r="L143" s="31">
        <v>3760.2</v>
      </c>
      <c r="M143" s="31">
        <v>1.81836</v>
      </c>
      <c r="N143" s="1"/>
      <c r="O143" s="1"/>
    </row>
    <row r="144" spans="1:15" ht="12.75" customHeight="1">
      <c r="A144" s="31">
        <v>134</v>
      </c>
      <c r="B144" s="31" t="s">
        <v>100</v>
      </c>
      <c r="C144" s="31">
        <v>4716.3999999999996</v>
      </c>
      <c r="D144" s="40">
        <v>4720.0666666666666</v>
      </c>
      <c r="E144" s="40">
        <v>4686.833333333333</v>
      </c>
      <c r="F144" s="40">
        <v>4657.2666666666664</v>
      </c>
      <c r="G144" s="40">
        <v>4624.0333333333328</v>
      </c>
      <c r="H144" s="40">
        <v>4749.6333333333332</v>
      </c>
      <c r="I144" s="40">
        <v>4782.8666666666668</v>
      </c>
      <c r="J144" s="40">
        <v>4812.4333333333334</v>
      </c>
      <c r="K144" s="31">
        <v>4753.3</v>
      </c>
      <c r="L144" s="31">
        <v>4690.5</v>
      </c>
      <c r="M144" s="31">
        <v>6.2141799999999998</v>
      </c>
      <c r="N144" s="1"/>
      <c r="O144" s="1"/>
    </row>
    <row r="145" spans="1:15" ht="12.75" customHeight="1">
      <c r="A145" s="31">
        <v>135</v>
      </c>
      <c r="B145" s="31" t="s">
        <v>359</v>
      </c>
      <c r="C145" s="31">
        <v>407.45</v>
      </c>
      <c r="D145" s="40">
        <v>401.7833333333333</v>
      </c>
      <c r="E145" s="40">
        <v>394.66666666666663</v>
      </c>
      <c r="F145" s="40">
        <v>381.88333333333333</v>
      </c>
      <c r="G145" s="40">
        <v>374.76666666666665</v>
      </c>
      <c r="H145" s="40">
        <v>414.56666666666661</v>
      </c>
      <c r="I145" s="40">
        <v>421.68333333333328</v>
      </c>
      <c r="J145" s="40">
        <v>434.46666666666658</v>
      </c>
      <c r="K145" s="31">
        <v>408.9</v>
      </c>
      <c r="L145" s="31">
        <v>389</v>
      </c>
      <c r="M145" s="31">
        <v>3.1682600000000001</v>
      </c>
      <c r="N145" s="1"/>
      <c r="O145" s="1"/>
    </row>
    <row r="146" spans="1:15" ht="12.75" customHeight="1">
      <c r="A146" s="31">
        <v>136</v>
      </c>
      <c r="B146" s="31" t="s">
        <v>360</v>
      </c>
      <c r="C146" s="31">
        <v>105.15</v>
      </c>
      <c r="D146" s="40">
        <v>104.95</v>
      </c>
      <c r="E146" s="40">
        <v>103.9</v>
      </c>
      <c r="F146" s="40">
        <v>102.65</v>
      </c>
      <c r="G146" s="40">
        <v>101.60000000000001</v>
      </c>
      <c r="H146" s="40">
        <v>106.2</v>
      </c>
      <c r="I146" s="40">
        <v>107.24999999999999</v>
      </c>
      <c r="J146" s="40">
        <v>108.5</v>
      </c>
      <c r="K146" s="31">
        <v>106</v>
      </c>
      <c r="L146" s="31">
        <v>103.7</v>
      </c>
      <c r="M146" s="31">
        <v>2.9931100000000002</v>
      </c>
      <c r="N146" s="1"/>
      <c r="O146" s="1"/>
    </row>
    <row r="147" spans="1:15" ht="12.75" customHeight="1">
      <c r="A147" s="31">
        <v>137</v>
      </c>
      <c r="B147" s="31" t="s">
        <v>361</v>
      </c>
      <c r="C147" s="31">
        <v>239</v>
      </c>
      <c r="D147" s="40">
        <v>239.45000000000002</v>
      </c>
      <c r="E147" s="40">
        <v>236.95000000000005</v>
      </c>
      <c r="F147" s="40">
        <v>234.90000000000003</v>
      </c>
      <c r="G147" s="40">
        <v>232.40000000000006</v>
      </c>
      <c r="H147" s="40">
        <v>241.50000000000003</v>
      </c>
      <c r="I147" s="40">
        <v>243.99999999999997</v>
      </c>
      <c r="J147" s="40">
        <v>246.05</v>
      </c>
      <c r="K147" s="31">
        <v>241.95</v>
      </c>
      <c r="L147" s="31">
        <v>237.4</v>
      </c>
      <c r="M147" s="31">
        <v>0.80969000000000002</v>
      </c>
      <c r="N147" s="1"/>
      <c r="O147" s="1"/>
    </row>
    <row r="148" spans="1:15" ht="12.75" customHeight="1">
      <c r="A148" s="31">
        <v>138</v>
      </c>
      <c r="B148" s="31" t="s">
        <v>362</v>
      </c>
      <c r="C148" s="31">
        <v>84.6</v>
      </c>
      <c r="D148" s="40">
        <v>83.416666666666671</v>
      </c>
      <c r="E148" s="40">
        <v>81.333333333333343</v>
      </c>
      <c r="F148" s="40">
        <v>78.066666666666677</v>
      </c>
      <c r="G148" s="40">
        <v>75.983333333333348</v>
      </c>
      <c r="H148" s="40">
        <v>86.683333333333337</v>
      </c>
      <c r="I148" s="40">
        <v>88.76666666666668</v>
      </c>
      <c r="J148" s="40">
        <v>92.033333333333331</v>
      </c>
      <c r="K148" s="31">
        <v>85.5</v>
      </c>
      <c r="L148" s="31">
        <v>80.150000000000006</v>
      </c>
      <c r="M148" s="31">
        <v>35.165289999999999</v>
      </c>
      <c r="N148" s="1"/>
      <c r="O148" s="1"/>
    </row>
    <row r="149" spans="1:15" ht="12.75" customHeight="1">
      <c r="A149" s="31">
        <v>139</v>
      </c>
      <c r="B149" s="31" t="s">
        <v>101</v>
      </c>
      <c r="C149" s="31">
        <v>2616.5500000000002</v>
      </c>
      <c r="D149" s="40">
        <v>2652.4833333333336</v>
      </c>
      <c r="E149" s="40">
        <v>2565.0666666666671</v>
      </c>
      <c r="F149" s="40">
        <v>2513.5833333333335</v>
      </c>
      <c r="G149" s="40">
        <v>2426.166666666667</v>
      </c>
      <c r="H149" s="40">
        <v>2703.9666666666672</v>
      </c>
      <c r="I149" s="40">
        <v>2791.3833333333332</v>
      </c>
      <c r="J149" s="40">
        <v>2842.8666666666672</v>
      </c>
      <c r="K149" s="31">
        <v>2739.9</v>
      </c>
      <c r="L149" s="31">
        <v>2601</v>
      </c>
      <c r="M149" s="31">
        <v>22.48827</v>
      </c>
      <c r="N149" s="1"/>
      <c r="O149" s="1"/>
    </row>
    <row r="150" spans="1:15" ht="12.75" customHeight="1">
      <c r="A150" s="31">
        <v>140</v>
      </c>
      <c r="B150" s="31" t="s">
        <v>363</v>
      </c>
      <c r="C150" s="31">
        <v>208.9</v>
      </c>
      <c r="D150" s="40">
        <v>208.6</v>
      </c>
      <c r="E150" s="40">
        <v>204.75</v>
      </c>
      <c r="F150" s="40">
        <v>200.6</v>
      </c>
      <c r="G150" s="40">
        <v>196.75</v>
      </c>
      <c r="H150" s="40">
        <v>212.75</v>
      </c>
      <c r="I150" s="40">
        <v>216.59999999999997</v>
      </c>
      <c r="J150" s="40">
        <v>220.75</v>
      </c>
      <c r="K150" s="31">
        <v>212.45</v>
      </c>
      <c r="L150" s="31">
        <v>204.45</v>
      </c>
      <c r="M150" s="31">
        <v>12.135429999999999</v>
      </c>
      <c r="N150" s="1"/>
      <c r="O150" s="1"/>
    </row>
    <row r="151" spans="1:15" ht="12.75" customHeight="1">
      <c r="A151" s="31">
        <v>141</v>
      </c>
      <c r="B151" s="31" t="s">
        <v>256</v>
      </c>
      <c r="C151" s="31">
        <v>555.29999999999995</v>
      </c>
      <c r="D151" s="40">
        <v>557.25</v>
      </c>
      <c r="E151" s="40">
        <v>550.04999999999995</v>
      </c>
      <c r="F151" s="40">
        <v>544.79999999999995</v>
      </c>
      <c r="G151" s="40">
        <v>537.59999999999991</v>
      </c>
      <c r="H151" s="40">
        <v>562.5</v>
      </c>
      <c r="I151" s="40">
        <v>569.70000000000005</v>
      </c>
      <c r="J151" s="40">
        <v>574.95000000000005</v>
      </c>
      <c r="K151" s="31">
        <v>564.45000000000005</v>
      </c>
      <c r="L151" s="31">
        <v>552</v>
      </c>
      <c r="M151" s="31">
        <v>4.7536899999999997</v>
      </c>
      <c r="N151" s="1"/>
      <c r="O151" s="1"/>
    </row>
    <row r="152" spans="1:15" ht="12.75" customHeight="1">
      <c r="A152" s="31">
        <v>142</v>
      </c>
      <c r="B152" s="31" t="s">
        <v>257</v>
      </c>
      <c r="C152" s="31">
        <v>1716.4</v>
      </c>
      <c r="D152" s="40">
        <v>1714.05</v>
      </c>
      <c r="E152" s="40">
        <v>1678.1</v>
      </c>
      <c r="F152" s="40">
        <v>1639.8</v>
      </c>
      <c r="G152" s="40">
        <v>1603.85</v>
      </c>
      <c r="H152" s="40">
        <v>1752.35</v>
      </c>
      <c r="I152" s="40">
        <v>1788.3000000000002</v>
      </c>
      <c r="J152" s="40">
        <v>1826.6</v>
      </c>
      <c r="K152" s="31">
        <v>1750</v>
      </c>
      <c r="L152" s="31">
        <v>1675.75</v>
      </c>
      <c r="M152" s="31">
        <v>1.8717299999999999</v>
      </c>
      <c r="N152" s="1"/>
      <c r="O152" s="1"/>
    </row>
    <row r="153" spans="1:15" ht="12.75" customHeight="1">
      <c r="A153" s="31">
        <v>143</v>
      </c>
      <c r="B153" s="31" t="s">
        <v>364</v>
      </c>
      <c r="C153" s="31">
        <v>71.95</v>
      </c>
      <c r="D153" s="40">
        <v>72.38333333333334</v>
      </c>
      <c r="E153" s="40">
        <v>71.366666666666674</v>
      </c>
      <c r="F153" s="40">
        <v>70.783333333333331</v>
      </c>
      <c r="G153" s="40">
        <v>69.766666666666666</v>
      </c>
      <c r="H153" s="40">
        <v>72.966666666666683</v>
      </c>
      <c r="I153" s="40">
        <v>73.983333333333363</v>
      </c>
      <c r="J153" s="40">
        <v>74.566666666666691</v>
      </c>
      <c r="K153" s="31">
        <v>73.400000000000006</v>
      </c>
      <c r="L153" s="31">
        <v>71.8</v>
      </c>
      <c r="M153" s="31">
        <v>28.002469999999999</v>
      </c>
      <c r="N153" s="1"/>
      <c r="O153" s="1"/>
    </row>
    <row r="154" spans="1:15" ht="12.75" customHeight="1">
      <c r="A154" s="31">
        <v>144</v>
      </c>
      <c r="B154" s="31" t="s">
        <v>365</v>
      </c>
      <c r="C154" s="31">
        <v>123.6</v>
      </c>
      <c r="D154" s="40">
        <v>121.86666666666667</v>
      </c>
      <c r="E154" s="40">
        <v>117.73333333333335</v>
      </c>
      <c r="F154" s="40">
        <v>111.86666666666667</v>
      </c>
      <c r="G154" s="40">
        <v>107.73333333333335</v>
      </c>
      <c r="H154" s="40">
        <v>127.73333333333335</v>
      </c>
      <c r="I154" s="40">
        <v>131.86666666666667</v>
      </c>
      <c r="J154" s="40">
        <v>137.73333333333335</v>
      </c>
      <c r="K154" s="31">
        <v>126</v>
      </c>
      <c r="L154" s="31">
        <v>116</v>
      </c>
      <c r="M154" s="31">
        <v>9.5817599999999992</v>
      </c>
      <c r="N154" s="1"/>
      <c r="O154" s="1"/>
    </row>
    <row r="155" spans="1:15" ht="12.75" customHeight="1">
      <c r="A155" s="31">
        <v>145</v>
      </c>
      <c r="B155" s="31" t="s">
        <v>366</v>
      </c>
      <c r="C155" s="31">
        <v>738.15</v>
      </c>
      <c r="D155" s="40">
        <v>737.11666666666667</v>
      </c>
      <c r="E155" s="40">
        <v>730.58333333333337</v>
      </c>
      <c r="F155" s="40">
        <v>723.01666666666665</v>
      </c>
      <c r="G155" s="40">
        <v>716.48333333333335</v>
      </c>
      <c r="H155" s="40">
        <v>744.68333333333339</v>
      </c>
      <c r="I155" s="40">
        <v>751.2166666666667</v>
      </c>
      <c r="J155" s="40">
        <v>758.78333333333342</v>
      </c>
      <c r="K155" s="31">
        <v>743.65</v>
      </c>
      <c r="L155" s="31">
        <v>729.55</v>
      </c>
      <c r="M155" s="31">
        <v>0.66034000000000004</v>
      </c>
      <c r="N155" s="1"/>
      <c r="O155" s="1"/>
    </row>
    <row r="156" spans="1:15" ht="12.75" customHeight="1">
      <c r="A156" s="31">
        <v>146</v>
      </c>
      <c r="B156" s="31" t="s">
        <v>102</v>
      </c>
      <c r="C156" s="31">
        <v>1265.1500000000001</v>
      </c>
      <c r="D156" s="40">
        <v>1263.7500000000002</v>
      </c>
      <c r="E156" s="40">
        <v>1253.3000000000004</v>
      </c>
      <c r="F156" s="40">
        <v>1241.4500000000003</v>
      </c>
      <c r="G156" s="40">
        <v>1231.0000000000005</v>
      </c>
      <c r="H156" s="40">
        <v>1275.6000000000004</v>
      </c>
      <c r="I156" s="40">
        <v>1286.0500000000002</v>
      </c>
      <c r="J156" s="40">
        <v>1297.9000000000003</v>
      </c>
      <c r="K156" s="31">
        <v>1274.2</v>
      </c>
      <c r="L156" s="31">
        <v>1251.9000000000001</v>
      </c>
      <c r="M156" s="31">
        <v>10.859719999999999</v>
      </c>
      <c r="N156" s="1"/>
      <c r="O156" s="1"/>
    </row>
    <row r="157" spans="1:15" ht="12.75" customHeight="1">
      <c r="A157" s="31">
        <v>147</v>
      </c>
      <c r="B157" s="31" t="s">
        <v>103</v>
      </c>
      <c r="C157" s="31">
        <v>167.8</v>
      </c>
      <c r="D157" s="40">
        <v>168.70000000000002</v>
      </c>
      <c r="E157" s="40">
        <v>166.60000000000002</v>
      </c>
      <c r="F157" s="40">
        <v>165.4</v>
      </c>
      <c r="G157" s="40">
        <v>163.30000000000001</v>
      </c>
      <c r="H157" s="40">
        <v>169.90000000000003</v>
      </c>
      <c r="I157" s="40">
        <v>172</v>
      </c>
      <c r="J157" s="40">
        <v>173.20000000000005</v>
      </c>
      <c r="K157" s="31">
        <v>170.8</v>
      </c>
      <c r="L157" s="31">
        <v>167.5</v>
      </c>
      <c r="M157" s="31">
        <v>38.67</v>
      </c>
      <c r="N157" s="1"/>
      <c r="O157" s="1"/>
    </row>
    <row r="158" spans="1:15" ht="12.75" customHeight="1">
      <c r="A158" s="31">
        <v>148</v>
      </c>
      <c r="B158" s="31" t="s">
        <v>367</v>
      </c>
      <c r="C158" s="31">
        <v>365.35</v>
      </c>
      <c r="D158" s="40">
        <v>361.11666666666662</v>
      </c>
      <c r="E158" s="40">
        <v>354.23333333333323</v>
      </c>
      <c r="F158" s="40">
        <v>343.11666666666662</v>
      </c>
      <c r="G158" s="40">
        <v>336.23333333333323</v>
      </c>
      <c r="H158" s="40">
        <v>372.23333333333323</v>
      </c>
      <c r="I158" s="40">
        <v>379.11666666666656</v>
      </c>
      <c r="J158" s="40">
        <v>390.23333333333323</v>
      </c>
      <c r="K158" s="31">
        <v>368</v>
      </c>
      <c r="L158" s="31">
        <v>350</v>
      </c>
      <c r="M158" s="31">
        <v>2.6969799999999999</v>
      </c>
      <c r="N158" s="1"/>
      <c r="O158" s="1"/>
    </row>
    <row r="159" spans="1:15" ht="12.75" customHeight="1">
      <c r="A159" s="31">
        <v>149</v>
      </c>
      <c r="B159" s="31" t="s">
        <v>104</v>
      </c>
      <c r="C159" s="31">
        <v>85.6</v>
      </c>
      <c r="D159" s="40">
        <v>85.649999999999991</v>
      </c>
      <c r="E159" s="40">
        <v>85.049999999999983</v>
      </c>
      <c r="F159" s="40">
        <v>84.499999999999986</v>
      </c>
      <c r="G159" s="40">
        <v>83.899999999999977</v>
      </c>
      <c r="H159" s="40">
        <v>86.199999999999989</v>
      </c>
      <c r="I159" s="40">
        <v>86.799999999999983</v>
      </c>
      <c r="J159" s="40">
        <v>87.35</v>
      </c>
      <c r="K159" s="31">
        <v>86.25</v>
      </c>
      <c r="L159" s="31">
        <v>85.1</v>
      </c>
      <c r="M159" s="31">
        <v>104.43600000000001</v>
      </c>
      <c r="N159" s="1"/>
      <c r="O159" s="1"/>
    </row>
    <row r="160" spans="1:15" ht="12.75" customHeight="1">
      <c r="A160" s="31">
        <v>150</v>
      </c>
      <c r="B160" s="31" t="s">
        <v>368</v>
      </c>
      <c r="C160" s="31">
        <v>2871.65</v>
      </c>
      <c r="D160" s="40">
        <v>2885.0833333333335</v>
      </c>
      <c r="E160" s="40">
        <v>2842.7166666666672</v>
      </c>
      <c r="F160" s="40">
        <v>2813.7833333333338</v>
      </c>
      <c r="G160" s="40">
        <v>2771.4166666666674</v>
      </c>
      <c r="H160" s="40">
        <v>2914.0166666666669</v>
      </c>
      <c r="I160" s="40">
        <v>2956.3833333333328</v>
      </c>
      <c r="J160" s="40">
        <v>2985.3166666666666</v>
      </c>
      <c r="K160" s="31">
        <v>2927.45</v>
      </c>
      <c r="L160" s="31">
        <v>2856.15</v>
      </c>
      <c r="M160" s="31">
        <v>0.35063</v>
      </c>
      <c r="N160" s="1"/>
      <c r="O160" s="1"/>
    </row>
    <row r="161" spans="1:15" ht="12.75" customHeight="1">
      <c r="A161" s="31">
        <v>151</v>
      </c>
      <c r="B161" s="31" t="s">
        <v>369</v>
      </c>
      <c r="C161" s="31">
        <v>498.75</v>
      </c>
      <c r="D161" s="40">
        <v>499.0333333333333</v>
      </c>
      <c r="E161" s="40">
        <v>488.06666666666661</v>
      </c>
      <c r="F161" s="40">
        <v>477.38333333333333</v>
      </c>
      <c r="G161" s="40">
        <v>466.41666666666663</v>
      </c>
      <c r="H161" s="40">
        <v>509.71666666666658</v>
      </c>
      <c r="I161" s="40">
        <v>520.68333333333328</v>
      </c>
      <c r="J161" s="40">
        <v>531.36666666666656</v>
      </c>
      <c r="K161" s="31">
        <v>510</v>
      </c>
      <c r="L161" s="31">
        <v>488.35</v>
      </c>
      <c r="M161" s="31">
        <v>6.45967</v>
      </c>
      <c r="N161" s="1"/>
      <c r="O161" s="1"/>
    </row>
    <row r="162" spans="1:15" ht="12.75" customHeight="1">
      <c r="A162" s="31">
        <v>152</v>
      </c>
      <c r="B162" s="31" t="s">
        <v>370</v>
      </c>
      <c r="C162" s="31">
        <v>165.55</v>
      </c>
      <c r="D162" s="40">
        <v>166.61666666666667</v>
      </c>
      <c r="E162" s="40">
        <v>163.43333333333334</v>
      </c>
      <c r="F162" s="40">
        <v>161.31666666666666</v>
      </c>
      <c r="G162" s="40">
        <v>158.13333333333333</v>
      </c>
      <c r="H162" s="40">
        <v>168.73333333333335</v>
      </c>
      <c r="I162" s="40">
        <v>171.91666666666669</v>
      </c>
      <c r="J162" s="40">
        <v>174.03333333333336</v>
      </c>
      <c r="K162" s="31">
        <v>169.8</v>
      </c>
      <c r="L162" s="31">
        <v>164.5</v>
      </c>
      <c r="M162" s="31">
        <v>4.2845199999999997</v>
      </c>
      <c r="N162" s="1"/>
      <c r="O162" s="1"/>
    </row>
    <row r="163" spans="1:15" ht="12.75" customHeight="1">
      <c r="A163" s="31">
        <v>153</v>
      </c>
      <c r="B163" s="31" t="s">
        <v>371</v>
      </c>
      <c r="C163" s="31">
        <v>202.1</v>
      </c>
      <c r="D163" s="40">
        <v>195.86666666666667</v>
      </c>
      <c r="E163" s="40">
        <v>186.73333333333335</v>
      </c>
      <c r="F163" s="40">
        <v>171.36666666666667</v>
      </c>
      <c r="G163" s="40">
        <v>162.23333333333335</v>
      </c>
      <c r="H163" s="40">
        <v>211.23333333333335</v>
      </c>
      <c r="I163" s="40">
        <v>220.36666666666667</v>
      </c>
      <c r="J163" s="40">
        <v>235.73333333333335</v>
      </c>
      <c r="K163" s="31">
        <v>205</v>
      </c>
      <c r="L163" s="31">
        <v>180.5</v>
      </c>
      <c r="M163" s="31">
        <v>160.37826000000001</v>
      </c>
      <c r="N163" s="1"/>
      <c r="O163" s="1"/>
    </row>
    <row r="164" spans="1:15" ht="12.75" customHeight="1">
      <c r="A164" s="31">
        <v>154</v>
      </c>
      <c r="B164" s="31" t="s">
        <v>258</v>
      </c>
      <c r="C164" s="31">
        <v>241.25</v>
      </c>
      <c r="D164" s="40">
        <v>239.66666666666666</v>
      </c>
      <c r="E164" s="40">
        <v>235.0333333333333</v>
      </c>
      <c r="F164" s="40">
        <v>228.81666666666663</v>
      </c>
      <c r="G164" s="40">
        <v>224.18333333333328</v>
      </c>
      <c r="H164" s="40">
        <v>245.88333333333333</v>
      </c>
      <c r="I164" s="40">
        <v>250.51666666666671</v>
      </c>
      <c r="J164" s="40">
        <v>256.73333333333335</v>
      </c>
      <c r="K164" s="31">
        <v>244.3</v>
      </c>
      <c r="L164" s="31">
        <v>233.45</v>
      </c>
      <c r="M164" s="31">
        <v>21.012440000000002</v>
      </c>
      <c r="N164" s="1"/>
      <c r="O164" s="1"/>
    </row>
    <row r="165" spans="1:15" ht="12.75" customHeight="1">
      <c r="A165" s="31">
        <v>155</v>
      </c>
      <c r="B165" s="31" t="s">
        <v>372</v>
      </c>
      <c r="C165" s="31">
        <v>7.3</v>
      </c>
      <c r="D165" s="40">
        <v>7.3166666666666664</v>
      </c>
      <c r="E165" s="40">
        <v>6.9833333333333325</v>
      </c>
      <c r="F165" s="40">
        <v>6.6666666666666661</v>
      </c>
      <c r="G165" s="40">
        <v>6.3333333333333321</v>
      </c>
      <c r="H165" s="40">
        <v>7.6333333333333329</v>
      </c>
      <c r="I165" s="40">
        <v>7.9666666666666668</v>
      </c>
      <c r="J165" s="40">
        <v>8.2833333333333332</v>
      </c>
      <c r="K165" s="31">
        <v>7.65</v>
      </c>
      <c r="L165" s="31">
        <v>7</v>
      </c>
      <c r="M165" s="31">
        <v>66.575130000000001</v>
      </c>
      <c r="N165" s="1"/>
      <c r="O165" s="1"/>
    </row>
    <row r="166" spans="1:15" ht="12.75" customHeight="1">
      <c r="A166" s="31">
        <v>156</v>
      </c>
      <c r="B166" s="31" t="s">
        <v>373</v>
      </c>
      <c r="C166" s="31">
        <v>49.95</v>
      </c>
      <c r="D166" s="40">
        <v>50.06666666666667</v>
      </c>
      <c r="E166" s="40">
        <v>48.533333333333339</v>
      </c>
      <c r="F166" s="40">
        <v>47.116666666666667</v>
      </c>
      <c r="G166" s="40">
        <v>45.583333333333336</v>
      </c>
      <c r="H166" s="40">
        <v>51.483333333333341</v>
      </c>
      <c r="I166" s="40">
        <v>53.016666666666673</v>
      </c>
      <c r="J166" s="40">
        <v>54.433333333333344</v>
      </c>
      <c r="K166" s="31">
        <v>51.6</v>
      </c>
      <c r="L166" s="31">
        <v>48.65</v>
      </c>
      <c r="M166" s="31">
        <v>22.739460000000001</v>
      </c>
      <c r="N166" s="1"/>
      <c r="O166" s="1"/>
    </row>
    <row r="167" spans="1:15" ht="12.75" customHeight="1">
      <c r="A167" s="31">
        <v>157</v>
      </c>
      <c r="B167" s="31" t="s">
        <v>105</v>
      </c>
      <c r="C167" s="31">
        <v>150.65</v>
      </c>
      <c r="D167" s="40">
        <v>149.4</v>
      </c>
      <c r="E167" s="40">
        <v>147.80000000000001</v>
      </c>
      <c r="F167" s="40">
        <v>144.95000000000002</v>
      </c>
      <c r="G167" s="40">
        <v>143.35000000000002</v>
      </c>
      <c r="H167" s="40">
        <v>152.25</v>
      </c>
      <c r="I167" s="40">
        <v>153.84999999999997</v>
      </c>
      <c r="J167" s="40">
        <v>156.69999999999999</v>
      </c>
      <c r="K167" s="31">
        <v>151</v>
      </c>
      <c r="L167" s="31">
        <v>146.55000000000001</v>
      </c>
      <c r="M167" s="31">
        <v>153.79819000000001</v>
      </c>
      <c r="N167" s="1"/>
      <c r="O167" s="1"/>
    </row>
    <row r="168" spans="1:15" ht="12.75" customHeight="1">
      <c r="A168" s="31">
        <v>158</v>
      </c>
      <c r="B168" s="31" t="s">
        <v>374</v>
      </c>
      <c r="C168" s="31">
        <v>304.8</v>
      </c>
      <c r="D168" s="40">
        <v>299.10000000000002</v>
      </c>
      <c r="E168" s="40">
        <v>290.80000000000007</v>
      </c>
      <c r="F168" s="40">
        <v>276.80000000000007</v>
      </c>
      <c r="G168" s="40">
        <v>268.50000000000011</v>
      </c>
      <c r="H168" s="40">
        <v>313.10000000000002</v>
      </c>
      <c r="I168" s="40">
        <v>321.39999999999998</v>
      </c>
      <c r="J168" s="40">
        <v>335.4</v>
      </c>
      <c r="K168" s="31">
        <v>307.39999999999998</v>
      </c>
      <c r="L168" s="31">
        <v>285.10000000000002</v>
      </c>
      <c r="M168" s="31">
        <v>5.77196</v>
      </c>
      <c r="N168" s="1"/>
      <c r="O168" s="1"/>
    </row>
    <row r="169" spans="1:15" ht="12.75" customHeight="1">
      <c r="A169" s="31">
        <v>159</v>
      </c>
      <c r="B169" s="31" t="s">
        <v>375</v>
      </c>
      <c r="C169" s="31">
        <v>4667.1499999999996</v>
      </c>
      <c r="D169" s="40">
        <v>4640.05</v>
      </c>
      <c r="E169" s="40">
        <v>4595.1000000000004</v>
      </c>
      <c r="F169" s="40">
        <v>4523.05</v>
      </c>
      <c r="G169" s="40">
        <v>4478.1000000000004</v>
      </c>
      <c r="H169" s="40">
        <v>4712.1000000000004</v>
      </c>
      <c r="I169" s="40">
        <v>4757.0499999999993</v>
      </c>
      <c r="J169" s="40">
        <v>4829.1000000000004</v>
      </c>
      <c r="K169" s="31">
        <v>4685</v>
      </c>
      <c r="L169" s="31">
        <v>4568</v>
      </c>
      <c r="M169" s="31">
        <v>0.26534000000000002</v>
      </c>
      <c r="N169" s="1"/>
      <c r="O169" s="1"/>
    </row>
    <row r="170" spans="1:15" ht="12.75" customHeight="1">
      <c r="A170" s="31">
        <v>160</v>
      </c>
      <c r="B170" s="31" t="s">
        <v>108</v>
      </c>
      <c r="C170" s="31">
        <v>28.15</v>
      </c>
      <c r="D170" s="40">
        <v>28.183333333333334</v>
      </c>
      <c r="E170" s="40">
        <v>27.916666666666668</v>
      </c>
      <c r="F170" s="40">
        <v>27.683333333333334</v>
      </c>
      <c r="G170" s="40">
        <v>27.416666666666668</v>
      </c>
      <c r="H170" s="40">
        <v>28.416666666666668</v>
      </c>
      <c r="I170" s="40">
        <v>28.683333333333334</v>
      </c>
      <c r="J170" s="40">
        <v>28.916666666666668</v>
      </c>
      <c r="K170" s="31">
        <v>28.45</v>
      </c>
      <c r="L170" s="31">
        <v>27.95</v>
      </c>
      <c r="M170" s="31">
        <v>75.244720000000001</v>
      </c>
      <c r="N170" s="1"/>
      <c r="O170" s="1"/>
    </row>
    <row r="171" spans="1:15" ht="12.75" customHeight="1">
      <c r="A171" s="31">
        <v>161</v>
      </c>
      <c r="B171" s="31" t="s">
        <v>376</v>
      </c>
      <c r="C171" s="31">
        <v>3062.95</v>
      </c>
      <c r="D171" s="40">
        <v>3071.2999999999997</v>
      </c>
      <c r="E171" s="40">
        <v>3043.5999999999995</v>
      </c>
      <c r="F171" s="40">
        <v>3024.2499999999995</v>
      </c>
      <c r="G171" s="40">
        <v>2996.5499999999993</v>
      </c>
      <c r="H171" s="40">
        <v>3090.6499999999996</v>
      </c>
      <c r="I171" s="40">
        <v>3118.3499999999995</v>
      </c>
      <c r="J171" s="40">
        <v>3137.7</v>
      </c>
      <c r="K171" s="31">
        <v>3099</v>
      </c>
      <c r="L171" s="31">
        <v>3051.95</v>
      </c>
      <c r="M171" s="31">
        <v>0.44707000000000002</v>
      </c>
      <c r="N171" s="1"/>
      <c r="O171" s="1"/>
    </row>
    <row r="172" spans="1:15" ht="12.75" customHeight="1">
      <c r="A172" s="31">
        <v>162</v>
      </c>
      <c r="B172" s="31" t="s">
        <v>377</v>
      </c>
      <c r="C172" s="31">
        <v>192.5</v>
      </c>
      <c r="D172" s="40">
        <v>191.16666666666666</v>
      </c>
      <c r="E172" s="40">
        <v>188.33333333333331</v>
      </c>
      <c r="F172" s="40">
        <v>184.16666666666666</v>
      </c>
      <c r="G172" s="40">
        <v>181.33333333333331</v>
      </c>
      <c r="H172" s="40">
        <v>195.33333333333331</v>
      </c>
      <c r="I172" s="40">
        <v>198.16666666666663</v>
      </c>
      <c r="J172" s="40">
        <v>202.33333333333331</v>
      </c>
      <c r="K172" s="31">
        <v>194</v>
      </c>
      <c r="L172" s="31">
        <v>187</v>
      </c>
      <c r="M172" s="31">
        <v>1.4846699999999999</v>
      </c>
      <c r="N172" s="1"/>
      <c r="O172" s="1"/>
    </row>
    <row r="173" spans="1:15" ht="12.75" customHeight="1">
      <c r="A173" s="31">
        <v>163</v>
      </c>
      <c r="B173" s="31" t="s">
        <v>378</v>
      </c>
      <c r="C173" s="31">
        <v>3289.85</v>
      </c>
      <c r="D173" s="40">
        <v>3263.0500000000006</v>
      </c>
      <c r="E173" s="40">
        <v>3214.1000000000013</v>
      </c>
      <c r="F173" s="40">
        <v>3138.3500000000008</v>
      </c>
      <c r="G173" s="40">
        <v>3089.4000000000015</v>
      </c>
      <c r="H173" s="40">
        <v>3338.8000000000011</v>
      </c>
      <c r="I173" s="40">
        <v>3387.7500000000009</v>
      </c>
      <c r="J173" s="40">
        <v>3463.5000000000009</v>
      </c>
      <c r="K173" s="31">
        <v>3312</v>
      </c>
      <c r="L173" s="31">
        <v>3187.3</v>
      </c>
      <c r="M173" s="31">
        <v>0.30647000000000002</v>
      </c>
      <c r="N173" s="1"/>
      <c r="O173" s="1"/>
    </row>
    <row r="174" spans="1:15" ht="12.75" customHeight="1">
      <c r="A174" s="31">
        <v>164</v>
      </c>
      <c r="B174" s="31" t="s">
        <v>379</v>
      </c>
      <c r="C174" s="31">
        <v>166.45</v>
      </c>
      <c r="D174" s="40">
        <v>166.16666666666666</v>
      </c>
      <c r="E174" s="40">
        <v>164.38333333333333</v>
      </c>
      <c r="F174" s="40">
        <v>162.31666666666666</v>
      </c>
      <c r="G174" s="40">
        <v>160.53333333333333</v>
      </c>
      <c r="H174" s="40">
        <v>168.23333333333332</v>
      </c>
      <c r="I174" s="40">
        <v>170.01666666666668</v>
      </c>
      <c r="J174" s="40">
        <v>172.08333333333331</v>
      </c>
      <c r="K174" s="31">
        <v>167.95</v>
      </c>
      <c r="L174" s="31">
        <v>164.1</v>
      </c>
      <c r="M174" s="31">
        <v>3.8526899999999999</v>
      </c>
      <c r="N174" s="1"/>
      <c r="O174" s="1"/>
    </row>
    <row r="175" spans="1:15" ht="12.75" customHeight="1">
      <c r="A175" s="31">
        <v>165</v>
      </c>
      <c r="B175" s="31" t="s">
        <v>380</v>
      </c>
      <c r="C175" s="31">
        <v>5892.2</v>
      </c>
      <c r="D175" s="40">
        <v>5896.0999999999995</v>
      </c>
      <c r="E175" s="40">
        <v>5856.1499999999987</v>
      </c>
      <c r="F175" s="40">
        <v>5820.0999999999995</v>
      </c>
      <c r="G175" s="40">
        <v>5780.1499999999987</v>
      </c>
      <c r="H175" s="40">
        <v>5932.1499999999987</v>
      </c>
      <c r="I175" s="40">
        <v>5972.0999999999995</v>
      </c>
      <c r="J175" s="40">
        <v>6008.1499999999987</v>
      </c>
      <c r="K175" s="31">
        <v>5936.05</v>
      </c>
      <c r="L175" s="31">
        <v>5860.05</v>
      </c>
      <c r="M175" s="31">
        <v>0.12926000000000001</v>
      </c>
      <c r="N175" s="1"/>
      <c r="O175" s="1"/>
    </row>
    <row r="176" spans="1:15" ht="12.75" customHeight="1">
      <c r="A176" s="31">
        <v>166</v>
      </c>
      <c r="B176" s="31" t="s">
        <v>259</v>
      </c>
      <c r="C176" s="31">
        <v>4316.25</v>
      </c>
      <c r="D176" s="40">
        <v>4252.8</v>
      </c>
      <c r="E176" s="40">
        <v>4155.6000000000004</v>
      </c>
      <c r="F176" s="40">
        <v>3994.9500000000003</v>
      </c>
      <c r="G176" s="40">
        <v>3897.7500000000005</v>
      </c>
      <c r="H176" s="40">
        <v>4413.4500000000007</v>
      </c>
      <c r="I176" s="40">
        <v>4510.6499999999996</v>
      </c>
      <c r="J176" s="40">
        <v>4671.3</v>
      </c>
      <c r="K176" s="31">
        <v>4350</v>
      </c>
      <c r="L176" s="31">
        <v>4092.15</v>
      </c>
      <c r="M176" s="31">
        <v>4.4672900000000002</v>
      </c>
      <c r="N176" s="1"/>
      <c r="O176" s="1"/>
    </row>
    <row r="177" spans="1:15" ht="12.75" customHeight="1">
      <c r="A177" s="31">
        <v>167</v>
      </c>
      <c r="B177" s="31" t="s">
        <v>381</v>
      </c>
      <c r="C177" s="31">
        <v>1607.95</v>
      </c>
      <c r="D177" s="40">
        <v>1616.9666666666665</v>
      </c>
      <c r="E177" s="40">
        <v>1595.9833333333329</v>
      </c>
      <c r="F177" s="40">
        <v>1584.0166666666664</v>
      </c>
      <c r="G177" s="40">
        <v>1563.0333333333328</v>
      </c>
      <c r="H177" s="40">
        <v>1628.9333333333329</v>
      </c>
      <c r="I177" s="40">
        <v>1649.9166666666665</v>
      </c>
      <c r="J177" s="40">
        <v>1661.883333333333</v>
      </c>
      <c r="K177" s="31">
        <v>1637.95</v>
      </c>
      <c r="L177" s="31">
        <v>1605</v>
      </c>
      <c r="M177" s="31">
        <v>0.32837</v>
      </c>
      <c r="N177" s="1"/>
      <c r="O177" s="1"/>
    </row>
    <row r="178" spans="1:15" ht="12.75" customHeight="1">
      <c r="A178" s="31">
        <v>168</v>
      </c>
      <c r="B178" s="31" t="s">
        <v>106</v>
      </c>
      <c r="C178" s="31">
        <v>570.6</v>
      </c>
      <c r="D178" s="40">
        <v>573.83333333333337</v>
      </c>
      <c r="E178" s="40">
        <v>564.36666666666679</v>
      </c>
      <c r="F178" s="40">
        <v>558.13333333333344</v>
      </c>
      <c r="G178" s="40">
        <v>548.66666666666686</v>
      </c>
      <c r="H178" s="40">
        <v>580.06666666666672</v>
      </c>
      <c r="I178" s="40">
        <v>589.53333333333319</v>
      </c>
      <c r="J178" s="40">
        <v>595.76666666666665</v>
      </c>
      <c r="K178" s="31">
        <v>583.29999999999995</v>
      </c>
      <c r="L178" s="31">
        <v>567.6</v>
      </c>
      <c r="M178" s="31">
        <v>12.32132</v>
      </c>
      <c r="N178" s="1"/>
      <c r="O178" s="1"/>
    </row>
    <row r="179" spans="1:15" ht="12.75" customHeight="1">
      <c r="A179" s="31">
        <v>169</v>
      </c>
      <c r="B179" s="31" t="s">
        <v>382</v>
      </c>
      <c r="C179" s="31">
        <v>1014.65</v>
      </c>
      <c r="D179" s="40">
        <v>1004.8833333333333</v>
      </c>
      <c r="E179" s="40">
        <v>989.76666666666665</v>
      </c>
      <c r="F179" s="40">
        <v>964.88333333333333</v>
      </c>
      <c r="G179" s="40">
        <v>949.76666666666665</v>
      </c>
      <c r="H179" s="40">
        <v>1029.7666666666667</v>
      </c>
      <c r="I179" s="40">
        <v>1044.8833333333332</v>
      </c>
      <c r="J179" s="40">
        <v>1069.7666666666667</v>
      </c>
      <c r="K179" s="31">
        <v>1020</v>
      </c>
      <c r="L179" s="31">
        <v>980</v>
      </c>
      <c r="M179" s="31">
        <v>0.47176000000000001</v>
      </c>
      <c r="N179" s="1"/>
      <c r="O179" s="1"/>
    </row>
    <row r="180" spans="1:15" ht="12.75" customHeight="1">
      <c r="A180" s="31">
        <v>170</v>
      </c>
      <c r="B180" s="31" t="s">
        <v>260</v>
      </c>
      <c r="C180" s="31">
        <v>663.35</v>
      </c>
      <c r="D180" s="40">
        <v>662.93333333333339</v>
      </c>
      <c r="E180" s="40">
        <v>648.51666666666677</v>
      </c>
      <c r="F180" s="40">
        <v>633.68333333333339</v>
      </c>
      <c r="G180" s="40">
        <v>619.26666666666677</v>
      </c>
      <c r="H180" s="40">
        <v>677.76666666666677</v>
      </c>
      <c r="I180" s="40">
        <v>692.18333333333328</v>
      </c>
      <c r="J180" s="40">
        <v>707.01666666666677</v>
      </c>
      <c r="K180" s="31">
        <v>677.35</v>
      </c>
      <c r="L180" s="31">
        <v>648.1</v>
      </c>
      <c r="M180" s="31">
        <v>2.8496000000000001</v>
      </c>
      <c r="N180" s="1"/>
      <c r="O180" s="1"/>
    </row>
    <row r="181" spans="1:15" ht="12.75" customHeight="1">
      <c r="A181" s="31">
        <v>171</v>
      </c>
      <c r="B181" s="31" t="s">
        <v>109</v>
      </c>
      <c r="C181" s="31">
        <v>990.8</v>
      </c>
      <c r="D181" s="40">
        <v>985.98333333333323</v>
      </c>
      <c r="E181" s="40">
        <v>979.51666666666642</v>
      </c>
      <c r="F181" s="40">
        <v>968.23333333333323</v>
      </c>
      <c r="G181" s="40">
        <v>961.76666666666642</v>
      </c>
      <c r="H181" s="40">
        <v>997.26666666666642</v>
      </c>
      <c r="I181" s="40">
        <v>1003.7333333333333</v>
      </c>
      <c r="J181" s="40">
        <v>1015.0166666666664</v>
      </c>
      <c r="K181" s="31">
        <v>992.45</v>
      </c>
      <c r="L181" s="31">
        <v>974.7</v>
      </c>
      <c r="M181" s="31">
        <v>6.1245900000000004</v>
      </c>
      <c r="N181" s="1"/>
      <c r="O181" s="1"/>
    </row>
    <row r="182" spans="1:15" ht="12.75" customHeight="1">
      <c r="A182" s="31">
        <v>172</v>
      </c>
      <c r="B182" s="31" t="s">
        <v>261</v>
      </c>
      <c r="C182" s="31">
        <v>566.15</v>
      </c>
      <c r="D182" s="40">
        <v>568.18333333333328</v>
      </c>
      <c r="E182" s="40">
        <v>558.56666666666661</v>
      </c>
      <c r="F182" s="40">
        <v>550.98333333333335</v>
      </c>
      <c r="G182" s="40">
        <v>541.36666666666667</v>
      </c>
      <c r="H182" s="40">
        <v>575.76666666666654</v>
      </c>
      <c r="I182" s="40">
        <v>585.3833333333331</v>
      </c>
      <c r="J182" s="40">
        <v>592.96666666666647</v>
      </c>
      <c r="K182" s="31">
        <v>577.79999999999995</v>
      </c>
      <c r="L182" s="31">
        <v>560.6</v>
      </c>
      <c r="M182" s="31">
        <v>2.4548399999999999</v>
      </c>
      <c r="N182" s="1"/>
      <c r="O182" s="1"/>
    </row>
    <row r="183" spans="1:15" ht="12.75" customHeight="1">
      <c r="A183" s="31">
        <v>173</v>
      </c>
      <c r="B183" s="31" t="s">
        <v>110</v>
      </c>
      <c r="C183" s="31">
        <v>1557</v>
      </c>
      <c r="D183" s="40">
        <v>1548.8166666666666</v>
      </c>
      <c r="E183" s="40">
        <v>1529.1333333333332</v>
      </c>
      <c r="F183" s="40">
        <v>1501.2666666666667</v>
      </c>
      <c r="G183" s="40">
        <v>1481.5833333333333</v>
      </c>
      <c r="H183" s="40">
        <v>1576.6833333333332</v>
      </c>
      <c r="I183" s="40">
        <v>1596.3666666666666</v>
      </c>
      <c r="J183" s="40">
        <v>1624.2333333333331</v>
      </c>
      <c r="K183" s="31">
        <v>1568.5</v>
      </c>
      <c r="L183" s="31">
        <v>1520.95</v>
      </c>
      <c r="M183" s="31">
        <v>4.6389899999999997</v>
      </c>
      <c r="N183" s="1"/>
      <c r="O183" s="1"/>
    </row>
    <row r="184" spans="1:15" ht="12.75" customHeight="1">
      <c r="A184" s="31">
        <v>174</v>
      </c>
      <c r="B184" s="31" t="s">
        <v>111</v>
      </c>
      <c r="C184" s="31">
        <v>372.5</v>
      </c>
      <c r="D184" s="40">
        <v>371.59999999999997</v>
      </c>
      <c r="E184" s="40">
        <v>365.14999999999992</v>
      </c>
      <c r="F184" s="40">
        <v>357.79999999999995</v>
      </c>
      <c r="G184" s="40">
        <v>351.34999999999991</v>
      </c>
      <c r="H184" s="40">
        <v>378.94999999999993</v>
      </c>
      <c r="I184" s="40">
        <v>385.4</v>
      </c>
      <c r="J184" s="40">
        <v>392.74999999999994</v>
      </c>
      <c r="K184" s="31">
        <v>378.05</v>
      </c>
      <c r="L184" s="31">
        <v>364.25</v>
      </c>
      <c r="M184" s="31">
        <v>19.59215</v>
      </c>
      <c r="N184" s="1"/>
      <c r="O184" s="1"/>
    </row>
    <row r="185" spans="1:15" ht="12.75" customHeight="1">
      <c r="A185" s="31">
        <v>175</v>
      </c>
      <c r="B185" s="31" t="s">
        <v>383</v>
      </c>
      <c r="C185" s="31">
        <v>677.15</v>
      </c>
      <c r="D185" s="40">
        <v>676.05</v>
      </c>
      <c r="E185" s="40">
        <v>668.14999999999986</v>
      </c>
      <c r="F185" s="40">
        <v>659.14999999999986</v>
      </c>
      <c r="G185" s="40">
        <v>651.24999999999977</v>
      </c>
      <c r="H185" s="40">
        <v>685.05</v>
      </c>
      <c r="I185" s="40">
        <v>692.95</v>
      </c>
      <c r="J185" s="40">
        <v>701.95</v>
      </c>
      <c r="K185" s="31">
        <v>683.95</v>
      </c>
      <c r="L185" s="31">
        <v>667.05</v>
      </c>
      <c r="M185" s="31">
        <v>4.6742800000000004</v>
      </c>
      <c r="N185" s="1"/>
      <c r="O185" s="1"/>
    </row>
    <row r="186" spans="1:15" ht="12.75" customHeight="1">
      <c r="A186" s="31">
        <v>176</v>
      </c>
      <c r="B186" s="31" t="s">
        <v>112</v>
      </c>
      <c r="C186" s="31">
        <v>1492.3</v>
      </c>
      <c r="D186" s="40">
        <v>1498.6500000000003</v>
      </c>
      <c r="E186" s="40">
        <v>1482.3000000000006</v>
      </c>
      <c r="F186" s="40">
        <v>1472.3000000000004</v>
      </c>
      <c r="G186" s="40">
        <v>1455.9500000000007</v>
      </c>
      <c r="H186" s="40">
        <v>1508.6500000000005</v>
      </c>
      <c r="I186" s="40">
        <v>1525.0000000000005</v>
      </c>
      <c r="J186" s="40">
        <v>1535.0000000000005</v>
      </c>
      <c r="K186" s="31">
        <v>1515</v>
      </c>
      <c r="L186" s="31">
        <v>1488.65</v>
      </c>
      <c r="M186" s="31">
        <v>5.0690999999999997</v>
      </c>
      <c r="N186" s="1"/>
      <c r="O186" s="1"/>
    </row>
    <row r="187" spans="1:15" ht="12.75" customHeight="1">
      <c r="A187" s="31">
        <v>177</v>
      </c>
      <c r="B187" s="31" t="s">
        <v>384</v>
      </c>
      <c r="C187" s="31">
        <v>313.05</v>
      </c>
      <c r="D187" s="40">
        <v>311.48333333333335</v>
      </c>
      <c r="E187" s="40">
        <v>308.66666666666669</v>
      </c>
      <c r="F187" s="40">
        <v>304.28333333333336</v>
      </c>
      <c r="G187" s="40">
        <v>301.4666666666667</v>
      </c>
      <c r="H187" s="40">
        <v>315.86666666666667</v>
      </c>
      <c r="I187" s="40">
        <v>318.68333333333328</v>
      </c>
      <c r="J187" s="40">
        <v>323.06666666666666</v>
      </c>
      <c r="K187" s="31">
        <v>314.3</v>
      </c>
      <c r="L187" s="31">
        <v>307.10000000000002</v>
      </c>
      <c r="M187" s="31">
        <v>4.1871299999999998</v>
      </c>
      <c r="N187" s="1"/>
      <c r="O187" s="1"/>
    </row>
    <row r="188" spans="1:15" ht="12.75" customHeight="1">
      <c r="A188" s="31">
        <v>178</v>
      </c>
      <c r="B188" s="31" t="s">
        <v>385</v>
      </c>
      <c r="C188" s="31">
        <v>143.6</v>
      </c>
      <c r="D188" s="40">
        <v>146.11666666666667</v>
      </c>
      <c r="E188" s="40">
        <v>140.33333333333334</v>
      </c>
      <c r="F188" s="40">
        <v>137.06666666666666</v>
      </c>
      <c r="G188" s="40">
        <v>131.28333333333333</v>
      </c>
      <c r="H188" s="40">
        <v>149.38333333333335</v>
      </c>
      <c r="I188" s="40">
        <v>155.16666666666666</v>
      </c>
      <c r="J188" s="40">
        <v>158.43333333333337</v>
      </c>
      <c r="K188" s="31">
        <v>151.9</v>
      </c>
      <c r="L188" s="31">
        <v>142.85</v>
      </c>
      <c r="M188" s="31">
        <v>40.873060000000002</v>
      </c>
      <c r="N188" s="1"/>
      <c r="O188" s="1"/>
    </row>
    <row r="189" spans="1:15" ht="12.75" customHeight="1">
      <c r="A189" s="31">
        <v>179</v>
      </c>
      <c r="B189" s="31" t="s">
        <v>386</v>
      </c>
      <c r="C189" s="31">
        <v>1237.5</v>
      </c>
      <c r="D189" s="40">
        <v>1233.1666666666667</v>
      </c>
      <c r="E189" s="40">
        <v>1222.3333333333335</v>
      </c>
      <c r="F189" s="40">
        <v>1207.1666666666667</v>
      </c>
      <c r="G189" s="40">
        <v>1196.3333333333335</v>
      </c>
      <c r="H189" s="40">
        <v>1248.3333333333335</v>
      </c>
      <c r="I189" s="40">
        <v>1259.166666666667</v>
      </c>
      <c r="J189" s="40">
        <v>1274.3333333333335</v>
      </c>
      <c r="K189" s="31">
        <v>1244</v>
      </c>
      <c r="L189" s="31">
        <v>1218</v>
      </c>
      <c r="M189" s="31">
        <v>0.38240000000000002</v>
      </c>
      <c r="N189" s="1"/>
      <c r="O189" s="1"/>
    </row>
    <row r="190" spans="1:15" ht="12.75" customHeight="1">
      <c r="A190" s="31">
        <v>180</v>
      </c>
      <c r="B190" s="31" t="s">
        <v>387</v>
      </c>
      <c r="C190" s="31">
        <v>495.2</v>
      </c>
      <c r="D190" s="40">
        <v>496.15000000000003</v>
      </c>
      <c r="E190" s="40">
        <v>485.80000000000007</v>
      </c>
      <c r="F190" s="40">
        <v>476.40000000000003</v>
      </c>
      <c r="G190" s="40">
        <v>466.05000000000007</v>
      </c>
      <c r="H190" s="40">
        <v>505.55000000000007</v>
      </c>
      <c r="I190" s="40">
        <v>515.90000000000009</v>
      </c>
      <c r="J190" s="40">
        <v>525.30000000000007</v>
      </c>
      <c r="K190" s="31">
        <v>506.5</v>
      </c>
      <c r="L190" s="31">
        <v>486.75</v>
      </c>
      <c r="M190" s="31">
        <v>7.4574400000000001</v>
      </c>
      <c r="N190" s="1"/>
      <c r="O190" s="1"/>
    </row>
    <row r="191" spans="1:15" ht="12.75" customHeight="1">
      <c r="A191" s="31">
        <v>181</v>
      </c>
      <c r="B191" s="31" t="s">
        <v>388</v>
      </c>
      <c r="C191" s="31">
        <v>185.15</v>
      </c>
      <c r="D191" s="40">
        <v>182.91666666666666</v>
      </c>
      <c r="E191" s="40">
        <v>177.83333333333331</v>
      </c>
      <c r="F191" s="40">
        <v>170.51666666666665</v>
      </c>
      <c r="G191" s="40">
        <v>165.43333333333331</v>
      </c>
      <c r="H191" s="40">
        <v>190.23333333333332</v>
      </c>
      <c r="I191" s="40">
        <v>195.31666666666663</v>
      </c>
      <c r="J191" s="40">
        <v>202.63333333333333</v>
      </c>
      <c r="K191" s="31">
        <v>188</v>
      </c>
      <c r="L191" s="31">
        <v>175.6</v>
      </c>
      <c r="M191" s="31">
        <v>5.3164800000000003</v>
      </c>
      <c r="N191" s="1"/>
      <c r="O191" s="1"/>
    </row>
    <row r="192" spans="1:15" ht="12.75" customHeight="1">
      <c r="A192" s="31">
        <v>182</v>
      </c>
      <c r="B192" s="31" t="s">
        <v>389</v>
      </c>
      <c r="C192" s="31">
        <v>1695.55</v>
      </c>
      <c r="D192" s="40">
        <v>1674.5166666666667</v>
      </c>
      <c r="E192" s="40">
        <v>1639.0333333333333</v>
      </c>
      <c r="F192" s="40">
        <v>1582.5166666666667</v>
      </c>
      <c r="G192" s="40">
        <v>1547.0333333333333</v>
      </c>
      <c r="H192" s="40">
        <v>1731.0333333333333</v>
      </c>
      <c r="I192" s="40">
        <v>1766.5166666666664</v>
      </c>
      <c r="J192" s="40">
        <v>1823.0333333333333</v>
      </c>
      <c r="K192" s="31">
        <v>1710</v>
      </c>
      <c r="L192" s="31">
        <v>1618</v>
      </c>
      <c r="M192" s="31">
        <v>0.83947000000000005</v>
      </c>
      <c r="N192" s="1"/>
      <c r="O192" s="1"/>
    </row>
    <row r="193" spans="1:15" ht="12.75" customHeight="1">
      <c r="A193" s="31">
        <v>183</v>
      </c>
      <c r="B193" s="31" t="s">
        <v>113</v>
      </c>
      <c r="C193" s="31">
        <v>742.55</v>
      </c>
      <c r="D193" s="40">
        <v>738.08333333333337</v>
      </c>
      <c r="E193" s="40">
        <v>729.4666666666667</v>
      </c>
      <c r="F193" s="40">
        <v>716.38333333333333</v>
      </c>
      <c r="G193" s="40">
        <v>707.76666666666665</v>
      </c>
      <c r="H193" s="40">
        <v>751.16666666666674</v>
      </c>
      <c r="I193" s="40">
        <v>759.7833333333333</v>
      </c>
      <c r="J193" s="40">
        <v>772.86666666666679</v>
      </c>
      <c r="K193" s="31">
        <v>746.7</v>
      </c>
      <c r="L193" s="31">
        <v>725</v>
      </c>
      <c r="M193" s="31">
        <v>18.856269999999999</v>
      </c>
      <c r="N193" s="1"/>
      <c r="O193" s="1"/>
    </row>
    <row r="194" spans="1:15" ht="12.75" customHeight="1">
      <c r="A194" s="31">
        <v>184</v>
      </c>
      <c r="B194" s="31" t="s">
        <v>390</v>
      </c>
      <c r="C194" s="31">
        <v>357.25</v>
      </c>
      <c r="D194" s="40">
        <v>355.4666666666667</v>
      </c>
      <c r="E194" s="40">
        <v>351.28333333333342</v>
      </c>
      <c r="F194" s="40">
        <v>345.31666666666672</v>
      </c>
      <c r="G194" s="40">
        <v>341.13333333333344</v>
      </c>
      <c r="H194" s="40">
        <v>361.43333333333339</v>
      </c>
      <c r="I194" s="40">
        <v>365.61666666666667</v>
      </c>
      <c r="J194" s="40">
        <v>371.58333333333337</v>
      </c>
      <c r="K194" s="31">
        <v>359.65</v>
      </c>
      <c r="L194" s="31">
        <v>349.5</v>
      </c>
      <c r="M194" s="31">
        <v>3.0993300000000001</v>
      </c>
      <c r="N194" s="1"/>
      <c r="O194" s="1"/>
    </row>
    <row r="195" spans="1:15" ht="12.75" customHeight="1">
      <c r="A195" s="31">
        <v>185</v>
      </c>
      <c r="B195" s="31" t="s">
        <v>391</v>
      </c>
      <c r="C195" s="31">
        <v>104.4</v>
      </c>
      <c r="D195" s="40">
        <v>103.55</v>
      </c>
      <c r="E195" s="40">
        <v>102.1</v>
      </c>
      <c r="F195" s="40">
        <v>99.8</v>
      </c>
      <c r="G195" s="40">
        <v>98.35</v>
      </c>
      <c r="H195" s="40">
        <v>105.85</v>
      </c>
      <c r="I195" s="40">
        <v>107.30000000000001</v>
      </c>
      <c r="J195" s="40">
        <v>109.6</v>
      </c>
      <c r="K195" s="31">
        <v>105</v>
      </c>
      <c r="L195" s="31">
        <v>101.25</v>
      </c>
      <c r="M195" s="31">
        <v>3.0065400000000002</v>
      </c>
      <c r="N195" s="1"/>
      <c r="O195" s="1"/>
    </row>
    <row r="196" spans="1:15" ht="12.75" customHeight="1">
      <c r="A196" s="31">
        <v>186</v>
      </c>
      <c r="B196" s="31" t="s">
        <v>392</v>
      </c>
      <c r="C196" s="31">
        <v>109.75</v>
      </c>
      <c r="D196" s="40">
        <v>111.16666666666667</v>
      </c>
      <c r="E196" s="40">
        <v>107.93333333333334</v>
      </c>
      <c r="F196" s="40">
        <v>106.11666666666666</v>
      </c>
      <c r="G196" s="40">
        <v>102.88333333333333</v>
      </c>
      <c r="H196" s="40">
        <v>112.98333333333335</v>
      </c>
      <c r="I196" s="40">
        <v>116.21666666666667</v>
      </c>
      <c r="J196" s="40">
        <v>118.03333333333336</v>
      </c>
      <c r="K196" s="31">
        <v>114.4</v>
      </c>
      <c r="L196" s="31">
        <v>109.35</v>
      </c>
      <c r="M196" s="31">
        <v>40.634650000000001</v>
      </c>
      <c r="N196" s="1"/>
      <c r="O196" s="1"/>
    </row>
    <row r="197" spans="1:15" ht="12.75" customHeight="1">
      <c r="A197" s="31">
        <v>187</v>
      </c>
      <c r="B197" s="31" t="s">
        <v>262</v>
      </c>
      <c r="C197" s="31">
        <v>350.9</v>
      </c>
      <c r="D197" s="40">
        <v>348.34999999999997</v>
      </c>
      <c r="E197" s="40">
        <v>341.69999999999993</v>
      </c>
      <c r="F197" s="40">
        <v>332.49999999999994</v>
      </c>
      <c r="G197" s="40">
        <v>325.84999999999991</v>
      </c>
      <c r="H197" s="40">
        <v>357.54999999999995</v>
      </c>
      <c r="I197" s="40">
        <v>364.19999999999993</v>
      </c>
      <c r="J197" s="40">
        <v>373.4</v>
      </c>
      <c r="K197" s="31">
        <v>355</v>
      </c>
      <c r="L197" s="31">
        <v>339.15</v>
      </c>
      <c r="M197" s="31">
        <v>25.008479999999999</v>
      </c>
      <c r="N197" s="1"/>
      <c r="O197" s="1"/>
    </row>
    <row r="198" spans="1:15" ht="12.75" customHeight="1">
      <c r="A198" s="31">
        <v>188</v>
      </c>
      <c r="B198" s="31" t="s">
        <v>393</v>
      </c>
      <c r="C198" s="31">
        <v>613</v>
      </c>
      <c r="D198" s="40">
        <v>618</v>
      </c>
      <c r="E198" s="40">
        <v>606</v>
      </c>
      <c r="F198" s="40">
        <v>599</v>
      </c>
      <c r="G198" s="40">
        <v>587</v>
      </c>
      <c r="H198" s="40">
        <v>625</v>
      </c>
      <c r="I198" s="40">
        <v>637</v>
      </c>
      <c r="J198" s="40">
        <v>644</v>
      </c>
      <c r="K198" s="31">
        <v>630</v>
      </c>
      <c r="L198" s="31">
        <v>611</v>
      </c>
      <c r="M198" s="31">
        <v>0.43662000000000001</v>
      </c>
      <c r="N198" s="1"/>
      <c r="O198" s="1"/>
    </row>
    <row r="199" spans="1:15" ht="12.75" customHeight="1">
      <c r="A199" s="31">
        <v>189</v>
      </c>
      <c r="B199" s="31" t="s">
        <v>394</v>
      </c>
      <c r="C199" s="31">
        <v>2278.35</v>
      </c>
      <c r="D199" s="40">
        <v>2288.0333333333333</v>
      </c>
      <c r="E199" s="40">
        <v>2249.3166666666666</v>
      </c>
      <c r="F199" s="40">
        <v>2220.2833333333333</v>
      </c>
      <c r="G199" s="40">
        <v>2181.5666666666666</v>
      </c>
      <c r="H199" s="40">
        <v>2317.0666666666666</v>
      </c>
      <c r="I199" s="40">
        <v>2355.7833333333328</v>
      </c>
      <c r="J199" s="40">
        <v>2384.8166666666666</v>
      </c>
      <c r="K199" s="31">
        <v>2326.75</v>
      </c>
      <c r="L199" s="31">
        <v>2259</v>
      </c>
      <c r="M199" s="31">
        <v>2.0328200000000001</v>
      </c>
      <c r="N199" s="1"/>
      <c r="O199" s="1"/>
    </row>
    <row r="200" spans="1:15" ht="12.75" customHeight="1">
      <c r="A200" s="31">
        <v>190</v>
      </c>
      <c r="B200" s="31" t="s">
        <v>115</v>
      </c>
      <c r="C200" s="31">
        <v>1096.5</v>
      </c>
      <c r="D200" s="40">
        <v>1088.55</v>
      </c>
      <c r="E200" s="40">
        <v>1075.9499999999998</v>
      </c>
      <c r="F200" s="40">
        <v>1055.3999999999999</v>
      </c>
      <c r="G200" s="40">
        <v>1042.7999999999997</v>
      </c>
      <c r="H200" s="40">
        <v>1109.0999999999999</v>
      </c>
      <c r="I200" s="40">
        <v>1121.6999999999998</v>
      </c>
      <c r="J200" s="40">
        <v>1142.25</v>
      </c>
      <c r="K200" s="31">
        <v>1101.1500000000001</v>
      </c>
      <c r="L200" s="31">
        <v>1068</v>
      </c>
      <c r="M200" s="31">
        <v>65.401439999999994</v>
      </c>
      <c r="N200" s="1"/>
      <c r="O200" s="1"/>
    </row>
    <row r="201" spans="1:15" ht="12.75" customHeight="1">
      <c r="A201" s="31">
        <v>191</v>
      </c>
      <c r="B201" s="31" t="s">
        <v>117</v>
      </c>
      <c r="C201" s="31">
        <v>2970.6</v>
      </c>
      <c r="D201" s="40">
        <v>2956.5333333333328</v>
      </c>
      <c r="E201" s="40">
        <v>2939.1166666666659</v>
      </c>
      <c r="F201" s="40">
        <v>2907.6333333333332</v>
      </c>
      <c r="G201" s="40">
        <v>2890.2166666666662</v>
      </c>
      <c r="H201" s="40">
        <v>2988.0166666666655</v>
      </c>
      <c r="I201" s="40">
        <v>3005.4333333333325</v>
      </c>
      <c r="J201" s="40">
        <v>3036.9166666666652</v>
      </c>
      <c r="K201" s="31">
        <v>2973.95</v>
      </c>
      <c r="L201" s="31">
        <v>2925.05</v>
      </c>
      <c r="M201" s="31">
        <v>1.81456</v>
      </c>
      <c r="N201" s="1"/>
      <c r="O201" s="1"/>
    </row>
    <row r="202" spans="1:15" ht="12.75" customHeight="1">
      <c r="A202" s="31">
        <v>192</v>
      </c>
      <c r="B202" s="31" t="s">
        <v>118</v>
      </c>
      <c r="C202" s="31">
        <v>1501.4</v>
      </c>
      <c r="D202" s="40">
        <v>1499.4333333333334</v>
      </c>
      <c r="E202" s="40">
        <v>1491.2666666666669</v>
      </c>
      <c r="F202" s="40">
        <v>1481.1333333333334</v>
      </c>
      <c r="G202" s="40">
        <v>1472.9666666666669</v>
      </c>
      <c r="H202" s="40">
        <v>1509.5666666666668</v>
      </c>
      <c r="I202" s="40">
        <v>1517.7333333333333</v>
      </c>
      <c r="J202" s="40">
        <v>1527.8666666666668</v>
      </c>
      <c r="K202" s="31">
        <v>1507.6</v>
      </c>
      <c r="L202" s="31">
        <v>1489.3</v>
      </c>
      <c r="M202" s="31">
        <v>42.988370000000003</v>
      </c>
      <c r="N202" s="1"/>
      <c r="O202" s="1"/>
    </row>
    <row r="203" spans="1:15" ht="12.75" customHeight="1">
      <c r="A203" s="31">
        <v>193</v>
      </c>
      <c r="B203" s="31" t="s">
        <v>119</v>
      </c>
      <c r="C203" s="31">
        <v>674.95</v>
      </c>
      <c r="D203" s="40">
        <v>672.08333333333337</v>
      </c>
      <c r="E203" s="40">
        <v>668.26666666666677</v>
      </c>
      <c r="F203" s="40">
        <v>661.58333333333337</v>
      </c>
      <c r="G203" s="40">
        <v>657.76666666666677</v>
      </c>
      <c r="H203" s="40">
        <v>678.76666666666677</v>
      </c>
      <c r="I203" s="40">
        <v>682.58333333333337</v>
      </c>
      <c r="J203" s="40">
        <v>689.26666666666677</v>
      </c>
      <c r="K203" s="31">
        <v>675.9</v>
      </c>
      <c r="L203" s="31">
        <v>665.4</v>
      </c>
      <c r="M203" s="31">
        <v>18.229520000000001</v>
      </c>
      <c r="N203" s="1"/>
      <c r="O203" s="1"/>
    </row>
    <row r="204" spans="1:15" ht="12.75" customHeight="1">
      <c r="A204" s="31">
        <v>194</v>
      </c>
      <c r="B204" s="31" t="s">
        <v>395</v>
      </c>
      <c r="C204" s="31">
        <v>68.25</v>
      </c>
      <c r="D204" s="40">
        <v>67.266666666666666</v>
      </c>
      <c r="E204" s="40">
        <v>65.983333333333334</v>
      </c>
      <c r="F204" s="40">
        <v>63.716666666666669</v>
      </c>
      <c r="G204" s="40">
        <v>62.433333333333337</v>
      </c>
      <c r="H204" s="40">
        <v>69.533333333333331</v>
      </c>
      <c r="I204" s="40">
        <v>70.816666666666663</v>
      </c>
      <c r="J204" s="40">
        <v>73.083333333333329</v>
      </c>
      <c r="K204" s="31">
        <v>68.55</v>
      </c>
      <c r="L204" s="31">
        <v>65</v>
      </c>
      <c r="M204" s="31">
        <v>30.02807</v>
      </c>
      <c r="N204" s="1"/>
      <c r="O204" s="1"/>
    </row>
    <row r="205" spans="1:15" ht="12.75" customHeight="1">
      <c r="A205" s="31">
        <v>195</v>
      </c>
      <c r="B205" s="31" t="s">
        <v>396</v>
      </c>
      <c r="C205" s="31">
        <v>1390.35</v>
      </c>
      <c r="D205" s="40">
        <v>1397.9166666666667</v>
      </c>
      <c r="E205" s="40">
        <v>1370.8333333333335</v>
      </c>
      <c r="F205" s="40">
        <v>1351.3166666666668</v>
      </c>
      <c r="G205" s="40">
        <v>1324.2333333333336</v>
      </c>
      <c r="H205" s="40">
        <v>1417.4333333333334</v>
      </c>
      <c r="I205" s="40">
        <v>1444.5166666666669</v>
      </c>
      <c r="J205" s="40">
        <v>1464.0333333333333</v>
      </c>
      <c r="K205" s="31">
        <v>1425</v>
      </c>
      <c r="L205" s="31">
        <v>1378.4</v>
      </c>
      <c r="M205" s="31">
        <v>9.7667800000000007</v>
      </c>
      <c r="N205" s="1"/>
      <c r="O205" s="1"/>
    </row>
    <row r="206" spans="1:15" ht="12.75" customHeight="1">
      <c r="A206" s="31">
        <v>196</v>
      </c>
      <c r="B206" s="31" t="s">
        <v>397</v>
      </c>
      <c r="C206" s="31">
        <v>940.1</v>
      </c>
      <c r="D206" s="40">
        <v>944.21666666666658</v>
      </c>
      <c r="E206" s="40">
        <v>923.43333333333317</v>
      </c>
      <c r="F206" s="40">
        <v>906.76666666666654</v>
      </c>
      <c r="G206" s="40">
        <v>885.98333333333312</v>
      </c>
      <c r="H206" s="40">
        <v>960.88333333333321</v>
      </c>
      <c r="I206" s="40">
        <v>981.66666666666674</v>
      </c>
      <c r="J206" s="40">
        <v>998.33333333333326</v>
      </c>
      <c r="K206" s="31">
        <v>965</v>
      </c>
      <c r="L206" s="31">
        <v>927.55</v>
      </c>
      <c r="M206" s="31">
        <v>0.69445999999999997</v>
      </c>
      <c r="N206" s="1"/>
      <c r="O206" s="1"/>
    </row>
    <row r="207" spans="1:15" ht="12.75" customHeight="1">
      <c r="A207" s="31">
        <v>197</v>
      </c>
      <c r="B207" s="31" t="s">
        <v>114</v>
      </c>
      <c r="C207" s="31">
        <v>1231.9000000000001</v>
      </c>
      <c r="D207" s="40">
        <v>1237.8500000000001</v>
      </c>
      <c r="E207" s="40">
        <v>1220.1000000000004</v>
      </c>
      <c r="F207" s="40">
        <v>1208.3000000000002</v>
      </c>
      <c r="G207" s="40">
        <v>1190.5500000000004</v>
      </c>
      <c r="H207" s="40">
        <v>1249.6500000000003</v>
      </c>
      <c r="I207" s="40">
        <v>1267.3999999999999</v>
      </c>
      <c r="J207" s="40">
        <v>1279.2000000000003</v>
      </c>
      <c r="K207" s="31">
        <v>1255.5999999999999</v>
      </c>
      <c r="L207" s="31">
        <v>1226.05</v>
      </c>
      <c r="M207" s="31">
        <v>22.647639999999999</v>
      </c>
      <c r="N207" s="1"/>
      <c r="O207" s="1"/>
    </row>
    <row r="208" spans="1:15" ht="12.75" customHeight="1">
      <c r="A208" s="31">
        <v>198</v>
      </c>
      <c r="B208" s="31" t="s">
        <v>398</v>
      </c>
      <c r="C208" s="31">
        <v>265.89999999999998</v>
      </c>
      <c r="D208" s="40">
        <v>264.43333333333334</v>
      </c>
      <c r="E208" s="40">
        <v>262.36666666666667</v>
      </c>
      <c r="F208" s="40">
        <v>258.83333333333331</v>
      </c>
      <c r="G208" s="40">
        <v>256.76666666666665</v>
      </c>
      <c r="H208" s="40">
        <v>267.9666666666667</v>
      </c>
      <c r="I208" s="40">
        <v>270.03333333333342</v>
      </c>
      <c r="J208" s="40">
        <v>273.56666666666672</v>
      </c>
      <c r="K208" s="31">
        <v>266.5</v>
      </c>
      <c r="L208" s="31">
        <v>260.89999999999998</v>
      </c>
      <c r="M208" s="31">
        <v>1.90442</v>
      </c>
      <c r="N208" s="1"/>
      <c r="O208" s="1"/>
    </row>
    <row r="209" spans="1:15" ht="12.75" customHeight="1">
      <c r="A209" s="31">
        <v>199</v>
      </c>
      <c r="B209" s="31" t="s">
        <v>399</v>
      </c>
      <c r="C209" s="31">
        <v>138.5</v>
      </c>
      <c r="D209" s="40">
        <v>138.45000000000002</v>
      </c>
      <c r="E209" s="40">
        <v>135.05000000000004</v>
      </c>
      <c r="F209" s="40">
        <v>131.60000000000002</v>
      </c>
      <c r="G209" s="40">
        <v>128.20000000000005</v>
      </c>
      <c r="H209" s="40">
        <v>141.90000000000003</v>
      </c>
      <c r="I209" s="40">
        <v>145.30000000000001</v>
      </c>
      <c r="J209" s="40">
        <v>148.75000000000003</v>
      </c>
      <c r="K209" s="31">
        <v>141.85</v>
      </c>
      <c r="L209" s="31">
        <v>135</v>
      </c>
      <c r="M209" s="31">
        <v>8.0724499999999999</v>
      </c>
      <c r="N209" s="1"/>
      <c r="O209" s="1"/>
    </row>
    <row r="210" spans="1:15" ht="12.75" customHeight="1">
      <c r="A210" s="31">
        <v>200</v>
      </c>
      <c r="B210" s="31" t="s">
        <v>120</v>
      </c>
      <c r="C210" s="31">
        <v>2782.95</v>
      </c>
      <c r="D210" s="40">
        <v>2786.4</v>
      </c>
      <c r="E210" s="40">
        <v>2771.55</v>
      </c>
      <c r="F210" s="40">
        <v>2760.15</v>
      </c>
      <c r="G210" s="40">
        <v>2745.3</v>
      </c>
      <c r="H210" s="40">
        <v>2797.8</v>
      </c>
      <c r="I210" s="40">
        <v>2812.6499999999996</v>
      </c>
      <c r="J210" s="40">
        <v>2824.05</v>
      </c>
      <c r="K210" s="31">
        <v>2801.25</v>
      </c>
      <c r="L210" s="31">
        <v>2775</v>
      </c>
      <c r="M210" s="31">
        <v>4.1060499999999998</v>
      </c>
      <c r="N210" s="1"/>
      <c r="O210" s="1"/>
    </row>
    <row r="211" spans="1:15" ht="12.75" customHeight="1">
      <c r="A211" s="31">
        <v>201</v>
      </c>
      <c r="B211" s="31" t="s">
        <v>400</v>
      </c>
      <c r="C211" s="31">
        <v>49.85</v>
      </c>
      <c r="D211" s="40">
        <v>49.383333333333333</v>
      </c>
      <c r="E211" s="40">
        <v>48.316666666666663</v>
      </c>
      <c r="F211" s="40">
        <v>46.783333333333331</v>
      </c>
      <c r="G211" s="40">
        <v>45.716666666666661</v>
      </c>
      <c r="H211" s="40">
        <v>50.916666666666664</v>
      </c>
      <c r="I211" s="40">
        <v>51.983333333333341</v>
      </c>
      <c r="J211" s="40">
        <v>53.516666666666666</v>
      </c>
      <c r="K211" s="31">
        <v>50.45</v>
      </c>
      <c r="L211" s="31">
        <v>47.85</v>
      </c>
      <c r="M211" s="31">
        <v>53.524439999999998</v>
      </c>
      <c r="N211" s="1"/>
      <c r="O211" s="1"/>
    </row>
    <row r="212" spans="1:15" ht="12.75" customHeight="1">
      <c r="A212" s="31">
        <v>202</v>
      </c>
      <c r="B212" s="31" t="s">
        <v>122</v>
      </c>
      <c r="C212" s="31">
        <v>437.25</v>
      </c>
      <c r="D212" s="40">
        <v>438.4666666666667</v>
      </c>
      <c r="E212" s="40">
        <v>432.63333333333338</v>
      </c>
      <c r="F212" s="40">
        <v>428.01666666666671</v>
      </c>
      <c r="G212" s="40">
        <v>422.18333333333339</v>
      </c>
      <c r="H212" s="40">
        <v>443.08333333333337</v>
      </c>
      <c r="I212" s="40">
        <v>448.91666666666663</v>
      </c>
      <c r="J212" s="40">
        <v>453.53333333333336</v>
      </c>
      <c r="K212" s="31">
        <v>444.3</v>
      </c>
      <c r="L212" s="31">
        <v>433.85</v>
      </c>
      <c r="M212" s="31">
        <v>83.493539999999996</v>
      </c>
      <c r="N212" s="1"/>
      <c r="O212" s="1"/>
    </row>
    <row r="213" spans="1:15" ht="12.75" customHeight="1">
      <c r="A213" s="31">
        <v>203</v>
      </c>
      <c r="B213" s="31" t="s">
        <v>263</v>
      </c>
      <c r="C213" s="31">
        <v>1104.5</v>
      </c>
      <c r="D213" s="40">
        <v>1097.8166666666666</v>
      </c>
      <c r="E213" s="40">
        <v>1081.6833333333332</v>
      </c>
      <c r="F213" s="40">
        <v>1058.8666666666666</v>
      </c>
      <c r="G213" s="40">
        <v>1042.7333333333331</v>
      </c>
      <c r="H213" s="40">
        <v>1120.6333333333332</v>
      </c>
      <c r="I213" s="40">
        <v>1136.7666666666664</v>
      </c>
      <c r="J213" s="40">
        <v>1159.5833333333333</v>
      </c>
      <c r="K213" s="31">
        <v>1113.95</v>
      </c>
      <c r="L213" s="31">
        <v>1075</v>
      </c>
      <c r="M213" s="31">
        <v>2.9107400000000001</v>
      </c>
      <c r="N213" s="1"/>
      <c r="O213" s="1"/>
    </row>
    <row r="214" spans="1:15" ht="12.75" customHeight="1">
      <c r="A214" s="31">
        <v>204</v>
      </c>
      <c r="B214" s="31" t="s">
        <v>401</v>
      </c>
      <c r="C214" s="31">
        <v>133.44999999999999</v>
      </c>
      <c r="D214" s="40">
        <v>132.38333333333333</v>
      </c>
      <c r="E214" s="40">
        <v>130.16666666666666</v>
      </c>
      <c r="F214" s="40">
        <v>126.88333333333333</v>
      </c>
      <c r="G214" s="40">
        <v>124.66666666666666</v>
      </c>
      <c r="H214" s="40">
        <v>135.66666666666666</v>
      </c>
      <c r="I214" s="40">
        <v>137.88333333333335</v>
      </c>
      <c r="J214" s="40">
        <v>141.16666666666666</v>
      </c>
      <c r="K214" s="31">
        <v>134.6</v>
      </c>
      <c r="L214" s="31">
        <v>129.1</v>
      </c>
      <c r="M214" s="31">
        <v>26.771799999999999</v>
      </c>
      <c r="N214" s="1"/>
      <c r="O214" s="1"/>
    </row>
    <row r="215" spans="1:15" ht="12.75" customHeight="1">
      <c r="A215" s="31">
        <v>205</v>
      </c>
      <c r="B215" s="31" t="s">
        <v>123</v>
      </c>
      <c r="C215" s="31">
        <v>255.2</v>
      </c>
      <c r="D215" s="40">
        <v>256.48333333333335</v>
      </c>
      <c r="E215" s="40">
        <v>252.26666666666671</v>
      </c>
      <c r="F215" s="40">
        <v>249.33333333333337</v>
      </c>
      <c r="G215" s="40">
        <v>245.11666666666673</v>
      </c>
      <c r="H215" s="40">
        <v>259.41666666666669</v>
      </c>
      <c r="I215" s="40">
        <v>263.63333333333338</v>
      </c>
      <c r="J215" s="40">
        <v>266.56666666666666</v>
      </c>
      <c r="K215" s="31">
        <v>260.7</v>
      </c>
      <c r="L215" s="31">
        <v>253.55</v>
      </c>
      <c r="M215" s="31">
        <v>40.731400000000001</v>
      </c>
      <c r="N215" s="1"/>
      <c r="O215" s="1"/>
    </row>
    <row r="216" spans="1:15" ht="12.75" customHeight="1">
      <c r="A216" s="31">
        <v>206</v>
      </c>
      <c r="B216" s="31" t="s">
        <v>124</v>
      </c>
      <c r="C216" s="31">
        <v>2392.3000000000002</v>
      </c>
      <c r="D216" s="40">
        <v>2394.4166666666665</v>
      </c>
      <c r="E216" s="40">
        <v>2375.333333333333</v>
      </c>
      <c r="F216" s="40">
        <v>2358.3666666666663</v>
      </c>
      <c r="G216" s="40">
        <v>2339.2833333333328</v>
      </c>
      <c r="H216" s="40">
        <v>2411.3833333333332</v>
      </c>
      <c r="I216" s="40">
        <v>2430.4666666666662</v>
      </c>
      <c r="J216" s="40">
        <v>2447.4333333333334</v>
      </c>
      <c r="K216" s="31">
        <v>2413.5</v>
      </c>
      <c r="L216" s="31">
        <v>2377.4499999999998</v>
      </c>
      <c r="M216" s="31">
        <v>12.26064</v>
      </c>
      <c r="N216" s="1"/>
      <c r="O216" s="1"/>
    </row>
    <row r="217" spans="1:15" ht="12.75" customHeight="1">
      <c r="A217" s="31">
        <v>207</v>
      </c>
      <c r="B217" s="31" t="s">
        <v>264</v>
      </c>
      <c r="C217" s="31">
        <v>319.8</v>
      </c>
      <c r="D217" s="40">
        <v>319.15000000000003</v>
      </c>
      <c r="E217" s="40">
        <v>316.35000000000008</v>
      </c>
      <c r="F217" s="40">
        <v>312.90000000000003</v>
      </c>
      <c r="G217" s="40">
        <v>310.10000000000008</v>
      </c>
      <c r="H217" s="40">
        <v>322.60000000000008</v>
      </c>
      <c r="I217" s="40">
        <v>325.40000000000003</v>
      </c>
      <c r="J217" s="40">
        <v>328.85000000000008</v>
      </c>
      <c r="K217" s="31">
        <v>321.95</v>
      </c>
      <c r="L217" s="31">
        <v>315.7</v>
      </c>
      <c r="M217" s="31">
        <v>8.9302600000000005</v>
      </c>
      <c r="N217" s="1"/>
      <c r="O217" s="1"/>
    </row>
    <row r="218" spans="1:15" ht="12.75" customHeight="1">
      <c r="A218" s="31">
        <v>208</v>
      </c>
      <c r="B218" s="31" t="s">
        <v>402</v>
      </c>
      <c r="C218" s="31">
        <v>40426.35</v>
      </c>
      <c r="D218" s="40">
        <v>40505.15</v>
      </c>
      <c r="E218" s="40">
        <v>40210.300000000003</v>
      </c>
      <c r="F218" s="40">
        <v>39994.25</v>
      </c>
      <c r="G218" s="40">
        <v>39699.4</v>
      </c>
      <c r="H218" s="40">
        <v>40721.200000000004</v>
      </c>
      <c r="I218" s="40">
        <v>41016.049999999996</v>
      </c>
      <c r="J218" s="40">
        <v>41232.100000000006</v>
      </c>
      <c r="K218" s="31">
        <v>40800</v>
      </c>
      <c r="L218" s="31">
        <v>40289.1</v>
      </c>
      <c r="M218" s="31">
        <v>1.0710000000000001E-2</v>
      </c>
      <c r="N218" s="1"/>
      <c r="O218" s="1"/>
    </row>
    <row r="219" spans="1:15" ht="12.75" customHeight="1">
      <c r="A219" s="31">
        <v>209</v>
      </c>
      <c r="B219" s="31" t="s">
        <v>403</v>
      </c>
      <c r="C219" s="31">
        <v>44.15</v>
      </c>
      <c r="D219" s="40">
        <v>44.066666666666663</v>
      </c>
      <c r="E219" s="40">
        <v>43.683333333333323</v>
      </c>
      <c r="F219" s="40">
        <v>43.216666666666661</v>
      </c>
      <c r="G219" s="40">
        <v>42.833333333333321</v>
      </c>
      <c r="H219" s="40">
        <v>44.533333333333324</v>
      </c>
      <c r="I219" s="40">
        <v>44.916666666666664</v>
      </c>
      <c r="J219" s="40">
        <v>45.383333333333326</v>
      </c>
      <c r="K219" s="31">
        <v>44.45</v>
      </c>
      <c r="L219" s="31">
        <v>43.6</v>
      </c>
      <c r="M219" s="31">
        <v>14.3157</v>
      </c>
      <c r="N219" s="1"/>
      <c r="O219" s="1"/>
    </row>
    <row r="220" spans="1:15" ht="12.75" customHeight="1">
      <c r="A220" s="31">
        <v>210</v>
      </c>
      <c r="B220" s="31" t="s">
        <v>116</v>
      </c>
      <c r="C220" s="31">
        <v>2668.75</v>
      </c>
      <c r="D220" s="40">
        <v>2663.5333333333333</v>
      </c>
      <c r="E220" s="40">
        <v>2651.8166666666666</v>
      </c>
      <c r="F220" s="40">
        <v>2634.8833333333332</v>
      </c>
      <c r="G220" s="40">
        <v>2623.1666666666665</v>
      </c>
      <c r="H220" s="40">
        <v>2680.4666666666667</v>
      </c>
      <c r="I220" s="40">
        <v>2692.1833333333329</v>
      </c>
      <c r="J220" s="40">
        <v>2709.1166666666668</v>
      </c>
      <c r="K220" s="31">
        <v>2675.25</v>
      </c>
      <c r="L220" s="31">
        <v>2646.6</v>
      </c>
      <c r="M220" s="31">
        <v>17.024789999999999</v>
      </c>
      <c r="N220" s="1"/>
      <c r="O220" s="1"/>
    </row>
    <row r="221" spans="1:15" ht="12.75" customHeight="1">
      <c r="A221" s="31">
        <v>211</v>
      </c>
      <c r="B221" s="31" t="s">
        <v>404</v>
      </c>
      <c r="C221" s="31">
        <v>281.14999999999998</v>
      </c>
      <c r="D221" s="40">
        <v>280.55</v>
      </c>
      <c r="E221" s="40">
        <v>277.10000000000002</v>
      </c>
      <c r="F221" s="40">
        <v>273.05</v>
      </c>
      <c r="G221" s="40">
        <v>269.60000000000002</v>
      </c>
      <c r="H221" s="40">
        <v>284.60000000000002</v>
      </c>
      <c r="I221" s="40">
        <v>288.04999999999995</v>
      </c>
      <c r="J221" s="40">
        <v>292.10000000000002</v>
      </c>
      <c r="K221" s="31">
        <v>284</v>
      </c>
      <c r="L221" s="31">
        <v>276.5</v>
      </c>
      <c r="M221" s="31">
        <v>1.3912899999999999</v>
      </c>
      <c r="N221" s="1"/>
      <c r="O221" s="1"/>
    </row>
    <row r="222" spans="1:15" ht="12.75" customHeight="1">
      <c r="A222" s="31">
        <v>212</v>
      </c>
      <c r="B222" s="31" t="s">
        <v>126</v>
      </c>
      <c r="C222" s="31">
        <v>701.35</v>
      </c>
      <c r="D222" s="40">
        <v>699.20000000000016</v>
      </c>
      <c r="E222" s="40">
        <v>695.45000000000027</v>
      </c>
      <c r="F222" s="40">
        <v>689.55000000000007</v>
      </c>
      <c r="G222" s="40">
        <v>685.80000000000018</v>
      </c>
      <c r="H222" s="40">
        <v>705.10000000000036</v>
      </c>
      <c r="I222" s="40">
        <v>708.85000000000014</v>
      </c>
      <c r="J222" s="40">
        <v>714.75000000000045</v>
      </c>
      <c r="K222" s="31">
        <v>702.95</v>
      </c>
      <c r="L222" s="31">
        <v>693.3</v>
      </c>
      <c r="M222" s="31">
        <v>88.403390000000002</v>
      </c>
      <c r="N222" s="1"/>
      <c r="O222" s="1"/>
    </row>
    <row r="223" spans="1:15" ht="12.75" customHeight="1">
      <c r="A223" s="31">
        <v>213</v>
      </c>
      <c r="B223" s="31" t="s">
        <v>127</v>
      </c>
      <c r="C223" s="31">
        <v>1450.05</v>
      </c>
      <c r="D223" s="40">
        <v>1445.3500000000001</v>
      </c>
      <c r="E223" s="40">
        <v>1431.2000000000003</v>
      </c>
      <c r="F223" s="40">
        <v>1412.3500000000001</v>
      </c>
      <c r="G223" s="40">
        <v>1398.2000000000003</v>
      </c>
      <c r="H223" s="40">
        <v>1464.2000000000003</v>
      </c>
      <c r="I223" s="40">
        <v>1478.3500000000004</v>
      </c>
      <c r="J223" s="40">
        <v>1497.2000000000003</v>
      </c>
      <c r="K223" s="31">
        <v>1459.5</v>
      </c>
      <c r="L223" s="31">
        <v>1426.5</v>
      </c>
      <c r="M223" s="31">
        <v>9.2359399999999994</v>
      </c>
      <c r="N223" s="1"/>
      <c r="O223" s="1"/>
    </row>
    <row r="224" spans="1:15" ht="12.75" customHeight="1">
      <c r="A224" s="31">
        <v>214</v>
      </c>
      <c r="B224" s="31" t="s">
        <v>128</v>
      </c>
      <c r="C224" s="31">
        <v>669.6</v>
      </c>
      <c r="D224" s="40">
        <v>662.30000000000007</v>
      </c>
      <c r="E224" s="40">
        <v>652.30000000000018</v>
      </c>
      <c r="F224" s="40">
        <v>635.00000000000011</v>
      </c>
      <c r="G224" s="40">
        <v>625.00000000000023</v>
      </c>
      <c r="H224" s="40">
        <v>679.60000000000014</v>
      </c>
      <c r="I224" s="40">
        <v>689.59999999999991</v>
      </c>
      <c r="J224" s="40">
        <v>706.90000000000009</v>
      </c>
      <c r="K224" s="31">
        <v>672.3</v>
      </c>
      <c r="L224" s="31">
        <v>645</v>
      </c>
      <c r="M224" s="31">
        <v>8.1579099999999993</v>
      </c>
      <c r="N224" s="1"/>
      <c r="O224" s="1"/>
    </row>
    <row r="225" spans="1:15" ht="12.75" customHeight="1">
      <c r="A225" s="31">
        <v>215</v>
      </c>
      <c r="B225" s="31" t="s">
        <v>265</v>
      </c>
      <c r="C225" s="31">
        <v>707.9</v>
      </c>
      <c r="D225" s="40">
        <v>702.5333333333333</v>
      </c>
      <c r="E225" s="40">
        <v>691.66666666666663</v>
      </c>
      <c r="F225" s="40">
        <v>675.43333333333328</v>
      </c>
      <c r="G225" s="40">
        <v>664.56666666666661</v>
      </c>
      <c r="H225" s="40">
        <v>718.76666666666665</v>
      </c>
      <c r="I225" s="40">
        <v>729.63333333333344</v>
      </c>
      <c r="J225" s="40">
        <v>745.86666666666667</v>
      </c>
      <c r="K225" s="31">
        <v>713.4</v>
      </c>
      <c r="L225" s="31">
        <v>686.3</v>
      </c>
      <c r="M225" s="31">
        <v>6.2371100000000004</v>
      </c>
      <c r="N225" s="1"/>
      <c r="O225" s="1"/>
    </row>
    <row r="226" spans="1:15" ht="12.75" customHeight="1">
      <c r="A226" s="31">
        <v>216</v>
      </c>
      <c r="B226" s="31" t="s">
        <v>405</v>
      </c>
      <c r="C226" s="31">
        <v>38.15</v>
      </c>
      <c r="D226" s="40">
        <v>37.949999999999996</v>
      </c>
      <c r="E226" s="40">
        <v>37.499999999999993</v>
      </c>
      <c r="F226" s="40">
        <v>36.849999999999994</v>
      </c>
      <c r="G226" s="40">
        <v>36.399999999999991</v>
      </c>
      <c r="H226" s="40">
        <v>38.599999999999994</v>
      </c>
      <c r="I226" s="40">
        <v>39.049999999999997</v>
      </c>
      <c r="J226" s="40">
        <v>39.699999999999996</v>
      </c>
      <c r="K226" s="31">
        <v>38.4</v>
      </c>
      <c r="L226" s="31">
        <v>37.299999999999997</v>
      </c>
      <c r="M226" s="31">
        <v>73.888279999999995</v>
      </c>
      <c r="N226" s="1"/>
      <c r="O226" s="1"/>
    </row>
    <row r="227" spans="1:15" ht="12.75" customHeight="1">
      <c r="A227" s="31">
        <v>217</v>
      </c>
      <c r="B227" s="31" t="s">
        <v>130</v>
      </c>
      <c r="C227" s="31">
        <v>45.9</v>
      </c>
      <c r="D227" s="40">
        <v>46.116666666666667</v>
      </c>
      <c r="E227" s="40">
        <v>45.433333333333337</v>
      </c>
      <c r="F227" s="40">
        <v>44.966666666666669</v>
      </c>
      <c r="G227" s="40">
        <v>44.283333333333339</v>
      </c>
      <c r="H227" s="40">
        <v>46.583333333333336</v>
      </c>
      <c r="I227" s="40">
        <v>47.266666666666659</v>
      </c>
      <c r="J227" s="40">
        <v>47.733333333333334</v>
      </c>
      <c r="K227" s="31">
        <v>46.8</v>
      </c>
      <c r="L227" s="31">
        <v>45.65</v>
      </c>
      <c r="M227" s="31">
        <v>319.12921999999998</v>
      </c>
      <c r="N227" s="1"/>
      <c r="O227" s="1"/>
    </row>
    <row r="228" spans="1:15" ht="12.75" customHeight="1">
      <c r="A228" s="31">
        <v>218</v>
      </c>
      <c r="B228" s="31" t="s">
        <v>406</v>
      </c>
      <c r="C228" s="31">
        <v>51</v>
      </c>
      <c r="D228" s="40">
        <v>51.050000000000004</v>
      </c>
      <c r="E228" s="40">
        <v>50.350000000000009</v>
      </c>
      <c r="F228" s="40">
        <v>49.7</v>
      </c>
      <c r="G228" s="40">
        <v>49.000000000000007</v>
      </c>
      <c r="H228" s="40">
        <v>51.70000000000001</v>
      </c>
      <c r="I228" s="40">
        <v>52.400000000000013</v>
      </c>
      <c r="J228" s="40">
        <v>53.050000000000011</v>
      </c>
      <c r="K228" s="31">
        <v>51.75</v>
      </c>
      <c r="L228" s="31">
        <v>50.4</v>
      </c>
      <c r="M228" s="31">
        <v>51.647440000000003</v>
      </c>
      <c r="N228" s="1"/>
      <c r="O228" s="1"/>
    </row>
    <row r="229" spans="1:15" ht="12.75" customHeight="1">
      <c r="A229" s="31">
        <v>219</v>
      </c>
      <c r="B229" s="31" t="s">
        <v>407</v>
      </c>
      <c r="C229" s="31">
        <v>921.05</v>
      </c>
      <c r="D229" s="40">
        <v>932.80000000000007</v>
      </c>
      <c r="E229" s="40">
        <v>905.25000000000011</v>
      </c>
      <c r="F229" s="40">
        <v>889.45</v>
      </c>
      <c r="G229" s="40">
        <v>861.90000000000009</v>
      </c>
      <c r="H229" s="40">
        <v>948.60000000000014</v>
      </c>
      <c r="I229" s="40">
        <v>976.15000000000009</v>
      </c>
      <c r="J229" s="40">
        <v>991.95000000000016</v>
      </c>
      <c r="K229" s="31">
        <v>960.35</v>
      </c>
      <c r="L229" s="31">
        <v>917</v>
      </c>
      <c r="M229" s="31">
        <v>0.42651</v>
      </c>
      <c r="N229" s="1"/>
      <c r="O229" s="1"/>
    </row>
    <row r="230" spans="1:15" ht="12.75" customHeight="1">
      <c r="A230" s="31">
        <v>220</v>
      </c>
      <c r="B230" s="31" t="s">
        <v>408</v>
      </c>
      <c r="C230" s="31">
        <v>295.60000000000002</v>
      </c>
      <c r="D230" s="40">
        <v>298.2</v>
      </c>
      <c r="E230" s="40">
        <v>291.39999999999998</v>
      </c>
      <c r="F230" s="40">
        <v>287.2</v>
      </c>
      <c r="G230" s="40">
        <v>280.39999999999998</v>
      </c>
      <c r="H230" s="40">
        <v>302.39999999999998</v>
      </c>
      <c r="I230" s="40">
        <v>309.20000000000005</v>
      </c>
      <c r="J230" s="40">
        <v>313.39999999999998</v>
      </c>
      <c r="K230" s="31">
        <v>305</v>
      </c>
      <c r="L230" s="31">
        <v>294</v>
      </c>
      <c r="M230" s="31">
        <v>0.96433999999999997</v>
      </c>
      <c r="N230" s="1"/>
      <c r="O230" s="1"/>
    </row>
    <row r="231" spans="1:15" ht="12.75" customHeight="1">
      <c r="A231" s="31">
        <v>221</v>
      </c>
      <c r="B231" s="31" t="s">
        <v>409</v>
      </c>
      <c r="C231" s="31">
        <v>1529.95</v>
      </c>
      <c r="D231" s="40">
        <v>1540.3999999999999</v>
      </c>
      <c r="E231" s="40">
        <v>1504.5499999999997</v>
      </c>
      <c r="F231" s="40">
        <v>1479.1499999999999</v>
      </c>
      <c r="G231" s="40">
        <v>1443.2999999999997</v>
      </c>
      <c r="H231" s="40">
        <v>1565.7999999999997</v>
      </c>
      <c r="I231" s="40">
        <v>1601.6499999999996</v>
      </c>
      <c r="J231" s="40">
        <v>1627.0499999999997</v>
      </c>
      <c r="K231" s="31">
        <v>1576.25</v>
      </c>
      <c r="L231" s="31">
        <v>1515</v>
      </c>
      <c r="M231" s="31">
        <v>0.48492000000000002</v>
      </c>
      <c r="N231" s="1"/>
      <c r="O231" s="1"/>
    </row>
    <row r="232" spans="1:15" ht="12.75" customHeight="1">
      <c r="A232" s="31">
        <v>222</v>
      </c>
      <c r="B232" s="31" t="s">
        <v>410</v>
      </c>
      <c r="C232" s="31">
        <v>656.05</v>
      </c>
      <c r="D232" s="40">
        <v>655.2166666666667</v>
      </c>
      <c r="E232" s="40">
        <v>645.83333333333337</v>
      </c>
      <c r="F232" s="40">
        <v>635.61666666666667</v>
      </c>
      <c r="G232" s="40">
        <v>626.23333333333335</v>
      </c>
      <c r="H232" s="40">
        <v>665.43333333333339</v>
      </c>
      <c r="I232" s="40">
        <v>674.81666666666661</v>
      </c>
      <c r="J232" s="40">
        <v>685.03333333333342</v>
      </c>
      <c r="K232" s="31">
        <v>664.6</v>
      </c>
      <c r="L232" s="31">
        <v>645</v>
      </c>
      <c r="M232" s="31">
        <v>3.4832200000000002</v>
      </c>
      <c r="N232" s="1"/>
      <c r="O232" s="1"/>
    </row>
    <row r="233" spans="1:15" ht="12.75" customHeight="1">
      <c r="A233" s="31">
        <v>223</v>
      </c>
      <c r="B233" s="31" t="s">
        <v>411</v>
      </c>
      <c r="C233" s="31">
        <v>164.45</v>
      </c>
      <c r="D233" s="40">
        <v>160.91666666666666</v>
      </c>
      <c r="E233" s="40">
        <v>156.0333333333333</v>
      </c>
      <c r="F233" s="40">
        <v>147.61666666666665</v>
      </c>
      <c r="G233" s="40">
        <v>142.73333333333329</v>
      </c>
      <c r="H233" s="40">
        <v>169.33333333333331</v>
      </c>
      <c r="I233" s="40">
        <v>174.2166666666667</v>
      </c>
      <c r="J233" s="40">
        <v>182.63333333333333</v>
      </c>
      <c r="K233" s="31">
        <v>165.8</v>
      </c>
      <c r="L233" s="31">
        <v>152.5</v>
      </c>
      <c r="M233" s="31">
        <v>42.706110000000002</v>
      </c>
      <c r="N233" s="1"/>
      <c r="O233" s="1"/>
    </row>
    <row r="234" spans="1:15" ht="12.75" customHeight="1">
      <c r="A234" s="31">
        <v>224</v>
      </c>
      <c r="B234" s="31" t="s">
        <v>412</v>
      </c>
      <c r="C234" s="31">
        <v>44.1</v>
      </c>
      <c r="D234" s="40">
        <v>43.800000000000004</v>
      </c>
      <c r="E234" s="40">
        <v>42.750000000000007</v>
      </c>
      <c r="F234" s="40">
        <v>41.400000000000006</v>
      </c>
      <c r="G234" s="40">
        <v>40.350000000000009</v>
      </c>
      <c r="H234" s="40">
        <v>45.150000000000006</v>
      </c>
      <c r="I234" s="40">
        <v>46.2</v>
      </c>
      <c r="J234" s="40">
        <v>47.550000000000004</v>
      </c>
      <c r="K234" s="31">
        <v>44.85</v>
      </c>
      <c r="L234" s="31">
        <v>42.45</v>
      </c>
      <c r="M234" s="31">
        <v>61.647739999999999</v>
      </c>
      <c r="N234" s="1"/>
      <c r="O234" s="1"/>
    </row>
    <row r="235" spans="1:15" ht="12.75" customHeight="1">
      <c r="A235" s="31">
        <v>225</v>
      </c>
      <c r="B235" s="31" t="s">
        <v>139</v>
      </c>
      <c r="C235" s="31">
        <v>208.9</v>
      </c>
      <c r="D235" s="40">
        <v>210.48333333333335</v>
      </c>
      <c r="E235" s="40">
        <v>206.76666666666671</v>
      </c>
      <c r="F235" s="40">
        <v>204.63333333333335</v>
      </c>
      <c r="G235" s="40">
        <v>200.91666666666671</v>
      </c>
      <c r="H235" s="40">
        <v>212.6166666666667</v>
      </c>
      <c r="I235" s="40">
        <v>216.33333333333334</v>
      </c>
      <c r="J235" s="40">
        <v>218.4666666666667</v>
      </c>
      <c r="K235" s="31">
        <v>214.2</v>
      </c>
      <c r="L235" s="31">
        <v>208.35</v>
      </c>
      <c r="M235" s="31">
        <v>276.92207999999999</v>
      </c>
      <c r="N235" s="1"/>
      <c r="O235" s="1"/>
    </row>
    <row r="236" spans="1:15" ht="12.75" customHeight="1">
      <c r="A236" s="31">
        <v>226</v>
      </c>
      <c r="B236" s="31" t="s">
        <v>413</v>
      </c>
      <c r="C236" s="31">
        <v>124.4</v>
      </c>
      <c r="D236" s="40">
        <v>124.26666666666667</v>
      </c>
      <c r="E236" s="40">
        <v>122.63333333333333</v>
      </c>
      <c r="F236" s="40">
        <v>120.86666666666666</v>
      </c>
      <c r="G236" s="40">
        <v>119.23333333333332</v>
      </c>
      <c r="H236" s="40">
        <v>126.03333333333333</v>
      </c>
      <c r="I236" s="40">
        <v>127.66666666666669</v>
      </c>
      <c r="J236" s="40">
        <v>129.43333333333334</v>
      </c>
      <c r="K236" s="31">
        <v>125.9</v>
      </c>
      <c r="L236" s="31">
        <v>122.5</v>
      </c>
      <c r="M236" s="31">
        <v>4.3567799999999997</v>
      </c>
      <c r="N236" s="1"/>
      <c r="O236" s="1"/>
    </row>
    <row r="237" spans="1:15" ht="12.75" customHeight="1">
      <c r="A237" s="31">
        <v>227</v>
      </c>
      <c r="B237" s="31" t="s">
        <v>414</v>
      </c>
      <c r="C237" s="31">
        <v>177.65</v>
      </c>
      <c r="D237" s="40">
        <v>178.78333333333333</v>
      </c>
      <c r="E237" s="40">
        <v>175.21666666666667</v>
      </c>
      <c r="F237" s="40">
        <v>172.78333333333333</v>
      </c>
      <c r="G237" s="40">
        <v>169.21666666666667</v>
      </c>
      <c r="H237" s="40">
        <v>181.21666666666667</v>
      </c>
      <c r="I237" s="40">
        <v>184.78333333333333</v>
      </c>
      <c r="J237" s="40">
        <v>187.21666666666667</v>
      </c>
      <c r="K237" s="31">
        <v>182.35</v>
      </c>
      <c r="L237" s="31">
        <v>176.35</v>
      </c>
      <c r="M237" s="31">
        <v>25.343889999999998</v>
      </c>
      <c r="N237" s="1"/>
      <c r="O237" s="1"/>
    </row>
    <row r="238" spans="1:15" ht="12.75" customHeight="1">
      <c r="A238" s="31">
        <v>228</v>
      </c>
      <c r="B238" s="31" t="s">
        <v>125</v>
      </c>
      <c r="C238" s="31">
        <v>248.35</v>
      </c>
      <c r="D238" s="40">
        <v>249.54999999999998</v>
      </c>
      <c r="E238" s="40">
        <v>244.79999999999995</v>
      </c>
      <c r="F238" s="40">
        <v>241.24999999999997</v>
      </c>
      <c r="G238" s="40">
        <v>236.49999999999994</v>
      </c>
      <c r="H238" s="40">
        <v>253.09999999999997</v>
      </c>
      <c r="I238" s="40">
        <v>257.85000000000002</v>
      </c>
      <c r="J238" s="40">
        <v>261.39999999999998</v>
      </c>
      <c r="K238" s="31">
        <v>254.3</v>
      </c>
      <c r="L238" s="31">
        <v>246</v>
      </c>
      <c r="M238" s="31">
        <v>107.77678</v>
      </c>
      <c r="N238" s="1"/>
      <c r="O238" s="1"/>
    </row>
    <row r="239" spans="1:15" ht="12.75" customHeight="1">
      <c r="A239" s="31">
        <v>229</v>
      </c>
      <c r="B239" s="31" t="s">
        <v>415</v>
      </c>
      <c r="C239" s="31">
        <v>152.94999999999999</v>
      </c>
      <c r="D239" s="40">
        <v>152.36666666666667</v>
      </c>
      <c r="E239" s="40">
        <v>149.23333333333335</v>
      </c>
      <c r="F239" s="40">
        <v>145.51666666666668</v>
      </c>
      <c r="G239" s="40">
        <v>142.38333333333335</v>
      </c>
      <c r="H239" s="40">
        <v>156.08333333333334</v>
      </c>
      <c r="I239" s="40">
        <v>159.21666666666667</v>
      </c>
      <c r="J239" s="40">
        <v>162.93333333333334</v>
      </c>
      <c r="K239" s="31">
        <v>155.5</v>
      </c>
      <c r="L239" s="31">
        <v>148.65</v>
      </c>
      <c r="M239" s="31">
        <v>121.46492000000001</v>
      </c>
      <c r="N239" s="1"/>
      <c r="O239" s="1"/>
    </row>
    <row r="240" spans="1:15" ht="12.75" customHeight="1">
      <c r="A240" s="31">
        <v>230</v>
      </c>
      <c r="B240" s="31" t="s">
        <v>266</v>
      </c>
      <c r="C240" s="31">
        <v>7166.85</v>
      </c>
      <c r="D240" s="40">
        <v>7194.9333333333334</v>
      </c>
      <c r="E240" s="40">
        <v>7121.916666666667</v>
      </c>
      <c r="F240" s="40">
        <v>7076.9833333333336</v>
      </c>
      <c r="G240" s="40">
        <v>7003.9666666666672</v>
      </c>
      <c r="H240" s="40">
        <v>7239.8666666666668</v>
      </c>
      <c r="I240" s="40">
        <v>7312.8833333333332</v>
      </c>
      <c r="J240" s="40">
        <v>7357.8166666666666</v>
      </c>
      <c r="K240" s="31">
        <v>7267.95</v>
      </c>
      <c r="L240" s="31">
        <v>7150</v>
      </c>
      <c r="M240" s="31">
        <v>0.20791999999999999</v>
      </c>
      <c r="N240" s="1"/>
      <c r="O240" s="1"/>
    </row>
    <row r="241" spans="1:15" ht="12.75" customHeight="1">
      <c r="A241" s="31">
        <v>231</v>
      </c>
      <c r="B241" s="31" t="s">
        <v>416</v>
      </c>
      <c r="C241" s="31">
        <v>130.94999999999999</v>
      </c>
      <c r="D241" s="40">
        <v>130.79999999999998</v>
      </c>
      <c r="E241" s="40">
        <v>128.64999999999998</v>
      </c>
      <c r="F241" s="40">
        <v>126.35</v>
      </c>
      <c r="G241" s="40">
        <v>124.19999999999999</v>
      </c>
      <c r="H241" s="40">
        <v>133.09999999999997</v>
      </c>
      <c r="I241" s="40">
        <v>135.25</v>
      </c>
      <c r="J241" s="40">
        <v>137.54999999999995</v>
      </c>
      <c r="K241" s="31">
        <v>132.94999999999999</v>
      </c>
      <c r="L241" s="31">
        <v>128.5</v>
      </c>
      <c r="M241" s="31">
        <v>21.514759999999999</v>
      </c>
      <c r="N241" s="1"/>
      <c r="O241" s="1"/>
    </row>
    <row r="242" spans="1:15" ht="12.75" customHeight="1">
      <c r="A242" s="31">
        <v>232</v>
      </c>
      <c r="B242" s="31" t="s">
        <v>417</v>
      </c>
      <c r="C242" s="31">
        <v>405.55</v>
      </c>
      <c r="D242" s="40">
        <v>405.75</v>
      </c>
      <c r="E242" s="40">
        <v>399.8</v>
      </c>
      <c r="F242" s="40">
        <v>394.05</v>
      </c>
      <c r="G242" s="40">
        <v>388.1</v>
      </c>
      <c r="H242" s="40">
        <v>411.5</v>
      </c>
      <c r="I242" s="40">
        <v>417.45000000000005</v>
      </c>
      <c r="J242" s="40">
        <v>423.2</v>
      </c>
      <c r="K242" s="31">
        <v>411.7</v>
      </c>
      <c r="L242" s="31">
        <v>400</v>
      </c>
      <c r="M242" s="31">
        <v>32.553350000000002</v>
      </c>
      <c r="N242" s="1"/>
      <c r="O242" s="1"/>
    </row>
    <row r="243" spans="1:15" ht="12.75" customHeight="1">
      <c r="A243" s="31">
        <v>233</v>
      </c>
      <c r="B243" s="31" t="s">
        <v>132</v>
      </c>
      <c r="C243" s="31">
        <v>143.15</v>
      </c>
      <c r="D243" s="40">
        <v>143.43333333333334</v>
      </c>
      <c r="E243" s="40">
        <v>141.41666666666669</v>
      </c>
      <c r="F243" s="40">
        <v>139.68333333333334</v>
      </c>
      <c r="G243" s="40">
        <v>137.66666666666669</v>
      </c>
      <c r="H243" s="40">
        <v>145.16666666666669</v>
      </c>
      <c r="I243" s="40">
        <v>147.18333333333334</v>
      </c>
      <c r="J243" s="40">
        <v>148.91666666666669</v>
      </c>
      <c r="K243" s="31">
        <v>145.44999999999999</v>
      </c>
      <c r="L243" s="31">
        <v>141.69999999999999</v>
      </c>
      <c r="M243" s="31">
        <v>34.053809999999999</v>
      </c>
      <c r="N243" s="1"/>
      <c r="O243" s="1"/>
    </row>
    <row r="244" spans="1:15" ht="12.75" customHeight="1">
      <c r="A244" s="31">
        <v>234</v>
      </c>
      <c r="B244" s="31" t="s">
        <v>137</v>
      </c>
      <c r="C244" s="31">
        <v>104.1</v>
      </c>
      <c r="D244" s="40">
        <v>104.45</v>
      </c>
      <c r="E244" s="40">
        <v>103.4</v>
      </c>
      <c r="F244" s="40">
        <v>102.7</v>
      </c>
      <c r="G244" s="40">
        <v>101.65</v>
      </c>
      <c r="H244" s="40">
        <v>105.15</v>
      </c>
      <c r="I244" s="40">
        <v>106.19999999999999</v>
      </c>
      <c r="J244" s="40">
        <v>106.9</v>
      </c>
      <c r="K244" s="31">
        <v>105.5</v>
      </c>
      <c r="L244" s="31">
        <v>103.75</v>
      </c>
      <c r="M244" s="31">
        <v>89.617630000000005</v>
      </c>
      <c r="N244" s="1"/>
      <c r="O244" s="1"/>
    </row>
    <row r="245" spans="1:15" ht="12.75" customHeight="1">
      <c r="A245" s="31">
        <v>235</v>
      </c>
      <c r="B245" s="31" t="s">
        <v>418</v>
      </c>
      <c r="C245" s="31">
        <v>21.3</v>
      </c>
      <c r="D245" s="40">
        <v>20.733333333333334</v>
      </c>
      <c r="E245" s="40">
        <v>19.81666666666667</v>
      </c>
      <c r="F245" s="40">
        <v>18.333333333333336</v>
      </c>
      <c r="G245" s="40">
        <v>17.416666666666671</v>
      </c>
      <c r="H245" s="40">
        <v>22.216666666666669</v>
      </c>
      <c r="I245" s="40">
        <v>23.133333333333333</v>
      </c>
      <c r="J245" s="40">
        <v>24.616666666666667</v>
      </c>
      <c r="K245" s="31">
        <v>21.65</v>
      </c>
      <c r="L245" s="31">
        <v>19.25</v>
      </c>
      <c r="M245" s="31">
        <v>213.7056</v>
      </c>
      <c r="N245" s="1"/>
      <c r="O245" s="1"/>
    </row>
    <row r="246" spans="1:15" ht="12.75" customHeight="1">
      <c r="A246" s="31">
        <v>236</v>
      </c>
      <c r="B246" s="31" t="s">
        <v>138</v>
      </c>
      <c r="C246" s="31">
        <v>2689.8</v>
      </c>
      <c r="D246" s="40">
        <v>2663.6333333333332</v>
      </c>
      <c r="E246" s="40">
        <v>2598.4166666666665</v>
      </c>
      <c r="F246" s="40">
        <v>2507.0333333333333</v>
      </c>
      <c r="G246" s="40">
        <v>2441.8166666666666</v>
      </c>
      <c r="H246" s="40">
        <v>2755.0166666666664</v>
      </c>
      <c r="I246" s="40">
        <v>2820.2333333333336</v>
      </c>
      <c r="J246" s="40">
        <v>2911.6166666666663</v>
      </c>
      <c r="K246" s="31">
        <v>2728.85</v>
      </c>
      <c r="L246" s="31">
        <v>2572.25</v>
      </c>
      <c r="M246" s="31">
        <v>60.683979999999998</v>
      </c>
      <c r="N246" s="1"/>
      <c r="O246" s="1"/>
    </row>
    <row r="247" spans="1:15" ht="12.75" customHeight="1">
      <c r="A247" s="31">
        <v>237</v>
      </c>
      <c r="B247" s="31" t="s">
        <v>419</v>
      </c>
      <c r="C247" s="31">
        <v>263.89999999999998</v>
      </c>
      <c r="D247" s="40">
        <v>258.7833333333333</v>
      </c>
      <c r="E247" s="40">
        <v>252.66666666666663</v>
      </c>
      <c r="F247" s="40">
        <v>241.43333333333334</v>
      </c>
      <c r="G247" s="40">
        <v>235.31666666666666</v>
      </c>
      <c r="H247" s="40">
        <v>270.01666666666659</v>
      </c>
      <c r="I247" s="40">
        <v>276.13333333333327</v>
      </c>
      <c r="J247" s="40">
        <v>287.36666666666656</v>
      </c>
      <c r="K247" s="31">
        <v>264.89999999999998</v>
      </c>
      <c r="L247" s="31">
        <v>247.55</v>
      </c>
      <c r="M247" s="31">
        <v>3.0256599999999998</v>
      </c>
      <c r="N247" s="1"/>
      <c r="O247" s="1"/>
    </row>
    <row r="248" spans="1:15" ht="12.75" customHeight="1">
      <c r="A248" s="31">
        <v>238</v>
      </c>
      <c r="B248" s="31" t="s">
        <v>420</v>
      </c>
      <c r="C248" s="31">
        <v>519.65</v>
      </c>
      <c r="D248" s="40">
        <v>501.76666666666671</v>
      </c>
      <c r="E248" s="40">
        <v>473.28333333333342</v>
      </c>
      <c r="F248" s="40">
        <v>426.91666666666669</v>
      </c>
      <c r="G248" s="40">
        <v>398.43333333333339</v>
      </c>
      <c r="H248" s="40">
        <v>548.13333333333344</v>
      </c>
      <c r="I248" s="40">
        <v>576.61666666666667</v>
      </c>
      <c r="J248" s="40">
        <v>622.98333333333346</v>
      </c>
      <c r="K248" s="31">
        <v>530.25</v>
      </c>
      <c r="L248" s="31">
        <v>455.4</v>
      </c>
      <c r="M248" s="31">
        <v>82.195430000000002</v>
      </c>
      <c r="N248" s="1"/>
      <c r="O248" s="1"/>
    </row>
    <row r="249" spans="1:15" ht="12.75" customHeight="1">
      <c r="A249" s="31">
        <v>239</v>
      </c>
      <c r="B249" s="31" t="s">
        <v>131</v>
      </c>
      <c r="C249" s="31">
        <v>536.65</v>
      </c>
      <c r="D249" s="40">
        <v>528.55000000000007</v>
      </c>
      <c r="E249" s="40">
        <v>519.35000000000014</v>
      </c>
      <c r="F249" s="40">
        <v>502.05000000000007</v>
      </c>
      <c r="G249" s="40">
        <v>492.85000000000014</v>
      </c>
      <c r="H249" s="40">
        <v>545.85000000000014</v>
      </c>
      <c r="I249" s="40">
        <v>555.05000000000018</v>
      </c>
      <c r="J249" s="40">
        <v>572.35000000000014</v>
      </c>
      <c r="K249" s="31">
        <v>537.75</v>
      </c>
      <c r="L249" s="31">
        <v>511.25</v>
      </c>
      <c r="M249" s="31">
        <v>32.580570000000002</v>
      </c>
      <c r="N249" s="1"/>
      <c r="O249" s="1"/>
    </row>
    <row r="250" spans="1:15" ht="12.75" customHeight="1">
      <c r="A250" s="31">
        <v>240</v>
      </c>
      <c r="B250" s="31" t="s">
        <v>135</v>
      </c>
      <c r="C250" s="31">
        <v>214.1</v>
      </c>
      <c r="D250" s="40">
        <v>213.91666666666666</v>
      </c>
      <c r="E250" s="40">
        <v>212.33333333333331</v>
      </c>
      <c r="F250" s="40">
        <v>210.56666666666666</v>
      </c>
      <c r="G250" s="40">
        <v>208.98333333333332</v>
      </c>
      <c r="H250" s="40">
        <v>215.68333333333331</v>
      </c>
      <c r="I250" s="40">
        <v>217.26666666666662</v>
      </c>
      <c r="J250" s="40">
        <v>219.0333333333333</v>
      </c>
      <c r="K250" s="31">
        <v>215.5</v>
      </c>
      <c r="L250" s="31">
        <v>212.15</v>
      </c>
      <c r="M250" s="31">
        <v>16.89583</v>
      </c>
      <c r="N250" s="1"/>
      <c r="O250" s="1"/>
    </row>
    <row r="251" spans="1:15" ht="12.75" customHeight="1">
      <c r="A251" s="31">
        <v>241</v>
      </c>
      <c r="B251" s="31" t="s">
        <v>134</v>
      </c>
      <c r="C251" s="31">
        <v>1035.3499999999999</v>
      </c>
      <c r="D251" s="40">
        <v>1036.5833333333333</v>
      </c>
      <c r="E251" s="40">
        <v>1026.0166666666664</v>
      </c>
      <c r="F251" s="40">
        <v>1016.6833333333332</v>
      </c>
      <c r="G251" s="40">
        <v>1006.1166666666663</v>
      </c>
      <c r="H251" s="40">
        <v>1045.9166666666665</v>
      </c>
      <c r="I251" s="40">
        <v>1056.4833333333336</v>
      </c>
      <c r="J251" s="40">
        <v>1065.8166666666666</v>
      </c>
      <c r="K251" s="31">
        <v>1047.1500000000001</v>
      </c>
      <c r="L251" s="31">
        <v>1027.25</v>
      </c>
      <c r="M251" s="31">
        <v>24.537009999999999</v>
      </c>
      <c r="N251" s="1"/>
      <c r="O251" s="1"/>
    </row>
    <row r="252" spans="1:15" ht="12.75" customHeight="1">
      <c r="A252" s="31">
        <v>242</v>
      </c>
      <c r="B252" s="31" t="s">
        <v>421</v>
      </c>
      <c r="C252" s="31">
        <v>42.55</v>
      </c>
      <c r="D252" s="40">
        <v>42.516666666666659</v>
      </c>
      <c r="E252" s="40">
        <v>42.133333333333319</v>
      </c>
      <c r="F252" s="40">
        <v>41.716666666666661</v>
      </c>
      <c r="G252" s="40">
        <v>41.333333333333321</v>
      </c>
      <c r="H252" s="40">
        <v>42.933333333333316</v>
      </c>
      <c r="I252" s="40">
        <v>43.316666666666656</v>
      </c>
      <c r="J252" s="40">
        <v>43.733333333333313</v>
      </c>
      <c r="K252" s="31">
        <v>42.9</v>
      </c>
      <c r="L252" s="31">
        <v>42.1</v>
      </c>
      <c r="M252" s="31">
        <v>15.80358</v>
      </c>
      <c r="N252" s="1"/>
      <c r="O252" s="1"/>
    </row>
    <row r="253" spans="1:15" ht="12.75" customHeight="1">
      <c r="A253" s="31">
        <v>243</v>
      </c>
      <c r="B253" s="31" t="s">
        <v>167</v>
      </c>
      <c r="C253" s="31">
        <v>5426.65</v>
      </c>
      <c r="D253" s="40">
        <v>5400.1166666666659</v>
      </c>
      <c r="E253" s="40">
        <v>5361.5333333333319</v>
      </c>
      <c r="F253" s="40">
        <v>5296.4166666666661</v>
      </c>
      <c r="G253" s="40">
        <v>5257.8333333333321</v>
      </c>
      <c r="H253" s="40">
        <v>5465.2333333333318</v>
      </c>
      <c r="I253" s="40">
        <v>5503.8166666666657</v>
      </c>
      <c r="J253" s="40">
        <v>5568.9333333333316</v>
      </c>
      <c r="K253" s="31">
        <v>5438.7</v>
      </c>
      <c r="L253" s="31">
        <v>5335</v>
      </c>
      <c r="M253" s="31">
        <v>1.9171100000000001</v>
      </c>
      <c r="N253" s="1"/>
      <c r="O253" s="1"/>
    </row>
    <row r="254" spans="1:15" ht="12.75" customHeight="1">
      <c r="A254" s="31">
        <v>244</v>
      </c>
      <c r="B254" s="31" t="s">
        <v>136</v>
      </c>
      <c r="C254" s="31">
        <v>1689.6</v>
      </c>
      <c r="D254" s="40">
        <v>1686.7</v>
      </c>
      <c r="E254" s="40">
        <v>1676.9</v>
      </c>
      <c r="F254" s="40">
        <v>1664.2</v>
      </c>
      <c r="G254" s="40">
        <v>1654.4</v>
      </c>
      <c r="H254" s="40">
        <v>1699.4</v>
      </c>
      <c r="I254" s="40">
        <v>1709.1999999999998</v>
      </c>
      <c r="J254" s="40">
        <v>1721.9</v>
      </c>
      <c r="K254" s="31">
        <v>1696.5</v>
      </c>
      <c r="L254" s="31">
        <v>1674</v>
      </c>
      <c r="M254" s="31">
        <v>56.595790000000001</v>
      </c>
      <c r="N254" s="1"/>
      <c r="O254" s="1"/>
    </row>
    <row r="255" spans="1:15" ht="12.75" customHeight="1">
      <c r="A255" s="31">
        <v>245</v>
      </c>
      <c r="B255" s="31" t="s">
        <v>422</v>
      </c>
      <c r="C255" s="31">
        <v>986.25</v>
      </c>
      <c r="D255" s="40">
        <v>977.43333333333339</v>
      </c>
      <c r="E255" s="40">
        <v>958.86666666666679</v>
      </c>
      <c r="F255" s="40">
        <v>931.48333333333335</v>
      </c>
      <c r="G255" s="40">
        <v>912.91666666666674</v>
      </c>
      <c r="H255" s="40">
        <v>1004.8166666666668</v>
      </c>
      <c r="I255" s="40">
        <v>1023.3833333333334</v>
      </c>
      <c r="J255" s="40">
        <v>1050.7666666666669</v>
      </c>
      <c r="K255" s="31">
        <v>996</v>
      </c>
      <c r="L255" s="31">
        <v>950.05</v>
      </c>
      <c r="M255" s="31">
        <v>0.19617000000000001</v>
      </c>
      <c r="N255" s="1"/>
      <c r="O255" s="1"/>
    </row>
    <row r="256" spans="1:15" ht="12.75" customHeight="1">
      <c r="A256" s="31">
        <v>246</v>
      </c>
      <c r="B256" s="31" t="s">
        <v>423</v>
      </c>
      <c r="C256" s="31">
        <v>325.55</v>
      </c>
      <c r="D256" s="40">
        <v>322.90000000000003</v>
      </c>
      <c r="E256" s="40">
        <v>317.65000000000009</v>
      </c>
      <c r="F256" s="40">
        <v>309.75000000000006</v>
      </c>
      <c r="G256" s="40">
        <v>304.50000000000011</v>
      </c>
      <c r="H256" s="40">
        <v>330.80000000000007</v>
      </c>
      <c r="I256" s="40">
        <v>336.04999999999995</v>
      </c>
      <c r="J256" s="40">
        <v>343.95000000000005</v>
      </c>
      <c r="K256" s="31">
        <v>328.15</v>
      </c>
      <c r="L256" s="31">
        <v>315</v>
      </c>
      <c r="M256" s="31">
        <v>6.6916900000000004</v>
      </c>
      <c r="N256" s="1"/>
      <c r="O256" s="1"/>
    </row>
    <row r="257" spans="1:15" ht="12.75" customHeight="1">
      <c r="A257" s="31">
        <v>247</v>
      </c>
      <c r="B257" s="31" t="s">
        <v>424</v>
      </c>
      <c r="C257" s="31">
        <v>681.5</v>
      </c>
      <c r="D257" s="40">
        <v>673.26666666666665</v>
      </c>
      <c r="E257" s="40">
        <v>661.23333333333335</v>
      </c>
      <c r="F257" s="40">
        <v>640.9666666666667</v>
      </c>
      <c r="G257" s="40">
        <v>628.93333333333339</v>
      </c>
      <c r="H257" s="40">
        <v>693.5333333333333</v>
      </c>
      <c r="I257" s="40">
        <v>705.56666666666661</v>
      </c>
      <c r="J257" s="40">
        <v>725.83333333333326</v>
      </c>
      <c r="K257" s="31">
        <v>685.3</v>
      </c>
      <c r="L257" s="31">
        <v>653</v>
      </c>
      <c r="M257" s="31">
        <v>6.3048999999999999</v>
      </c>
      <c r="N257" s="1"/>
      <c r="O257" s="1"/>
    </row>
    <row r="258" spans="1:15" ht="12.75" customHeight="1">
      <c r="A258" s="31">
        <v>248</v>
      </c>
      <c r="B258" s="31" t="s">
        <v>133</v>
      </c>
      <c r="C258" s="31">
        <v>1669.3</v>
      </c>
      <c r="D258" s="40">
        <v>1661.7333333333333</v>
      </c>
      <c r="E258" s="40">
        <v>1644.5666666666666</v>
      </c>
      <c r="F258" s="40">
        <v>1619.8333333333333</v>
      </c>
      <c r="G258" s="40">
        <v>1602.6666666666665</v>
      </c>
      <c r="H258" s="40">
        <v>1686.4666666666667</v>
      </c>
      <c r="I258" s="40">
        <v>1703.6333333333332</v>
      </c>
      <c r="J258" s="40">
        <v>1728.3666666666668</v>
      </c>
      <c r="K258" s="31">
        <v>1678.9</v>
      </c>
      <c r="L258" s="31">
        <v>1637</v>
      </c>
      <c r="M258" s="31">
        <v>3.0777000000000001</v>
      </c>
      <c r="N258" s="1"/>
      <c r="O258" s="1"/>
    </row>
    <row r="259" spans="1:15" ht="12.75" customHeight="1">
      <c r="A259" s="31">
        <v>249</v>
      </c>
      <c r="B259" s="31" t="s">
        <v>267</v>
      </c>
      <c r="C259" s="31">
        <v>2387.1999999999998</v>
      </c>
      <c r="D259" s="40">
        <v>2392.1666666666665</v>
      </c>
      <c r="E259" s="40">
        <v>2374.4333333333329</v>
      </c>
      <c r="F259" s="40">
        <v>2361.6666666666665</v>
      </c>
      <c r="G259" s="40">
        <v>2343.9333333333329</v>
      </c>
      <c r="H259" s="40">
        <v>2404.9333333333329</v>
      </c>
      <c r="I259" s="40">
        <v>2422.6666666666665</v>
      </c>
      <c r="J259" s="40">
        <v>2435.4333333333329</v>
      </c>
      <c r="K259" s="31">
        <v>2409.9</v>
      </c>
      <c r="L259" s="31">
        <v>2379.4</v>
      </c>
      <c r="M259" s="31">
        <v>1.4942200000000001</v>
      </c>
      <c r="N259" s="1"/>
      <c r="O259" s="1"/>
    </row>
    <row r="260" spans="1:15" ht="12.75" customHeight="1">
      <c r="A260" s="31">
        <v>250</v>
      </c>
      <c r="B260" s="31" t="s">
        <v>425</v>
      </c>
      <c r="C260" s="31">
        <v>1783</v>
      </c>
      <c r="D260" s="40">
        <v>1775.1666666666667</v>
      </c>
      <c r="E260" s="40">
        <v>1750.3333333333335</v>
      </c>
      <c r="F260" s="40">
        <v>1717.6666666666667</v>
      </c>
      <c r="G260" s="40">
        <v>1692.8333333333335</v>
      </c>
      <c r="H260" s="40">
        <v>1807.8333333333335</v>
      </c>
      <c r="I260" s="40">
        <v>1832.666666666667</v>
      </c>
      <c r="J260" s="40">
        <v>1865.3333333333335</v>
      </c>
      <c r="K260" s="31">
        <v>1800</v>
      </c>
      <c r="L260" s="31">
        <v>1742.5</v>
      </c>
      <c r="M260" s="31">
        <v>0.85374000000000005</v>
      </c>
      <c r="N260" s="1"/>
      <c r="O260" s="1"/>
    </row>
    <row r="261" spans="1:15" ht="12.75" customHeight="1">
      <c r="A261" s="31">
        <v>251</v>
      </c>
      <c r="B261" s="31" t="s">
        <v>426</v>
      </c>
      <c r="C261" s="31">
        <v>3124.25</v>
      </c>
      <c r="D261" s="40">
        <v>3141.2666666666664</v>
      </c>
      <c r="E261" s="40">
        <v>3038.5333333333328</v>
      </c>
      <c r="F261" s="40">
        <v>2952.8166666666666</v>
      </c>
      <c r="G261" s="40">
        <v>2850.083333333333</v>
      </c>
      <c r="H261" s="40">
        <v>3226.9833333333327</v>
      </c>
      <c r="I261" s="40">
        <v>3329.7166666666662</v>
      </c>
      <c r="J261" s="40">
        <v>3415.4333333333325</v>
      </c>
      <c r="K261" s="31">
        <v>3244</v>
      </c>
      <c r="L261" s="31">
        <v>3055.55</v>
      </c>
      <c r="M261" s="31">
        <v>0.66017000000000003</v>
      </c>
      <c r="N261" s="1"/>
      <c r="O261" s="1"/>
    </row>
    <row r="262" spans="1:15" ht="12.75" customHeight="1">
      <c r="A262" s="31">
        <v>252</v>
      </c>
      <c r="B262" s="31" t="s">
        <v>427</v>
      </c>
      <c r="C262" s="31">
        <v>677.85</v>
      </c>
      <c r="D262" s="40">
        <v>677.6</v>
      </c>
      <c r="E262" s="40">
        <v>670.6</v>
      </c>
      <c r="F262" s="40">
        <v>663.35</v>
      </c>
      <c r="G262" s="40">
        <v>656.35</v>
      </c>
      <c r="H262" s="40">
        <v>684.85</v>
      </c>
      <c r="I262" s="40">
        <v>691.85</v>
      </c>
      <c r="J262" s="40">
        <v>699.1</v>
      </c>
      <c r="K262" s="31">
        <v>684.6</v>
      </c>
      <c r="L262" s="31">
        <v>670.35</v>
      </c>
      <c r="M262" s="31">
        <v>7.1924000000000001</v>
      </c>
      <c r="N262" s="1"/>
      <c r="O262" s="1"/>
    </row>
    <row r="263" spans="1:15" ht="12.75" customHeight="1">
      <c r="A263" s="31">
        <v>253</v>
      </c>
      <c r="B263" s="31" t="s">
        <v>428</v>
      </c>
      <c r="C263" s="31">
        <v>261.89999999999998</v>
      </c>
      <c r="D263" s="40">
        <v>257.68333333333334</v>
      </c>
      <c r="E263" s="40">
        <v>249.41666666666669</v>
      </c>
      <c r="F263" s="40">
        <v>236.93333333333334</v>
      </c>
      <c r="G263" s="40">
        <v>228.66666666666669</v>
      </c>
      <c r="H263" s="40">
        <v>270.16666666666669</v>
      </c>
      <c r="I263" s="40">
        <v>278.43333333333334</v>
      </c>
      <c r="J263" s="40">
        <v>290.91666666666669</v>
      </c>
      <c r="K263" s="31">
        <v>265.95</v>
      </c>
      <c r="L263" s="31">
        <v>245.2</v>
      </c>
      <c r="M263" s="31">
        <v>36.162660000000002</v>
      </c>
      <c r="N263" s="1"/>
      <c r="O263" s="1"/>
    </row>
    <row r="264" spans="1:15" ht="12.75" customHeight="1">
      <c r="A264" s="31">
        <v>254</v>
      </c>
      <c r="B264" s="31" t="s">
        <v>429</v>
      </c>
      <c r="C264" s="31">
        <v>157.44999999999999</v>
      </c>
      <c r="D264" s="40">
        <v>154.68333333333331</v>
      </c>
      <c r="E264" s="40">
        <v>148.36666666666662</v>
      </c>
      <c r="F264" s="40">
        <v>139.2833333333333</v>
      </c>
      <c r="G264" s="40">
        <v>132.96666666666661</v>
      </c>
      <c r="H264" s="40">
        <v>163.76666666666662</v>
      </c>
      <c r="I264" s="40">
        <v>170.08333333333329</v>
      </c>
      <c r="J264" s="40">
        <v>179.16666666666663</v>
      </c>
      <c r="K264" s="31">
        <v>161</v>
      </c>
      <c r="L264" s="31">
        <v>145.6</v>
      </c>
      <c r="M264" s="31">
        <v>46.155659999999997</v>
      </c>
      <c r="N264" s="1"/>
      <c r="O264" s="1"/>
    </row>
    <row r="265" spans="1:15" ht="12.75" customHeight="1">
      <c r="A265" s="31">
        <v>255</v>
      </c>
      <c r="B265" s="31" t="s">
        <v>430</v>
      </c>
      <c r="C265" s="31">
        <v>97.4</v>
      </c>
      <c r="D265" s="40">
        <v>96.683333333333337</v>
      </c>
      <c r="E265" s="40">
        <v>95.366666666666674</v>
      </c>
      <c r="F265" s="40">
        <v>93.333333333333343</v>
      </c>
      <c r="G265" s="40">
        <v>92.01666666666668</v>
      </c>
      <c r="H265" s="40">
        <v>98.716666666666669</v>
      </c>
      <c r="I265" s="40">
        <v>100.03333333333333</v>
      </c>
      <c r="J265" s="40">
        <v>102.06666666666666</v>
      </c>
      <c r="K265" s="31">
        <v>98</v>
      </c>
      <c r="L265" s="31">
        <v>94.65</v>
      </c>
      <c r="M265" s="31">
        <v>21.071269999999998</v>
      </c>
      <c r="N265" s="1"/>
      <c r="O265" s="1"/>
    </row>
    <row r="266" spans="1:15" ht="12.75" customHeight="1">
      <c r="A266" s="31">
        <v>256</v>
      </c>
      <c r="B266" s="31" t="s">
        <v>268</v>
      </c>
      <c r="C266" s="31">
        <v>239.45</v>
      </c>
      <c r="D266" s="40">
        <v>236.4</v>
      </c>
      <c r="E266" s="40">
        <v>233.05</v>
      </c>
      <c r="F266" s="40">
        <v>226.65</v>
      </c>
      <c r="G266" s="40">
        <v>223.3</v>
      </c>
      <c r="H266" s="40">
        <v>242.8</v>
      </c>
      <c r="I266" s="40">
        <v>246.14999999999998</v>
      </c>
      <c r="J266" s="40">
        <v>252.55</v>
      </c>
      <c r="K266" s="31">
        <v>239.75</v>
      </c>
      <c r="L266" s="31">
        <v>230</v>
      </c>
      <c r="M266" s="31">
        <v>24.557980000000001</v>
      </c>
      <c r="N266" s="1"/>
      <c r="O266" s="1"/>
    </row>
    <row r="267" spans="1:15" ht="12.75" customHeight="1">
      <c r="A267" s="31">
        <v>257</v>
      </c>
      <c r="B267" s="31" t="s">
        <v>141</v>
      </c>
      <c r="C267" s="31">
        <v>748.9</v>
      </c>
      <c r="D267" s="40">
        <v>748.19999999999993</v>
      </c>
      <c r="E267" s="40">
        <v>742.09999999999991</v>
      </c>
      <c r="F267" s="40">
        <v>735.3</v>
      </c>
      <c r="G267" s="40">
        <v>729.19999999999993</v>
      </c>
      <c r="H267" s="40">
        <v>754.99999999999989</v>
      </c>
      <c r="I267" s="40">
        <v>761.1</v>
      </c>
      <c r="J267" s="40">
        <v>767.89999999999986</v>
      </c>
      <c r="K267" s="31">
        <v>754.3</v>
      </c>
      <c r="L267" s="31">
        <v>741.4</v>
      </c>
      <c r="M267" s="31">
        <v>35.062809999999999</v>
      </c>
      <c r="N267" s="1"/>
      <c r="O267" s="1"/>
    </row>
    <row r="268" spans="1:15" ht="12.75" customHeight="1">
      <c r="A268" s="31">
        <v>258</v>
      </c>
      <c r="B268" s="31" t="s">
        <v>431</v>
      </c>
      <c r="C268" s="31">
        <v>111.15</v>
      </c>
      <c r="D268" s="40">
        <v>110.39999999999999</v>
      </c>
      <c r="E268" s="40">
        <v>106.74999999999999</v>
      </c>
      <c r="F268" s="40">
        <v>102.35</v>
      </c>
      <c r="G268" s="40">
        <v>98.699999999999989</v>
      </c>
      <c r="H268" s="40">
        <v>114.79999999999998</v>
      </c>
      <c r="I268" s="40">
        <v>118.44999999999999</v>
      </c>
      <c r="J268" s="40">
        <v>122.84999999999998</v>
      </c>
      <c r="K268" s="31">
        <v>114.05</v>
      </c>
      <c r="L268" s="31">
        <v>106</v>
      </c>
      <c r="M268" s="31">
        <v>9.9349100000000004</v>
      </c>
      <c r="N268" s="1"/>
      <c r="O268" s="1"/>
    </row>
    <row r="269" spans="1:15" ht="12.75" customHeight="1">
      <c r="A269" s="31">
        <v>259</v>
      </c>
      <c r="B269" s="31" t="s">
        <v>432</v>
      </c>
      <c r="C269" s="31">
        <v>86</v>
      </c>
      <c r="D269" s="40">
        <v>86.583333333333329</v>
      </c>
      <c r="E269" s="40">
        <v>84.916666666666657</v>
      </c>
      <c r="F269" s="40">
        <v>83.833333333333329</v>
      </c>
      <c r="G269" s="40">
        <v>82.166666666666657</v>
      </c>
      <c r="H269" s="40">
        <v>87.666666666666657</v>
      </c>
      <c r="I269" s="40">
        <v>89.333333333333314</v>
      </c>
      <c r="J269" s="40">
        <v>90.416666666666657</v>
      </c>
      <c r="K269" s="31">
        <v>88.25</v>
      </c>
      <c r="L269" s="31">
        <v>85.5</v>
      </c>
      <c r="M269" s="31">
        <v>3.1938</v>
      </c>
      <c r="N269" s="1"/>
      <c r="O269" s="1"/>
    </row>
    <row r="270" spans="1:15" ht="12.75" customHeight="1">
      <c r="A270" s="31">
        <v>260</v>
      </c>
      <c r="B270" s="31" t="s">
        <v>433</v>
      </c>
      <c r="C270" s="31">
        <v>129.80000000000001</v>
      </c>
      <c r="D270" s="40">
        <v>129.91666666666666</v>
      </c>
      <c r="E270" s="40">
        <v>128.08333333333331</v>
      </c>
      <c r="F270" s="40">
        <v>126.36666666666665</v>
      </c>
      <c r="G270" s="40">
        <v>124.5333333333333</v>
      </c>
      <c r="H270" s="40">
        <v>131.63333333333333</v>
      </c>
      <c r="I270" s="40">
        <v>133.46666666666664</v>
      </c>
      <c r="J270" s="40">
        <v>135.18333333333334</v>
      </c>
      <c r="K270" s="31">
        <v>131.75</v>
      </c>
      <c r="L270" s="31">
        <v>128.19999999999999</v>
      </c>
      <c r="M270" s="31">
        <v>22.56765</v>
      </c>
      <c r="N270" s="1"/>
      <c r="O270" s="1"/>
    </row>
    <row r="271" spans="1:15" ht="12.75" customHeight="1">
      <c r="A271" s="31">
        <v>261</v>
      </c>
      <c r="B271" s="31" t="s">
        <v>434</v>
      </c>
      <c r="C271" s="31">
        <v>282</v>
      </c>
      <c r="D271" s="40">
        <v>282.76666666666665</v>
      </c>
      <c r="E271" s="40">
        <v>277.73333333333329</v>
      </c>
      <c r="F271" s="40">
        <v>273.46666666666664</v>
      </c>
      <c r="G271" s="40">
        <v>268.43333333333328</v>
      </c>
      <c r="H271" s="40">
        <v>287.0333333333333</v>
      </c>
      <c r="I271" s="40">
        <v>292.06666666666661</v>
      </c>
      <c r="J271" s="40">
        <v>296.33333333333331</v>
      </c>
      <c r="K271" s="31">
        <v>287.8</v>
      </c>
      <c r="L271" s="31">
        <v>278.5</v>
      </c>
      <c r="M271" s="31">
        <v>6.93424</v>
      </c>
      <c r="N271" s="1"/>
      <c r="O271" s="1"/>
    </row>
    <row r="272" spans="1:15" ht="12.75" customHeight="1">
      <c r="A272" s="31">
        <v>262</v>
      </c>
      <c r="B272" s="31" t="s">
        <v>435</v>
      </c>
      <c r="C272" s="31">
        <v>155.05000000000001</v>
      </c>
      <c r="D272" s="40">
        <v>154.48333333333335</v>
      </c>
      <c r="E272" s="40">
        <v>150.56666666666669</v>
      </c>
      <c r="F272" s="40">
        <v>146.08333333333334</v>
      </c>
      <c r="G272" s="40">
        <v>142.16666666666669</v>
      </c>
      <c r="H272" s="40">
        <v>158.9666666666667</v>
      </c>
      <c r="I272" s="40">
        <v>162.88333333333333</v>
      </c>
      <c r="J272" s="40">
        <v>167.3666666666667</v>
      </c>
      <c r="K272" s="31">
        <v>158.4</v>
      </c>
      <c r="L272" s="31">
        <v>150</v>
      </c>
      <c r="M272" s="31">
        <v>21.845890000000001</v>
      </c>
      <c r="N272" s="1"/>
      <c r="O272" s="1"/>
    </row>
    <row r="273" spans="1:15" ht="12.75" customHeight="1">
      <c r="A273" s="31">
        <v>263</v>
      </c>
      <c r="B273" s="31" t="s">
        <v>140</v>
      </c>
      <c r="C273" s="31">
        <v>424.25</v>
      </c>
      <c r="D273" s="40">
        <v>423.33333333333331</v>
      </c>
      <c r="E273" s="40">
        <v>419.96666666666664</v>
      </c>
      <c r="F273" s="40">
        <v>415.68333333333334</v>
      </c>
      <c r="G273" s="40">
        <v>412.31666666666666</v>
      </c>
      <c r="H273" s="40">
        <v>427.61666666666662</v>
      </c>
      <c r="I273" s="40">
        <v>430.98333333333329</v>
      </c>
      <c r="J273" s="40">
        <v>435.26666666666659</v>
      </c>
      <c r="K273" s="31">
        <v>426.7</v>
      </c>
      <c r="L273" s="31">
        <v>419.05</v>
      </c>
      <c r="M273" s="31">
        <v>64.664609999999996</v>
      </c>
      <c r="N273" s="1"/>
      <c r="O273" s="1"/>
    </row>
    <row r="274" spans="1:15" ht="12.75" customHeight="1">
      <c r="A274" s="31">
        <v>264</v>
      </c>
      <c r="B274" s="31" t="s">
        <v>436</v>
      </c>
      <c r="C274" s="31">
        <v>2184.1</v>
      </c>
      <c r="D274" s="40">
        <v>2189.0166666666664</v>
      </c>
      <c r="E274" s="40">
        <v>2173.083333333333</v>
      </c>
      <c r="F274" s="40">
        <v>2162.0666666666666</v>
      </c>
      <c r="G274" s="40">
        <v>2146.1333333333332</v>
      </c>
      <c r="H274" s="40">
        <v>2200.0333333333328</v>
      </c>
      <c r="I274" s="40">
        <v>2215.9666666666662</v>
      </c>
      <c r="J274" s="40">
        <v>2226.9833333333327</v>
      </c>
      <c r="K274" s="31">
        <v>2204.9499999999998</v>
      </c>
      <c r="L274" s="31">
        <v>2178</v>
      </c>
      <c r="M274" s="31">
        <v>6.9309999999999997E-2</v>
      </c>
      <c r="N274" s="1"/>
      <c r="O274" s="1"/>
    </row>
    <row r="275" spans="1:15" ht="12.75" customHeight="1">
      <c r="A275" s="31">
        <v>265</v>
      </c>
      <c r="B275" s="31" t="s">
        <v>142</v>
      </c>
      <c r="C275" s="31">
        <v>3741.05</v>
      </c>
      <c r="D275" s="40">
        <v>3701.5833333333335</v>
      </c>
      <c r="E275" s="40">
        <v>3655.2666666666669</v>
      </c>
      <c r="F275" s="40">
        <v>3569.4833333333336</v>
      </c>
      <c r="G275" s="40">
        <v>3523.166666666667</v>
      </c>
      <c r="H275" s="40">
        <v>3787.3666666666668</v>
      </c>
      <c r="I275" s="40">
        <v>3833.6833333333334</v>
      </c>
      <c r="J275" s="40">
        <v>3919.4666666666667</v>
      </c>
      <c r="K275" s="31">
        <v>3747.9</v>
      </c>
      <c r="L275" s="31">
        <v>3615.8</v>
      </c>
      <c r="M275" s="31">
        <v>4.5341899999999997</v>
      </c>
      <c r="N275" s="1"/>
      <c r="O275" s="1"/>
    </row>
    <row r="276" spans="1:15" ht="12.75" customHeight="1">
      <c r="A276" s="31">
        <v>266</v>
      </c>
      <c r="B276" s="31" t="s">
        <v>437</v>
      </c>
      <c r="C276" s="31">
        <v>958.1</v>
      </c>
      <c r="D276" s="40">
        <v>959.04999999999984</v>
      </c>
      <c r="E276" s="40">
        <v>954.09999999999968</v>
      </c>
      <c r="F276" s="40">
        <v>950.0999999999998</v>
      </c>
      <c r="G276" s="40">
        <v>945.14999999999964</v>
      </c>
      <c r="H276" s="40">
        <v>963.04999999999973</v>
      </c>
      <c r="I276" s="40">
        <v>967.99999999999977</v>
      </c>
      <c r="J276" s="40">
        <v>971.99999999999977</v>
      </c>
      <c r="K276" s="31">
        <v>964</v>
      </c>
      <c r="L276" s="31">
        <v>955.05</v>
      </c>
      <c r="M276" s="31">
        <v>5.0298600000000002</v>
      </c>
      <c r="N276" s="1"/>
      <c r="O276" s="1"/>
    </row>
    <row r="277" spans="1:15" ht="12.75" customHeight="1">
      <c r="A277" s="31">
        <v>267</v>
      </c>
      <c r="B277" s="31" t="s">
        <v>438</v>
      </c>
      <c r="C277" s="31">
        <v>168.6</v>
      </c>
      <c r="D277" s="40">
        <v>167.93333333333334</v>
      </c>
      <c r="E277" s="40">
        <v>165.96666666666667</v>
      </c>
      <c r="F277" s="40">
        <v>163.33333333333334</v>
      </c>
      <c r="G277" s="40">
        <v>161.36666666666667</v>
      </c>
      <c r="H277" s="40">
        <v>170.56666666666666</v>
      </c>
      <c r="I277" s="40">
        <v>172.53333333333336</v>
      </c>
      <c r="J277" s="40">
        <v>175.16666666666666</v>
      </c>
      <c r="K277" s="31">
        <v>169.9</v>
      </c>
      <c r="L277" s="31">
        <v>165.3</v>
      </c>
      <c r="M277" s="31">
        <v>2.8963999999999999</v>
      </c>
      <c r="N277" s="1"/>
      <c r="O277" s="1"/>
    </row>
    <row r="278" spans="1:15" ht="12.75" customHeight="1">
      <c r="A278" s="31">
        <v>268</v>
      </c>
      <c r="B278" s="31" t="s">
        <v>439</v>
      </c>
      <c r="C278" s="31">
        <v>1829.55</v>
      </c>
      <c r="D278" s="40">
        <v>1826.8500000000001</v>
      </c>
      <c r="E278" s="40">
        <v>1782.7000000000003</v>
      </c>
      <c r="F278" s="40">
        <v>1735.8500000000001</v>
      </c>
      <c r="G278" s="40">
        <v>1691.7000000000003</v>
      </c>
      <c r="H278" s="40">
        <v>1873.7000000000003</v>
      </c>
      <c r="I278" s="40">
        <v>1917.8500000000004</v>
      </c>
      <c r="J278" s="40">
        <v>1964.7000000000003</v>
      </c>
      <c r="K278" s="31">
        <v>1871</v>
      </c>
      <c r="L278" s="31">
        <v>1780</v>
      </c>
      <c r="M278" s="31">
        <v>0.69377999999999995</v>
      </c>
      <c r="N278" s="1"/>
      <c r="O278" s="1"/>
    </row>
    <row r="279" spans="1:15" ht="12.75" customHeight="1">
      <c r="A279" s="31">
        <v>269</v>
      </c>
      <c r="B279" s="31" t="s">
        <v>440</v>
      </c>
      <c r="C279" s="31">
        <v>752.55</v>
      </c>
      <c r="D279" s="40">
        <v>753.6</v>
      </c>
      <c r="E279" s="40">
        <v>723.5</v>
      </c>
      <c r="F279" s="40">
        <v>694.44999999999993</v>
      </c>
      <c r="G279" s="40">
        <v>664.34999999999991</v>
      </c>
      <c r="H279" s="40">
        <v>782.65000000000009</v>
      </c>
      <c r="I279" s="40">
        <v>812.75000000000023</v>
      </c>
      <c r="J279" s="40">
        <v>841.80000000000018</v>
      </c>
      <c r="K279" s="31">
        <v>783.7</v>
      </c>
      <c r="L279" s="31">
        <v>724.55</v>
      </c>
      <c r="M279" s="31">
        <v>19.452290000000001</v>
      </c>
      <c r="N279" s="1"/>
      <c r="O279" s="1"/>
    </row>
    <row r="280" spans="1:15" ht="12.75" customHeight="1">
      <c r="A280" s="31">
        <v>270</v>
      </c>
      <c r="B280" s="31" t="s">
        <v>441</v>
      </c>
      <c r="C280" s="31">
        <v>280.14999999999998</v>
      </c>
      <c r="D280" s="40">
        <v>280.7</v>
      </c>
      <c r="E280" s="40">
        <v>274.5</v>
      </c>
      <c r="F280" s="40">
        <v>268.85000000000002</v>
      </c>
      <c r="G280" s="40">
        <v>262.65000000000003</v>
      </c>
      <c r="H280" s="40">
        <v>286.34999999999997</v>
      </c>
      <c r="I280" s="40">
        <v>292.5499999999999</v>
      </c>
      <c r="J280" s="40">
        <v>298.19999999999993</v>
      </c>
      <c r="K280" s="31">
        <v>286.89999999999998</v>
      </c>
      <c r="L280" s="31">
        <v>275.05</v>
      </c>
      <c r="M280" s="31">
        <v>6.6308199999999999</v>
      </c>
      <c r="N280" s="1"/>
      <c r="O280" s="1"/>
    </row>
    <row r="281" spans="1:15" ht="12.75" customHeight="1">
      <c r="A281" s="31">
        <v>271</v>
      </c>
      <c r="B281" s="31" t="s">
        <v>442</v>
      </c>
      <c r="C281" s="31">
        <v>314.89999999999998</v>
      </c>
      <c r="D281" s="40">
        <v>315.2833333333333</v>
      </c>
      <c r="E281" s="40">
        <v>305.86666666666662</v>
      </c>
      <c r="F281" s="40">
        <v>296.83333333333331</v>
      </c>
      <c r="G281" s="40">
        <v>287.41666666666663</v>
      </c>
      <c r="H281" s="40">
        <v>324.31666666666661</v>
      </c>
      <c r="I281" s="40">
        <v>333.73333333333335</v>
      </c>
      <c r="J281" s="40">
        <v>342.76666666666659</v>
      </c>
      <c r="K281" s="31">
        <v>324.7</v>
      </c>
      <c r="L281" s="31">
        <v>306.25</v>
      </c>
      <c r="M281" s="31">
        <v>30.398440000000001</v>
      </c>
      <c r="N281" s="1"/>
      <c r="O281" s="1"/>
    </row>
    <row r="282" spans="1:15" ht="12.75" customHeight="1">
      <c r="A282" s="31">
        <v>272</v>
      </c>
      <c r="B282" s="31" t="s">
        <v>443</v>
      </c>
      <c r="C282" s="31">
        <v>264.14999999999998</v>
      </c>
      <c r="D282" s="40">
        <v>262.61666666666667</v>
      </c>
      <c r="E282" s="40">
        <v>259.68333333333334</v>
      </c>
      <c r="F282" s="40">
        <v>255.21666666666664</v>
      </c>
      <c r="G282" s="40">
        <v>252.2833333333333</v>
      </c>
      <c r="H282" s="40">
        <v>267.08333333333337</v>
      </c>
      <c r="I282" s="40">
        <v>270.01666666666677</v>
      </c>
      <c r="J282" s="40">
        <v>274.48333333333341</v>
      </c>
      <c r="K282" s="31">
        <v>265.55</v>
      </c>
      <c r="L282" s="31">
        <v>258.14999999999998</v>
      </c>
      <c r="M282" s="31">
        <v>2.8773200000000001</v>
      </c>
      <c r="N282" s="1"/>
      <c r="O282" s="1"/>
    </row>
    <row r="283" spans="1:15" ht="12.75" customHeight="1">
      <c r="A283" s="31">
        <v>273</v>
      </c>
      <c r="B283" s="31" t="s">
        <v>444</v>
      </c>
      <c r="C283" s="31">
        <v>1196.55</v>
      </c>
      <c r="D283" s="40">
        <v>1194.1166666666666</v>
      </c>
      <c r="E283" s="40">
        <v>1179.1333333333332</v>
      </c>
      <c r="F283" s="40">
        <v>1161.7166666666667</v>
      </c>
      <c r="G283" s="40">
        <v>1146.7333333333333</v>
      </c>
      <c r="H283" s="40">
        <v>1211.5333333333331</v>
      </c>
      <c r="I283" s="40">
        <v>1226.5166666666662</v>
      </c>
      <c r="J283" s="40">
        <v>1243.9333333333329</v>
      </c>
      <c r="K283" s="31">
        <v>1209.0999999999999</v>
      </c>
      <c r="L283" s="31">
        <v>1176.7</v>
      </c>
      <c r="M283" s="31">
        <v>0.35185</v>
      </c>
      <c r="N283" s="1"/>
      <c r="O283" s="1"/>
    </row>
    <row r="284" spans="1:15" ht="12.75" customHeight="1">
      <c r="A284" s="31">
        <v>274</v>
      </c>
      <c r="B284" s="31" t="s">
        <v>445</v>
      </c>
      <c r="C284" s="31">
        <v>1030.95</v>
      </c>
      <c r="D284" s="40">
        <v>1025.6499999999999</v>
      </c>
      <c r="E284" s="40">
        <v>1016.2999999999997</v>
      </c>
      <c r="F284" s="40">
        <v>1001.6499999999999</v>
      </c>
      <c r="G284" s="40">
        <v>992.29999999999973</v>
      </c>
      <c r="H284" s="40">
        <v>1040.2999999999997</v>
      </c>
      <c r="I284" s="40">
        <v>1049.6499999999996</v>
      </c>
      <c r="J284" s="40">
        <v>1064.2999999999997</v>
      </c>
      <c r="K284" s="31">
        <v>1035</v>
      </c>
      <c r="L284" s="31">
        <v>1011</v>
      </c>
      <c r="M284" s="31">
        <v>1.3474600000000001</v>
      </c>
      <c r="N284" s="1"/>
      <c r="O284" s="1"/>
    </row>
    <row r="285" spans="1:15" ht="12.75" customHeight="1">
      <c r="A285" s="31">
        <v>275</v>
      </c>
      <c r="B285" s="31" t="s">
        <v>446</v>
      </c>
      <c r="C285" s="31">
        <v>434.1</v>
      </c>
      <c r="D285" s="40">
        <v>436.36666666666662</v>
      </c>
      <c r="E285" s="40">
        <v>429.73333333333323</v>
      </c>
      <c r="F285" s="40">
        <v>425.36666666666662</v>
      </c>
      <c r="G285" s="40">
        <v>418.73333333333323</v>
      </c>
      <c r="H285" s="40">
        <v>440.73333333333323</v>
      </c>
      <c r="I285" s="40">
        <v>447.36666666666656</v>
      </c>
      <c r="J285" s="40">
        <v>451.73333333333323</v>
      </c>
      <c r="K285" s="31">
        <v>443</v>
      </c>
      <c r="L285" s="31">
        <v>432</v>
      </c>
      <c r="M285" s="31">
        <v>1.05288</v>
      </c>
      <c r="N285" s="1"/>
      <c r="O285" s="1"/>
    </row>
    <row r="286" spans="1:15" ht="12.75" customHeight="1">
      <c r="A286" s="31">
        <v>276</v>
      </c>
      <c r="B286" s="31" t="s">
        <v>447</v>
      </c>
      <c r="C286" s="31">
        <v>625.25</v>
      </c>
      <c r="D286" s="40">
        <v>624.05000000000007</v>
      </c>
      <c r="E286" s="40">
        <v>620.10000000000014</v>
      </c>
      <c r="F286" s="40">
        <v>614.95000000000005</v>
      </c>
      <c r="G286" s="40">
        <v>611.00000000000011</v>
      </c>
      <c r="H286" s="40">
        <v>629.20000000000016</v>
      </c>
      <c r="I286" s="40">
        <v>633.1500000000002</v>
      </c>
      <c r="J286" s="40">
        <v>638.30000000000018</v>
      </c>
      <c r="K286" s="31">
        <v>628</v>
      </c>
      <c r="L286" s="31">
        <v>618.9</v>
      </c>
      <c r="M286" s="31">
        <v>0.77288000000000001</v>
      </c>
      <c r="N286" s="1"/>
      <c r="O286" s="1"/>
    </row>
    <row r="287" spans="1:15" ht="12.75" customHeight="1">
      <c r="A287" s="31">
        <v>277</v>
      </c>
      <c r="B287" s="31" t="s">
        <v>448</v>
      </c>
      <c r="C287" s="31">
        <v>44.65</v>
      </c>
      <c r="D287" s="40">
        <v>44.533333333333331</v>
      </c>
      <c r="E287" s="40">
        <v>44.166666666666664</v>
      </c>
      <c r="F287" s="40">
        <v>43.68333333333333</v>
      </c>
      <c r="G287" s="40">
        <v>43.316666666666663</v>
      </c>
      <c r="H287" s="40">
        <v>45.016666666666666</v>
      </c>
      <c r="I287" s="40">
        <v>45.38333333333334</v>
      </c>
      <c r="J287" s="40">
        <v>45.866666666666667</v>
      </c>
      <c r="K287" s="31">
        <v>44.9</v>
      </c>
      <c r="L287" s="31">
        <v>44.05</v>
      </c>
      <c r="M287" s="31">
        <v>12.91516</v>
      </c>
      <c r="N287" s="1"/>
      <c r="O287" s="1"/>
    </row>
    <row r="288" spans="1:15" ht="12.75" customHeight="1">
      <c r="A288" s="31">
        <v>278</v>
      </c>
      <c r="B288" s="31" t="s">
        <v>449</v>
      </c>
      <c r="C288" s="31">
        <v>715.7</v>
      </c>
      <c r="D288" s="40">
        <v>710.48333333333323</v>
      </c>
      <c r="E288" s="40">
        <v>703.21666666666647</v>
      </c>
      <c r="F288" s="40">
        <v>690.73333333333323</v>
      </c>
      <c r="G288" s="40">
        <v>683.46666666666647</v>
      </c>
      <c r="H288" s="40">
        <v>722.96666666666647</v>
      </c>
      <c r="I288" s="40">
        <v>730.23333333333312</v>
      </c>
      <c r="J288" s="40">
        <v>742.71666666666647</v>
      </c>
      <c r="K288" s="31">
        <v>717.75</v>
      </c>
      <c r="L288" s="31">
        <v>698</v>
      </c>
      <c r="M288" s="31">
        <v>1.2575700000000001</v>
      </c>
      <c r="N288" s="1"/>
      <c r="O288" s="1"/>
    </row>
    <row r="289" spans="1:15" ht="12.75" customHeight="1">
      <c r="A289" s="31">
        <v>279</v>
      </c>
      <c r="B289" s="31" t="s">
        <v>450</v>
      </c>
      <c r="C289" s="31">
        <v>395</v>
      </c>
      <c r="D289" s="40">
        <v>397.66666666666669</v>
      </c>
      <c r="E289" s="40">
        <v>390.33333333333337</v>
      </c>
      <c r="F289" s="40">
        <v>385.66666666666669</v>
      </c>
      <c r="G289" s="40">
        <v>378.33333333333337</v>
      </c>
      <c r="H289" s="40">
        <v>402.33333333333337</v>
      </c>
      <c r="I289" s="40">
        <v>409.66666666666674</v>
      </c>
      <c r="J289" s="40">
        <v>414.33333333333337</v>
      </c>
      <c r="K289" s="31">
        <v>405</v>
      </c>
      <c r="L289" s="31">
        <v>393</v>
      </c>
      <c r="M289" s="31">
        <v>1.4094</v>
      </c>
      <c r="N289" s="1"/>
      <c r="O289" s="1"/>
    </row>
    <row r="290" spans="1:15" ht="12.75" customHeight="1">
      <c r="A290" s="31">
        <v>280</v>
      </c>
      <c r="B290" s="31" t="s">
        <v>143</v>
      </c>
      <c r="C290" s="31">
        <v>1787.7</v>
      </c>
      <c r="D290" s="40">
        <v>1780.2333333333333</v>
      </c>
      <c r="E290" s="40">
        <v>1769.4666666666667</v>
      </c>
      <c r="F290" s="40">
        <v>1751.2333333333333</v>
      </c>
      <c r="G290" s="40">
        <v>1740.4666666666667</v>
      </c>
      <c r="H290" s="40">
        <v>1798.4666666666667</v>
      </c>
      <c r="I290" s="40">
        <v>1809.2333333333336</v>
      </c>
      <c r="J290" s="40">
        <v>1827.4666666666667</v>
      </c>
      <c r="K290" s="31">
        <v>1791</v>
      </c>
      <c r="L290" s="31">
        <v>1762</v>
      </c>
      <c r="M290" s="31">
        <v>16.416899999999998</v>
      </c>
      <c r="N290" s="1"/>
      <c r="O290" s="1"/>
    </row>
    <row r="291" spans="1:15" ht="12.75" customHeight="1">
      <c r="A291" s="31">
        <v>281</v>
      </c>
      <c r="B291" s="31" t="s">
        <v>144</v>
      </c>
      <c r="C291" s="31">
        <v>85.35</v>
      </c>
      <c r="D291" s="40">
        <v>85.033333333333331</v>
      </c>
      <c r="E291" s="40">
        <v>84.466666666666669</v>
      </c>
      <c r="F291" s="40">
        <v>83.583333333333343</v>
      </c>
      <c r="G291" s="40">
        <v>83.01666666666668</v>
      </c>
      <c r="H291" s="40">
        <v>85.916666666666657</v>
      </c>
      <c r="I291" s="40">
        <v>86.48333333333332</v>
      </c>
      <c r="J291" s="40">
        <v>87.366666666666646</v>
      </c>
      <c r="K291" s="31">
        <v>85.6</v>
      </c>
      <c r="L291" s="31">
        <v>84.15</v>
      </c>
      <c r="M291" s="31">
        <v>50.040599999999998</v>
      </c>
      <c r="N291" s="1"/>
      <c r="O291" s="1"/>
    </row>
    <row r="292" spans="1:15" ht="12.75" customHeight="1">
      <c r="A292" s="31">
        <v>282</v>
      </c>
      <c r="B292" s="31" t="s">
        <v>149</v>
      </c>
      <c r="C292" s="31">
        <v>3659.3</v>
      </c>
      <c r="D292" s="40">
        <v>3677.5666666666671</v>
      </c>
      <c r="E292" s="40">
        <v>3622.1333333333341</v>
      </c>
      <c r="F292" s="40">
        <v>3584.9666666666672</v>
      </c>
      <c r="G292" s="40">
        <v>3529.5333333333342</v>
      </c>
      <c r="H292" s="40">
        <v>3714.733333333334</v>
      </c>
      <c r="I292" s="40">
        <v>3770.1666666666674</v>
      </c>
      <c r="J292" s="40">
        <v>3807.3333333333339</v>
      </c>
      <c r="K292" s="31">
        <v>3733</v>
      </c>
      <c r="L292" s="31">
        <v>3640.4</v>
      </c>
      <c r="M292" s="31">
        <v>2.6976499999999999</v>
      </c>
      <c r="N292" s="1"/>
      <c r="O292" s="1"/>
    </row>
    <row r="293" spans="1:15" ht="12.75" customHeight="1">
      <c r="A293" s="31">
        <v>283</v>
      </c>
      <c r="B293" s="31" t="s">
        <v>146</v>
      </c>
      <c r="C293" s="31">
        <v>400.45</v>
      </c>
      <c r="D293" s="40">
        <v>398.61666666666662</v>
      </c>
      <c r="E293" s="40">
        <v>395.18333333333322</v>
      </c>
      <c r="F293" s="40">
        <v>389.91666666666663</v>
      </c>
      <c r="G293" s="40">
        <v>386.48333333333323</v>
      </c>
      <c r="H293" s="40">
        <v>403.88333333333321</v>
      </c>
      <c r="I293" s="40">
        <v>407.31666666666661</v>
      </c>
      <c r="J293" s="40">
        <v>412.5833333333332</v>
      </c>
      <c r="K293" s="31">
        <v>402.05</v>
      </c>
      <c r="L293" s="31">
        <v>393.35</v>
      </c>
      <c r="M293" s="31">
        <v>19.88927</v>
      </c>
      <c r="N293" s="1"/>
      <c r="O293" s="1"/>
    </row>
    <row r="294" spans="1:15" ht="12.75" customHeight="1">
      <c r="A294" s="31">
        <v>284</v>
      </c>
      <c r="B294" s="31" t="s">
        <v>451</v>
      </c>
      <c r="C294" s="31">
        <v>276.10000000000002</v>
      </c>
      <c r="D294" s="40">
        <v>274.38333333333338</v>
      </c>
      <c r="E294" s="40">
        <v>271.76666666666677</v>
      </c>
      <c r="F294" s="40">
        <v>267.43333333333339</v>
      </c>
      <c r="G294" s="40">
        <v>264.81666666666678</v>
      </c>
      <c r="H294" s="40">
        <v>278.71666666666675</v>
      </c>
      <c r="I294" s="40">
        <v>281.33333333333343</v>
      </c>
      <c r="J294" s="40">
        <v>285.66666666666674</v>
      </c>
      <c r="K294" s="31">
        <v>277</v>
      </c>
      <c r="L294" s="31">
        <v>270.05</v>
      </c>
      <c r="M294" s="31">
        <v>0.93876999999999999</v>
      </c>
      <c r="N294" s="1"/>
      <c r="O294" s="1"/>
    </row>
    <row r="295" spans="1:15" ht="12.75" customHeight="1">
      <c r="A295" s="31">
        <v>285</v>
      </c>
      <c r="B295" s="31" t="s">
        <v>452</v>
      </c>
      <c r="C295" s="31">
        <v>8263.35</v>
      </c>
      <c r="D295" s="40">
        <v>8239.6333333333332</v>
      </c>
      <c r="E295" s="40">
        <v>8069.2666666666664</v>
      </c>
      <c r="F295" s="40">
        <v>7875.1833333333334</v>
      </c>
      <c r="G295" s="40">
        <v>7704.8166666666666</v>
      </c>
      <c r="H295" s="40">
        <v>8433.7166666666672</v>
      </c>
      <c r="I295" s="40">
        <v>8604.0833333333321</v>
      </c>
      <c r="J295" s="40">
        <v>8798.1666666666661</v>
      </c>
      <c r="K295" s="31">
        <v>8410</v>
      </c>
      <c r="L295" s="31">
        <v>8045.55</v>
      </c>
      <c r="M295" s="31">
        <v>7.059E-2</v>
      </c>
      <c r="N295" s="1"/>
      <c r="O295" s="1"/>
    </row>
    <row r="296" spans="1:15" ht="12.75" customHeight="1">
      <c r="A296" s="31">
        <v>286</v>
      </c>
      <c r="B296" s="31" t="s">
        <v>148</v>
      </c>
      <c r="C296" s="31">
        <v>4877.05</v>
      </c>
      <c r="D296" s="40">
        <v>4849.6833333333334</v>
      </c>
      <c r="E296" s="40">
        <v>4787.3666666666668</v>
      </c>
      <c r="F296" s="40">
        <v>4697.6833333333334</v>
      </c>
      <c r="G296" s="40">
        <v>4635.3666666666668</v>
      </c>
      <c r="H296" s="40">
        <v>4939.3666666666668</v>
      </c>
      <c r="I296" s="40">
        <v>5001.6833333333343</v>
      </c>
      <c r="J296" s="40">
        <v>5091.3666666666668</v>
      </c>
      <c r="K296" s="31">
        <v>4912</v>
      </c>
      <c r="L296" s="31">
        <v>4760</v>
      </c>
      <c r="M296" s="31">
        <v>5.0210499999999998</v>
      </c>
      <c r="N296" s="1"/>
      <c r="O296" s="1"/>
    </row>
    <row r="297" spans="1:15" ht="12.75" customHeight="1">
      <c r="A297" s="31">
        <v>287</v>
      </c>
      <c r="B297" s="31" t="s">
        <v>147</v>
      </c>
      <c r="C297" s="31">
        <v>1623.45</v>
      </c>
      <c r="D297" s="40">
        <v>1610.8166666666666</v>
      </c>
      <c r="E297" s="40">
        <v>1594.6333333333332</v>
      </c>
      <c r="F297" s="40">
        <v>1565.8166666666666</v>
      </c>
      <c r="G297" s="40">
        <v>1549.6333333333332</v>
      </c>
      <c r="H297" s="40">
        <v>1639.6333333333332</v>
      </c>
      <c r="I297" s="40">
        <v>1655.8166666666666</v>
      </c>
      <c r="J297" s="40">
        <v>1684.6333333333332</v>
      </c>
      <c r="K297" s="31">
        <v>1627</v>
      </c>
      <c r="L297" s="31">
        <v>1582</v>
      </c>
      <c r="M297" s="31">
        <v>16.458110000000001</v>
      </c>
      <c r="N297" s="1"/>
      <c r="O297" s="1"/>
    </row>
    <row r="298" spans="1:15" ht="12.75" customHeight="1">
      <c r="A298" s="31">
        <v>288</v>
      </c>
      <c r="B298" s="31" t="s">
        <v>269</v>
      </c>
      <c r="C298" s="31">
        <v>708.7</v>
      </c>
      <c r="D298" s="40">
        <v>710.01666666666677</v>
      </c>
      <c r="E298" s="40">
        <v>696.28333333333353</v>
      </c>
      <c r="F298" s="40">
        <v>683.86666666666679</v>
      </c>
      <c r="G298" s="40">
        <v>670.13333333333355</v>
      </c>
      <c r="H298" s="40">
        <v>722.43333333333351</v>
      </c>
      <c r="I298" s="40">
        <v>736.16666666666686</v>
      </c>
      <c r="J298" s="40">
        <v>748.58333333333348</v>
      </c>
      <c r="K298" s="31">
        <v>723.75</v>
      </c>
      <c r="L298" s="31">
        <v>697.6</v>
      </c>
      <c r="M298" s="31">
        <v>30.99023</v>
      </c>
      <c r="N298" s="1"/>
      <c r="O298" s="1"/>
    </row>
    <row r="299" spans="1:15" ht="12.75" customHeight="1">
      <c r="A299" s="31">
        <v>289</v>
      </c>
      <c r="B299" s="31" t="s">
        <v>453</v>
      </c>
      <c r="C299" s="31">
        <v>40.6</v>
      </c>
      <c r="D299" s="40">
        <v>39.866666666666667</v>
      </c>
      <c r="E299" s="40">
        <v>37.733333333333334</v>
      </c>
      <c r="F299" s="40">
        <v>34.866666666666667</v>
      </c>
      <c r="G299" s="40">
        <v>32.733333333333334</v>
      </c>
      <c r="H299" s="40">
        <v>42.733333333333334</v>
      </c>
      <c r="I299" s="40">
        <v>44.866666666666674</v>
      </c>
      <c r="J299" s="40">
        <v>47.733333333333334</v>
      </c>
      <c r="K299" s="31">
        <v>42</v>
      </c>
      <c r="L299" s="31">
        <v>37</v>
      </c>
      <c r="M299" s="31">
        <v>46.131509999999999</v>
      </c>
      <c r="N299" s="1"/>
      <c r="O299" s="1"/>
    </row>
    <row r="300" spans="1:15" ht="12.75" customHeight="1">
      <c r="A300" s="31">
        <v>290</v>
      </c>
      <c r="B300" s="31" t="s">
        <v>454</v>
      </c>
      <c r="C300" s="31">
        <v>1799</v>
      </c>
      <c r="D300" s="40">
        <v>1808.3500000000001</v>
      </c>
      <c r="E300" s="40">
        <v>1784.1000000000004</v>
      </c>
      <c r="F300" s="40">
        <v>1769.2000000000003</v>
      </c>
      <c r="G300" s="40">
        <v>1744.9500000000005</v>
      </c>
      <c r="H300" s="40">
        <v>1823.2500000000002</v>
      </c>
      <c r="I300" s="40">
        <v>1847.4999999999998</v>
      </c>
      <c r="J300" s="40">
        <v>1862.4</v>
      </c>
      <c r="K300" s="31">
        <v>1832.6</v>
      </c>
      <c r="L300" s="31">
        <v>1793.45</v>
      </c>
      <c r="M300" s="31">
        <v>0.68832000000000004</v>
      </c>
      <c r="N300" s="1"/>
      <c r="O300" s="1"/>
    </row>
    <row r="301" spans="1:15" ht="12.75" customHeight="1">
      <c r="A301" s="31">
        <v>291</v>
      </c>
      <c r="B301" s="31" t="s">
        <v>150</v>
      </c>
      <c r="C301" s="31">
        <v>975.95</v>
      </c>
      <c r="D301" s="40">
        <v>994.01666666666677</v>
      </c>
      <c r="E301" s="40">
        <v>955.03333333333353</v>
      </c>
      <c r="F301" s="40">
        <v>934.11666666666679</v>
      </c>
      <c r="G301" s="40">
        <v>895.13333333333355</v>
      </c>
      <c r="H301" s="40">
        <v>1014.9333333333335</v>
      </c>
      <c r="I301" s="40">
        <v>1053.916666666667</v>
      </c>
      <c r="J301" s="40">
        <v>1074.8333333333335</v>
      </c>
      <c r="K301" s="31">
        <v>1033</v>
      </c>
      <c r="L301" s="31">
        <v>973.1</v>
      </c>
      <c r="M301" s="31">
        <v>97.652119999999996</v>
      </c>
      <c r="N301" s="1"/>
      <c r="O301" s="1"/>
    </row>
    <row r="302" spans="1:15" ht="12.75" customHeight="1">
      <c r="A302" s="31">
        <v>292</v>
      </c>
      <c r="B302" s="31" t="s">
        <v>455</v>
      </c>
      <c r="C302" s="31">
        <v>4193.8500000000004</v>
      </c>
      <c r="D302" s="40">
        <v>4179.6166666666668</v>
      </c>
      <c r="E302" s="40">
        <v>4139.2333333333336</v>
      </c>
      <c r="F302" s="40">
        <v>4084.6166666666668</v>
      </c>
      <c r="G302" s="40">
        <v>4044.2333333333336</v>
      </c>
      <c r="H302" s="40">
        <v>4234.2333333333336</v>
      </c>
      <c r="I302" s="40">
        <v>4274.6166666666668</v>
      </c>
      <c r="J302" s="40">
        <v>4329.2333333333336</v>
      </c>
      <c r="K302" s="31">
        <v>4220</v>
      </c>
      <c r="L302" s="31">
        <v>4125</v>
      </c>
      <c r="M302" s="31">
        <v>1.29189</v>
      </c>
      <c r="N302" s="1"/>
      <c r="O302" s="1"/>
    </row>
    <row r="303" spans="1:15" ht="12.75" customHeight="1">
      <c r="A303" s="31">
        <v>293</v>
      </c>
      <c r="B303" s="31" t="s">
        <v>456</v>
      </c>
      <c r="C303" s="31">
        <v>770.3</v>
      </c>
      <c r="D303" s="40">
        <v>770.21666666666658</v>
      </c>
      <c r="E303" s="40">
        <v>760.63333333333321</v>
      </c>
      <c r="F303" s="40">
        <v>750.96666666666658</v>
      </c>
      <c r="G303" s="40">
        <v>741.38333333333321</v>
      </c>
      <c r="H303" s="40">
        <v>779.88333333333321</v>
      </c>
      <c r="I303" s="40">
        <v>789.46666666666647</v>
      </c>
      <c r="J303" s="40">
        <v>799.13333333333321</v>
      </c>
      <c r="K303" s="31">
        <v>779.8</v>
      </c>
      <c r="L303" s="31">
        <v>760.55</v>
      </c>
      <c r="M303" s="31">
        <v>0.24579000000000001</v>
      </c>
      <c r="N303" s="1"/>
      <c r="O303" s="1"/>
    </row>
    <row r="304" spans="1:15" ht="12.75" customHeight="1">
      <c r="A304" s="31">
        <v>294</v>
      </c>
      <c r="B304" s="31" t="s">
        <v>457</v>
      </c>
      <c r="C304" s="31">
        <v>46.7</v>
      </c>
      <c r="D304" s="40">
        <v>45.65</v>
      </c>
      <c r="E304" s="40">
        <v>43.9</v>
      </c>
      <c r="F304" s="40">
        <v>41.1</v>
      </c>
      <c r="G304" s="40">
        <v>39.35</v>
      </c>
      <c r="H304" s="40">
        <v>48.449999999999996</v>
      </c>
      <c r="I304" s="40">
        <v>50.199999999999996</v>
      </c>
      <c r="J304" s="40">
        <v>52.999999999999993</v>
      </c>
      <c r="K304" s="31">
        <v>47.4</v>
      </c>
      <c r="L304" s="31">
        <v>42.85</v>
      </c>
      <c r="M304" s="31">
        <v>54.79318</v>
      </c>
      <c r="N304" s="1"/>
      <c r="O304" s="1"/>
    </row>
    <row r="305" spans="1:15" ht="12.75" customHeight="1">
      <c r="A305" s="31">
        <v>295</v>
      </c>
      <c r="B305" s="31" t="s">
        <v>458</v>
      </c>
      <c r="C305" s="31">
        <v>175.65</v>
      </c>
      <c r="D305" s="40">
        <v>175.08333333333334</v>
      </c>
      <c r="E305" s="40">
        <v>173.36666666666667</v>
      </c>
      <c r="F305" s="40">
        <v>171.08333333333334</v>
      </c>
      <c r="G305" s="40">
        <v>169.36666666666667</v>
      </c>
      <c r="H305" s="40">
        <v>177.36666666666667</v>
      </c>
      <c r="I305" s="40">
        <v>179.08333333333331</v>
      </c>
      <c r="J305" s="40">
        <v>181.36666666666667</v>
      </c>
      <c r="K305" s="31">
        <v>176.8</v>
      </c>
      <c r="L305" s="31">
        <v>172.8</v>
      </c>
      <c r="M305" s="31">
        <v>3.4344399999999999</v>
      </c>
      <c r="N305" s="1"/>
      <c r="O305" s="1"/>
    </row>
    <row r="306" spans="1:15" ht="12.75" customHeight="1">
      <c r="A306" s="31">
        <v>296</v>
      </c>
      <c r="B306" s="31" t="s">
        <v>163</v>
      </c>
      <c r="C306" s="31">
        <v>78236.05</v>
      </c>
      <c r="D306" s="40">
        <v>78183.666666666672</v>
      </c>
      <c r="E306" s="40">
        <v>77657.383333333346</v>
      </c>
      <c r="F306" s="40">
        <v>77078.716666666674</v>
      </c>
      <c r="G306" s="40">
        <v>76552.433333333349</v>
      </c>
      <c r="H306" s="40">
        <v>78762.333333333343</v>
      </c>
      <c r="I306" s="40">
        <v>79288.616666666669</v>
      </c>
      <c r="J306" s="40">
        <v>79867.28333333334</v>
      </c>
      <c r="K306" s="31">
        <v>78709.95</v>
      </c>
      <c r="L306" s="31">
        <v>77605</v>
      </c>
      <c r="M306" s="31">
        <v>0.13736999999999999</v>
      </c>
      <c r="N306" s="1"/>
      <c r="O306" s="1"/>
    </row>
    <row r="307" spans="1:15" ht="12.75" customHeight="1">
      <c r="A307" s="31">
        <v>297</v>
      </c>
      <c r="B307" s="31" t="s">
        <v>159</v>
      </c>
      <c r="C307" s="31">
        <v>1146.8</v>
      </c>
      <c r="D307" s="40">
        <v>1138.5666666666668</v>
      </c>
      <c r="E307" s="40">
        <v>1126.1333333333337</v>
      </c>
      <c r="F307" s="40">
        <v>1105.4666666666669</v>
      </c>
      <c r="G307" s="40">
        <v>1093.0333333333338</v>
      </c>
      <c r="H307" s="40">
        <v>1159.2333333333336</v>
      </c>
      <c r="I307" s="40">
        <v>1171.6666666666665</v>
      </c>
      <c r="J307" s="40">
        <v>1192.3333333333335</v>
      </c>
      <c r="K307" s="31">
        <v>1151</v>
      </c>
      <c r="L307" s="31">
        <v>1117.9000000000001</v>
      </c>
      <c r="M307" s="31">
        <v>4.6178600000000003</v>
      </c>
      <c r="N307" s="1"/>
      <c r="O307" s="1"/>
    </row>
    <row r="308" spans="1:15" ht="12.75" customHeight="1">
      <c r="A308" s="31">
        <v>298</v>
      </c>
      <c r="B308" s="31" t="s">
        <v>459</v>
      </c>
      <c r="C308" s="31">
        <v>4486.95</v>
      </c>
      <c r="D308" s="40">
        <v>4293.9666666666662</v>
      </c>
      <c r="E308" s="40">
        <v>4022.9833333333327</v>
      </c>
      <c r="F308" s="40">
        <v>3559.0166666666664</v>
      </c>
      <c r="G308" s="40">
        <v>3288.0333333333328</v>
      </c>
      <c r="H308" s="40">
        <v>4757.9333333333325</v>
      </c>
      <c r="I308" s="40">
        <v>5028.9166666666661</v>
      </c>
      <c r="J308" s="40">
        <v>5492.8833333333323</v>
      </c>
      <c r="K308" s="31">
        <v>4564.95</v>
      </c>
      <c r="L308" s="31">
        <v>3830</v>
      </c>
      <c r="M308" s="31">
        <v>2.1942400000000002</v>
      </c>
      <c r="N308" s="1"/>
      <c r="O308" s="1"/>
    </row>
    <row r="309" spans="1:15" ht="12.75" customHeight="1">
      <c r="A309" s="31">
        <v>299</v>
      </c>
      <c r="B309" s="31" t="s">
        <v>460</v>
      </c>
      <c r="C309" s="31">
        <v>306.89999999999998</v>
      </c>
      <c r="D309" s="40">
        <v>306.75</v>
      </c>
      <c r="E309" s="40">
        <v>300.5</v>
      </c>
      <c r="F309" s="40">
        <v>294.10000000000002</v>
      </c>
      <c r="G309" s="40">
        <v>287.85000000000002</v>
      </c>
      <c r="H309" s="40">
        <v>313.14999999999998</v>
      </c>
      <c r="I309" s="40">
        <v>319.39999999999998</v>
      </c>
      <c r="J309" s="40">
        <v>325.79999999999995</v>
      </c>
      <c r="K309" s="31">
        <v>313</v>
      </c>
      <c r="L309" s="31">
        <v>300.35000000000002</v>
      </c>
      <c r="M309" s="31">
        <v>0.80408999999999997</v>
      </c>
      <c r="N309" s="1"/>
      <c r="O309" s="1"/>
    </row>
    <row r="310" spans="1:15" ht="12.75" customHeight="1">
      <c r="A310" s="31">
        <v>300</v>
      </c>
      <c r="B310" s="31" t="s">
        <v>152</v>
      </c>
      <c r="C310" s="31">
        <v>155.25</v>
      </c>
      <c r="D310" s="40">
        <v>154.48333333333332</v>
      </c>
      <c r="E310" s="40">
        <v>152.76666666666665</v>
      </c>
      <c r="F310" s="40">
        <v>150.28333333333333</v>
      </c>
      <c r="G310" s="40">
        <v>148.56666666666666</v>
      </c>
      <c r="H310" s="40">
        <v>156.96666666666664</v>
      </c>
      <c r="I310" s="40">
        <v>158.68333333333328</v>
      </c>
      <c r="J310" s="40">
        <v>161.16666666666663</v>
      </c>
      <c r="K310" s="31">
        <v>156.19999999999999</v>
      </c>
      <c r="L310" s="31">
        <v>152</v>
      </c>
      <c r="M310" s="31">
        <v>44.57687</v>
      </c>
      <c r="N310" s="1"/>
      <c r="O310" s="1"/>
    </row>
    <row r="311" spans="1:15" ht="12.75" customHeight="1">
      <c r="A311" s="31">
        <v>301</v>
      </c>
      <c r="B311" s="31" t="s">
        <v>151</v>
      </c>
      <c r="C311" s="31">
        <v>776.2</v>
      </c>
      <c r="D311" s="40">
        <v>781.5333333333333</v>
      </c>
      <c r="E311" s="40">
        <v>768.41666666666663</v>
      </c>
      <c r="F311" s="40">
        <v>760.63333333333333</v>
      </c>
      <c r="G311" s="40">
        <v>747.51666666666665</v>
      </c>
      <c r="H311" s="40">
        <v>789.31666666666661</v>
      </c>
      <c r="I311" s="40">
        <v>802.43333333333339</v>
      </c>
      <c r="J311" s="40">
        <v>810.21666666666658</v>
      </c>
      <c r="K311" s="31">
        <v>794.65</v>
      </c>
      <c r="L311" s="31">
        <v>773.75</v>
      </c>
      <c r="M311" s="31">
        <v>35.510260000000002</v>
      </c>
      <c r="N311" s="1"/>
      <c r="O311" s="1"/>
    </row>
    <row r="312" spans="1:15" ht="12.75" customHeight="1">
      <c r="A312" s="31">
        <v>302</v>
      </c>
      <c r="B312" s="31" t="s">
        <v>461</v>
      </c>
      <c r="C312" s="31">
        <v>248</v>
      </c>
      <c r="D312" s="40">
        <v>249.63333333333335</v>
      </c>
      <c r="E312" s="40">
        <v>244.41666666666671</v>
      </c>
      <c r="F312" s="40">
        <v>240.83333333333337</v>
      </c>
      <c r="G312" s="40">
        <v>235.61666666666673</v>
      </c>
      <c r="H312" s="40">
        <v>253.2166666666667</v>
      </c>
      <c r="I312" s="40">
        <v>258.43333333333334</v>
      </c>
      <c r="J312" s="40">
        <v>262.01666666666665</v>
      </c>
      <c r="K312" s="31">
        <v>254.85</v>
      </c>
      <c r="L312" s="31">
        <v>246.05</v>
      </c>
      <c r="M312" s="31">
        <v>1.28098</v>
      </c>
      <c r="N312" s="1"/>
      <c r="O312" s="1"/>
    </row>
    <row r="313" spans="1:15" ht="12.75" customHeight="1">
      <c r="A313" s="31">
        <v>303</v>
      </c>
      <c r="B313" s="31" t="s">
        <v>462</v>
      </c>
      <c r="C313" s="31">
        <v>297.8</v>
      </c>
      <c r="D313" s="40">
        <v>299.73333333333335</v>
      </c>
      <c r="E313" s="40">
        <v>293.56666666666672</v>
      </c>
      <c r="F313" s="40">
        <v>289.33333333333337</v>
      </c>
      <c r="G313" s="40">
        <v>283.16666666666674</v>
      </c>
      <c r="H313" s="40">
        <v>303.9666666666667</v>
      </c>
      <c r="I313" s="40">
        <v>310.13333333333333</v>
      </c>
      <c r="J313" s="40">
        <v>314.36666666666667</v>
      </c>
      <c r="K313" s="31">
        <v>305.89999999999998</v>
      </c>
      <c r="L313" s="31">
        <v>295.5</v>
      </c>
      <c r="M313" s="31">
        <v>2.3155600000000001</v>
      </c>
      <c r="N313" s="1"/>
      <c r="O313" s="1"/>
    </row>
    <row r="314" spans="1:15" ht="12.75" customHeight="1">
      <c r="A314" s="31">
        <v>304</v>
      </c>
      <c r="B314" s="31" t="s">
        <v>463</v>
      </c>
      <c r="C314" s="31">
        <v>677.5</v>
      </c>
      <c r="D314" s="40">
        <v>676.5</v>
      </c>
      <c r="E314" s="40">
        <v>663</v>
      </c>
      <c r="F314" s="40">
        <v>648.5</v>
      </c>
      <c r="G314" s="40">
        <v>635</v>
      </c>
      <c r="H314" s="40">
        <v>691</v>
      </c>
      <c r="I314" s="40">
        <v>704.5</v>
      </c>
      <c r="J314" s="40">
        <v>719</v>
      </c>
      <c r="K314" s="31">
        <v>690</v>
      </c>
      <c r="L314" s="31">
        <v>662</v>
      </c>
      <c r="M314" s="31">
        <v>1.1850400000000001</v>
      </c>
      <c r="N314" s="1"/>
      <c r="O314" s="1"/>
    </row>
    <row r="315" spans="1:15" ht="12.75" customHeight="1">
      <c r="A315" s="31">
        <v>305</v>
      </c>
      <c r="B315" s="31" t="s">
        <v>153</v>
      </c>
      <c r="C315" s="31">
        <v>166.8</v>
      </c>
      <c r="D315" s="40">
        <v>167.9</v>
      </c>
      <c r="E315" s="40">
        <v>165.20000000000002</v>
      </c>
      <c r="F315" s="40">
        <v>163.60000000000002</v>
      </c>
      <c r="G315" s="40">
        <v>160.90000000000003</v>
      </c>
      <c r="H315" s="40">
        <v>169.5</v>
      </c>
      <c r="I315" s="40">
        <v>172.2</v>
      </c>
      <c r="J315" s="40">
        <v>173.79999999999998</v>
      </c>
      <c r="K315" s="31">
        <v>170.6</v>
      </c>
      <c r="L315" s="31">
        <v>166.3</v>
      </c>
      <c r="M315" s="31">
        <v>141.74302</v>
      </c>
      <c r="N315" s="1"/>
      <c r="O315" s="1"/>
    </row>
    <row r="316" spans="1:15" ht="12.75" customHeight="1">
      <c r="A316" s="31">
        <v>306</v>
      </c>
      <c r="B316" s="31" t="s">
        <v>464</v>
      </c>
      <c r="C316" s="31">
        <v>43</v>
      </c>
      <c r="D316" s="40">
        <v>42.516666666666673</v>
      </c>
      <c r="E316" s="40">
        <v>41.083333333333343</v>
      </c>
      <c r="F316" s="40">
        <v>39.166666666666671</v>
      </c>
      <c r="G316" s="40">
        <v>37.733333333333341</v>
      </c>
      <c r="H316" s="40">
        <v>44.433333333333344</v>
      </c>
      <c r="I316" s="40">
        <v>45.866666666666667</v>
      </c>
      <c r="J316" s="40">
        <v>47.783333333333346</v>
      </c>
      <c r="K316" s="31">
        <v>43.95</v>
      </c>
      <c r="L316" s="31">
        <v>40.6</v>
      </c>
      <c r="M316" s="31">
        <v>24.399819999999998</v>
      </c>
      <c r="N316" s="1"/>
      <c r="O316" s="1"/>
    </row>
    <row r="317" spans="1:15" ht="12.75" customHeight="1">
      <c r="A317" s="31">
        <v>307</v>
      </c>
      <c r="B317" s="31" t="s">
        <v>154</v>
      </c>
      <c r="C317" s="31">
        <v>515.95000000000005</v>
      </c>
      <c r="D317" s="40">
        <v>517.61666666666667</v>
      </c>
      <c r="E317" s="40">
        <v>512.68333333333339</v>
      </c>
      <c r="F317" s="40">
        <v>509.41666666666674</v>
      </c>
      <c r="G317" s="40">
        <v>504.48333333333346</v>
      </c>
      <c r="H317" s="40">
        <v>520.88333333333333</v>
      </c>
      <c r="I317" s="40">
        <v>525.81666666666649</v>
      </c>
      <c r="J317" s="40">
        <v>529.08333333333326</v>
      </c>
      <c r="K317" s="31">
        <v>522.54999999999995</v>
      </c>
      <c r="L317" s="31">
        <v>514.35</v>
      </c>
      <c r="M317" s="31">
        <v>17.41264</v>
      </c>
      <c r="N317" s="1"/>
      <c r="O317" s="1"/>
    </row>
    <row r="318" spans="1:15" ht="12.75" customHeight="1">
      <c r="A318" s="31">
        <v>308</v>
      </c>
      <c r="B318" s="31" t="s">
        <v>155</v>
      </c>
      <c r="C318" s="31">
        <v>7012</v>
      </c>
      <c r="D318" s="40">
        <v>7027.2666666666664</v>
      </c>
      <c r="E318" s="40">
        <v>6969.7333333333327</v>
      </c>
      <c r="F318" s="40">
        <v>6927.4666666666662</v>
      </c>
      <c r="G318" s="40">
        <v>6869.9333333333325</v>
      </c>
      <c r="H318" s="40">
        <v>7069.5333333333328</v>
      </c>
      <c r="I318" s="40">
        <v>7127.0666666666657</v>
      </c>
      <c r="J318" s="40">
        <v>7169.333333333333</v>
      </c>
      <c r="K318" s="31">
        <v>7084.8</v>
      </c>
      <c r="L318" s="31">
        <v>6985</v>
      </c>
      <c r="M318" s="31">
        <v>3.3028300000000002</v>
      </c>
      <c r="N318" s="1"/>
      <c r="O318" s="1"/>
    </row>
    <row r="319" spans="1:15" ht="12.75" customHeight="1">
      <c r="A319" s="31">
        <v>309</v>
      </c>
      <c r="B319" s="31" t="s">
        <v>158</v>
      </c>
      <c r="C319" s="31">
        <v>1078.9000000000001</v>
      </c>
      <c r="D319" s="40">
        <v>1073.5666666666666</v>
      </c>
      <c r="E319" s="40">
        <v>1038.1333333333332</v>
      </c>
      <c r="F319" s="40">
        <v>997.36666666666656</v>
      </c>
      <c r="G319" s="40">
        <v>961.93333333333317</v>
      </c>
      <c r="H319" s="40">
        <v>1114.3333333333333</v>
      </c>
      <c r="I319" s="40">
        <v>1149.7666666666667</v>
      </c>
      <c r="J319" s="40">
        <v>1190.5333333333333</v>
      </c>
      <c r="K319" s="31">
        <v>1109</v>
      </c>
      <c r="L319" s="31">
        <v>1032.8</v>
      </c>
      <c r="M319" s="31">
        <v>11.449310000000001</v>
      </c>
      <c r="N319" s="1"/>
      <c r="O319" s="1"/>
    </row>
    <row r="320" spans="1:15" ht="12.75" customHeight="1">
      <c r="A320" s="31">
        <v>310</v>
      </c>
      <c r="B320" s="31" t="s">
        <v>465</v>
      </c>
      <c r="C320" s="31">
        <v>329.55</v>
      </c>
      <c r="D320" s="40">
        <v>321.34999999999997</v>
      </c>
      <c r="E320" s="40">
        <v>309.64999999999992</v>
      </c>
      <c r="F320" s="40">
        <v>289.74999999999994</v>
      </c>
      <c r="G320" s="40">
        <v>278.0499999999999</v>
      </c>
      <c r="H320" s="40">
        <v>341.24999999999994</v>
      </c>
      <c r="I320" s="40">
        <v>352.95</v>
      </c>
      <c r="J320" s="40">
        <v>372.84999999999997</v>
      </c>
      <c r="K320" s="31">
        <v>333.05</v>
      </c>
      <c r="L320" s="31">
        <v>301.45</v>
      </c>
      <c r="M320" s="31">
        <v>94.768230000000003</v>
      </c>
      <c r="N320" s="1"/>
      <c r="O320" s="1"/>
    </row>
    <row r="321" spans="1:15" ht="12.75" customHeight="1">
      <c r="A321" s="31">
        <v>311</v>
      </c>
      <c r="B321" s="31" t="s">
        <v>466</v>
      </c>
      <c r="C321" s="31">
        <v>251.65</v>
      </c>
      <c r="D321" s="40">
        <v>250.58333333333334</v>
      </c>
      <c r="E321" s="40">
        <v>241.16666666666669</v>
      </c>
      <c r="F321" s="40">
        <v>230.68333333333334</v>
      </c>
      <c r="G321" s="40">
        <v>221.26666666666668</v>
      </c>
      <c r="H321" s="40">
        <v>261.06666666666672</v>
      </c>
      <c r="I321" s="40">
        <v>270.48333333333335</v>
      </c>
      <c r="J321" s="40">
        <v>280.9666666666667</v>
      </c>
      <c r="K321" s="31">
        <v>260</v>
      </c>
      <c r="L321" s="31">
        <v>240.1</v>
      </c>
      <c r="M321" s="31">
        <v>35.116169999999997</v>
      </c>
      <c r="N321" s="1"/>
      <c r="O321" s="1"/>
    </row>
    <row r="322" spans="1:15" ht="12.75" customHeight="1">
      <c r="A322" s="31">
        <v>312</v>
      </c>
      <c r="B322" s="31" t="s">
        <v>157</v>
      </c>
      <c r="C322" s="31">
        <v>2630.7</v>
      </c>
      <c r="D322" s="40">
        <v>2644.35</v>
      </c>
      <c r="E322" s="40">
        <v>2595.1499999999996</v>
      </c>
      <c r="F322" s="40">
        <v>2559.6</v>
      </c>
      <c r="G322" s="40">
        <v>2510.3999999999996</v>
      </c>
      <c r="H322" s="40">
        <v>2679.8999999999996</v>
      </c>
      <c r="I322" s="40">
        <v>2729.0999999999995</v>
      </c>
      <c r="J322" s="40">
        <v>2764.6499999999996</v>
      </c>
      <c r="K322" s="31">
        <v>2693.55</v>
      </c>
      <c r="L322" s="31">
        <v>2608.8000000000002</v>
      </c>
      <c r="M322" s="31">
        <v>1.7659</v>
      </c>
      <c r="N322" s="1"/>
      <c r="O322" s="1"/>
    </row>
    <row r="323" spans="1:15" ht="12.75" customHeight="1">
      <c r="A323" s="31">
        <v>313</v>
      </c>
      <c r="B323" s="31" t="s">
        <v>160</v>
      </c>
      <c r="C323" s="31">
        <v>2925.7</v>
      </c>
      <c r="D323" s="40">
        <v>2888.4166666666665</v>
      </c>
      <c r="E323" s="40">
        <v>2841.833333333333</v>
      </c>
      <c r="F323" s="40">
        <v>2757.9666666666667</v>
      </c>
      <c r="G323" s="40">
        <v>2711.3833333333332</v>
      </c>
      <c r="H323" s="40">
        <v>2972.2833333333328</v>
      </c>
      <c r="I323" s="40">
        <v>3018.8666666666659</v>
      </c>
      <c r="J323" s="40">
        <v>3102.7333333333327</v>
      </c>
      <c r="K323" s="31">
        <v>2935</v>
      </c>
      <c r="L323" s="31">
        <v>2804.55</v>
      </c>
      <c r="M323" s="31">
        <v>11.87926</v>
      </c>
      <c r="N323" s="1"/>
      <c r="O323" s="1"/>
    </row>
    <row r="324" spans="1:15" ht="12.75" customHeight="1">
      <c r="A324" s="31">
        <v>314</v>
      </c>
      <c r="B324" s="31" t="s">
        <v>467</v>
      </c>
      <c r="C324" s="31">
        <v>131.55000000000001</v>
      </c>
      <c r="D324" s="40">
        <v>133.50000000000003</v>
      </c>
      <c r="E324" s="40">
        <v>128.60000000000005</v>
      </c>
      <c r="F324" s="40">
        <v>125.65000000000003</v>
      </c>
      <c r="G324" s="40">
        <v>120.75000000000006</v>
      </c>
      <c r="H324" s="40">
        <v>136.45000000000005</v>
      </c>
      <c r="I324" s="40">
        <v>141.35000000000002</v>
      </c>
      <c r="J324" s="40">
        <v>144.30000000000004</v>
      </c>
      <c r="K324" s="31">
        <v>138.4</v>
      </c>
      <c r="L324" s="31">
        <v>130.55000000000001</v>
      </c>
      <c r="M324" s="31">
        <v>8.7968200000000003</v>
      </c>
      <c r="N324" s="1"/>
      <c r="O324" s="1"/>
    </row>
    <row r="325" spans="1:15" ht="12.75" customHeight="1">
      <c r="A325" s="31">
        <v>315</v>
      </c>
      <c r="B325" s="31" t="s">
        <v>468</v>
      </c>
      <c r="C325" s="31">
        <v>719.2</v>
      </c>
      <c r="D325" s="40">
        <v>716.35</v>
      </c>
      <c r="E325" s="40">
        <v>709.7</v>
      </c>
      <c r="F325" s="40">
        <v>700.2</v>
      </c>
      <c r="G325" s="40">
        <v>693.55000000000007</v>
      </c>
      <c r="H325" s="40">
        <v>725.85</v>
      </c>
      <c r="I325" s="40">
        <v>732.49999999999989</v>
      </c>
      <c r="J325" s="40">
        <v>742</v>
      </c>
      <c r="K325" s="31">
        <v>723</v>
      </c>
      <c r="L325" s="31">
        <v>706.85</v>
      </c>
      <c r="M325" s="31">
        <v>1.6924300000000001</v>
      </c>
      <c r="N325" s="1"/>
      <c r="O325" s="1"/>
    </row>
    <row r="326" spans="1:15" ht="12.75" customHeight="1">
      <c r="A326" s="31">
        <v>316</v>
      </c>
      <c r="B326" s="31" t="s">
        <v>469</v>
      </c>
      <c r="C326" s="31">
        <v>188.75</v>
      </c>
      <c r="D326" s="40">
        <v>189.54999999999998</v>
      </c>
      <c r="E326" s="40">
        <v>186.09999999999997</v>
      </c>
      <c r="F326" s="40">
        <v>183.45</v>
      </c>
      <c r="G326" s="40">
        <v>179.99999999999997</v>
      </c>
      <c r="H326" s="40">
        <v>192.19999999999996</v>
      </c>
      <c r="I326" s="40">
        <v>195.64999999999995</v>
      </c>
      <c r="J326" s="40">
        <v>198.29999999999995</v>
      </c>
      <c r="K326" s="31">
        <v>193</v>
      </c>
      <c r="L326" s="31">
        <v>186.9</v>
      </c>
      <c r="M326" s="31">
        <v>5.1532099999999996</v>
      </c>
      <c r="N326" s="1"/>
      <c r="O326" s="1"/>
    </row>
    <row r="327" spans="1:15" ht="12.75" customHeight="1">
      <c r="A327" s="31">
        <v>317</v>
      </c>
      <c r="B327" s="31" t="s">
        <v>470</v>
      </c>
      <c r="C327" s="31">
        <v>848.05</v>
      </c>
      <c r="D327" s="40">
        <v>834.35</v>
      </c>
      <c r="E327" s="40">
        <v>813.7</v>
      </c>
      <c r="F327" s="40">
        <v>779.35</v>
      </c>
      <c r="G327" s="40">
        <v>758.7</v>
      </c>
      <c r="H327" s="40">
        <v>868.7</v>
      </c>
      <c r="I327" s="40">
        <v>889.34999999999991</v>
      </c>
      <c r="J327" s="40">
        <v>923.7</v>
      </c>
      <c r="K327" s="31">
        <v>855</v>
      </c>
      <c r="L327" s="31">
        <v>800</v>
      </c>
      <c r="M327" s="31">
        <v>10.46336</v>
      </c>
      <c r="N327" s="1"/>
      <c r="O327" s="1"/>
    </row>
    <row r="328" spans="1:15" ht="12.75" customHeight="1">
      <c r="A328" s="31">
        <v>318</v>
      </c>
      <c r="B328" s="31" t="s">
        <v>162</v>
      </c>
      <c r="C328" s="31">
        <v>2764.45</v>
      </c>
      <c r="D328" s="40">
        <v>2737.7999999999997</v>
      </c>
      <c r="E328" s="40">
        <v>2705.5999999999995</v>
      </c>
      <c r="F328" s="40">
        <v>2646.7499999999995</v>
      </c>
      <c r="G328" s="40">
        <v>2614.5499999999993</v>
      </c>
      <c r="H328" s="40">
        <v>2796.6499999999996</v>
      </c>
      <c r="I328" s="40">
        <v>2828.8499999999995</v>
      </c>
      <c r="J328" s="40">
        <v>2887.7</v>
      </c>
      <c r="K328" s="31">
        <v>2770</v>
      </c>
      <c r="L328" s="31">
        <v>2678.95</v>
      </c>
      <c r="M328" s="31">
        <v>6.5228000000000002</v>
      </c>
      <c r="N328" s="1"/>
      <c r="O328" s="1"/>
    </row>
    <row r="329" spans="1:15" ht="12.75" customHeight="1">
      <c r="A329" s="31">
        <v>319</v>
      </c>
      <c r="B329" s="31" t="s">
        <v>471</v>
      </c>
      <c r="C329" s="31">
        <v>1509.95</v>
      </c>
      <c r="D329" s="40">
        <v>1516.0166666666664</v>
      </c>
      <c r="E329" s="40">
        <v>1497.0333333333328</v>
      </c>
      <c r="F329" s="40">
        <v>1484.1166666666663</v>
      </c>
      <c r="G329" s="40">
        <v>1465.1333333333328</v>
      </c>
      <c r="H329" s="40">
        <v>1528.9333333333329</v>
      </c>
      <c r="I329" s="40">
        <v>1547.9166666666665</v>
      </c>
      <c r="J329" s="40">
        <v>1560.833333333333</v>
      </c>
      <c r="K329" s="31">
        <v>1535</v>
      </c>
      <c r="L329" s="31">
        <v>1503.1</v>
      </c>
      <c r="M329" s="31">
        <v>3.1679300000000001</v>
      </c>
      <c r="N329" s="1"/>
      <c r="O329" s="1"/>
    </row>
    <row r="330" spans="1:15" ht="12.75" customHeight="1">
      <c r="A330" s="31">
        <v>320</v>
      </c>
      <c r="B330" s="31" t="s">
        <v>164</v>
      </c>
      <c r="C330" s="31">
        <v>1448.45</v>
      </c>
      <c r="D330" s="40">
        <v>1448</v>
      </c>
      <c r="E330" s="40">
        <v>1433</v>
      </c>
      <c r="F330" s="40">
        <v>1417.55</v>
      </c>
      <c r="G330" s="40">
        <v>1402.55</v>
      </c>
      <c r="H330" s="40">
        <v>1463.45</v>
      </c>
      <c r="I330" s="40">
        <v>1478.45</v>
      </c>
      <c r="J330" s="40">
        <v>1493.9</v>
      </c>
      <c r="K330" s="31">
        <v>1463</v>
      </c>
      <c r="L330" s="31">
        <v>1432.55</v>
      </c>
      <c r="M330" s="31">
        <v>7.9074900000000001</v>
      </c>
      <c r="N330" s="1"/>
      <c r="O330" s="1"/>
    </row>
    <row r="331" spans="1:15" ht="12.75" customHeight="1">
      <c r="A331" s="31">
        <v>321</v>
      </c>
      <c r="B331" s="31" t="s">
        <v>270</v>
      </c>
      <c r="C331" s="31">
        <v>1041.45</v>
      </c>
      <c r="D331" s="40">
        <v>1028.3166666666666</v>
      </c>
      <c r="E331" s="40">
        <v>1007.6333333333332</v>
      </c>
      <c r="F331" s="40">
        <v>973.81666666666661</v>
      </c>
      <c r="G331" s="40">
        <v>953.13333333333321</v>
      </c>
      <c r="H331" s="40">
        <v>1062.1333333333332</v>
      </c>
      <c r="I331" s="40">
        <v>1082.8166666666666</v>
      </c>
      <c r="J331" s="40">
        <v>1116.6333333333332</v>
      </c>
      <c r="K331" s="31">
        <v>1049</v>
      </c>
      <c r="L331" s="31">
        <v>994.5</v>
      </c>
      <c r="M331" s="31">
        <v>10.877330000000001</v>
      </c>
      <c r="N331" s="1"/>
      <c r="O331" s="1"/>
    </row>
    <row r="332" spans="1:15" ht="12.75" customHeight="1">
      <c r="A332" s="31">
        <v>322</v>
      </c>
      <c r="B332" s="31" t="s">
        <v>472</v>
      </c>
      <c r="C332" s="31">
        <v>46.9</v>
      </c>
      <c r="D332" s="40">
        <v>46.449999999999996</v>
      </c>
      <c r="E332" s="40">
        <v>45.599999999999994</v>
      </c>
      <c r="F332" s="40">
        <v>44.3</v>
      </c>
      <c r="G332" s="40">
        <v>43.449999999999996</v>
      </c>
      <c r="H332" s="40">
        <v>47.749999999999993</v>
      </c>
      <c r="I332" s="40">
        <v>48.6</v>
      </c>
      <c r="J332" s="40">
        <v>49.899999999999991</v>
      </c>
      <c r="K332" s="31">
        <v>47.3</v>
      </c>
      <c r="L332" s="31">
        <v>45.15</v>
      </c>
      <c r="M332" s="31">
        <v>51.902509999999999</v>
      </c>
      <c r="N332" s="1"/>
      <c r="O332" s="1"/>
    </row>
    <row r="333" spans="1:15" ht="12.75" customHeight="1">
      <c r="A333" s="31">
        <v>323</v>
      </c>
      <c r="B333" s="31" t="s">
        <v>473</v>
      </c>
      <c r="C333" s="31">
        <v>85.15</v>
      </c>
      <c r="D333" s="40">
        <v>85.016666666666666</v>
      </c>
      <c r="E333" s="40">
        <v>83.933333333333337</v>
      </c>
      <c r="F333" s="40">
        <v>82.716666666666669</v>
      </c>
      <c r="G333" s="40">
        <v>81.63333333333334</v>
      </c>
      <c r="H333" s="40">
        <v>86.233333333333334</v>
      </c>
      <c r="I333" s="40">
        <v>87.316666666666677</v>
      </c>
      <c r="J333" s="40">
        <v>88.533333333333331</v>
      </c>
      <c r="K333" s="31">
        <v>86.1</v>
      </c>
      <c r="L333" s="31">
        <v>83.8</v>
      </c>
      <c r="M333" s="31">
        <v>17.97495</v>
      </c>
      <c r="N333" s="1"/>
      <c r="O333" s="1"/>
    </row>
    <row r="334" spans="1:15" ht="12.75" customHeight="1">
      <c r="A334" s="31">
        <v>324</v>
      </c>
      <c r="B334" s="31" t="s">
        <v>474</v>
      </c>
      <c r="C334" s="31">
        <v>602.75</v>
      </c>
      <c r="D334" s="40">
        <v>606.6</v>
      </c>
      <c r="E334" s="40">
        <v>596.70000000000005</v>
      </c>
      <c r="F334" s="40">
        <v>590.65</v>
      </c>
      <c r="G334" s="40">
        <v>580.75</v>
      </c>
      <c r="H334" s="40">
        <v>612.65000000000009</v>
      </c>
      <c r="I334" s="40">
        <v>622.54999999999995</v>
      </c>
      <c r="J334" s="40">
        <v>628.60000000000014</v>
      </c>
      <c r="K334" s="31">
        <v>616.5</v>
      </c>
      <c r="L334" s="31">
        <v>600.54999999999995</v>
      </c>
      <c r="M334" s="31">
        <v>0.84711999999999998</v>
      </c>
      <c r="N334" s="1"/>
      <c r="O334" s="1"/>
    </row>
    <row r="335" spans="1:15" ht="12.75" customHeight="1">
      <c r="A335" s="31">
        <v>325</v>
      </c>
      <c r="B335" s="31" t="s">
        <v>475</v>
      </c>
      <c r="C335" s="31">
        <v>26</v>
      </c>
      <c r="D335" s="40">
        <v>26.016666666666666</v>
      </c>
      <c r="E335" s="40">
        <v>25.883333333333333</v>
      </c>
      <c r="F335" s="40">
        <v>25.766666666666666</v>
      </c>
      <c r="G335" s="40">
        <v>25.633333333333333</v>
      </c>
      <c r="H335" s="40">
        <v>26.133333333333333</v>
      </c>
      <c r="I335" s="40">
        <v>26.266666666666666</v>
      </c>
      <c r="J335" s="40">
        <v>26.383333333333333</v>
      </c>
      <c r="K335" s="31">
        <v>26.15</v>
      </c>
      <c r="L335" s="31">
        <v>25.9</v>
      </c>
      <c r="M335" s="31">
        <v>23.00752</v>
      </c>
      <c r="N335" s="1"/>
      <c r="O335" s="1"/>
    </row>
    <row r="336" spans="1:15" ht="12.75" customHeight="1">
      <c r="A336" s="31">
        <v>326</v>
      </c>
      <c r="B336" s="31" t="s">
        <v>476</v>
      </c>
      <c r="C336" s="31">
        <v>55.85</v>
      </c>
      <c r="D336" s="40">
        <v>55.5</v>
      </c>
      <c r="E336" s="40">
        <v>55</v>
      </c>
      <c r="F336" s="40">
        <v>54.15</v>
      </c>
      <c r="G336" s="40">
        <v>53.65</v>
      </c>
      <c r="H336" s="40">
        <v>56.35</v>
      </c>
      <c r="I336" s="40">
        <v>56.85</v>
      </c>
      <c r="J336" s="40">
        <v>57.7</v>
      </c>
      <c r="K336" s="31">
        <v>56</v>
      </c>
      <c r="L336" s="31">
        <v>54.65</v>
      </c>
      <c r="M336" s="31">
        <v>12.154780000000001</v>
      </c>
      <c r="N336" s="1"/>
      <c r="O336" s="1"/>
    </row>
    <row r="337" spans="1:15" ht="12.75" customHeight="1">
      <c r="A337" s="31">
        <v>327</v>
      </c>
      <c r="B337" s="31" t="s">
        <v>170</v>
      </c>
      <c r="C337" s="31">
        <v>173.45</v>
      </c>
      <c r="D337" s="40">
        <v>172.9</v>
      </c>
      <c r="E337" s="40">
        <v>170.8</v>
      </c>
      <c r="F337" s="40">
        <v>168.15</v>
      </c>
      <c r="G337" s="40">
        <v>166.05</v>
      </c>
      <c r="H337" s="40">
        <v>175.55</v>
      </c>
      <c r="I337" s="40">
        <v>177.64999999999998</v>
      </c>
      <c r="J337" s="40">
        <v>180.3</v>
      </c>
      <c r="K337" s="31">
        <v>175</v>
      </c>
      <c r="L337" s="31">
        <v>170.25</v>
      </c>
      <c r="M337" s="31">
        <v>92.561880000000002</v>
      </c>
      <c r="N337" s="1"/>
      <c r="O337" s="1"/>
    </row>
    <row r="338" spans="1:15" ht="12.75" customHeight="1">
      <c r="A338" s="31">
        <v>328</v>
      </c>
      <c r="B338" s="31" t="s">
        <v>477</v>
      </c>
      <c r="C338" s="31">
        <v>271.89999999999998</v>
      </c>
      <c r="D338" s="40">
        <v>272.95</v>
      </c>
      <c r="E338" s="40">
        <v>268.95</v>
      </c>
      <c r="F338" s="40">
        <v>266</v>
      </c>
      <c r="G338" s="40">
        <v>262</v>
      </c>
      <c r="H338" s="40">
        <v>275.89999999999998</v>
      </c>
      <c r="I338" s="40">
        <v>279.89999999999998</v>
      </c>
      <c r="J338" s="40">
        <v>282.84999999999997</v>
      </c>
      <c r="K338" s="31">
        <v>276.95</v>
      </c>
      <c r="L338" s="31">
        <v>270</v>
      </c>
      <c r="M338" s="31">
        <v>14.53482</v>
      </c>
      <c r="N338" s="1"/>
      <c r="O338" s="1"/>
    </row>
    <row r="339" spans="1:15" ht="12.75" customHeight="1">
      <c r="A339" s="31">
        <v>329</v>
      </c>
      <c r="B339" s="31" t="s">
        <v>172</v>
      </c>
      <c r="C339" s="31">
        <v>119.15</v>
      </c>
      <c r="D339" s="40">
        <v>118.35000000000001</v>
      </c>
      <c r="E339" s="40">
        <v>117.30000000000001</v>
      </c>
      <c r="F339" s="40">
        <v>115.45</v>
      </c>
      <c r="G339" s="40">
        <v>114.4</v>
      </c>
      <c r="H339" s="40">
        <v>120.20000000000002</v>
      </c>
      <c r="I339" s="40">
        <v>121.25</v>
      </c>
      <c r="J339" s="40">
        <v>123.10000000000002</v>
      </c>
      <c r="K339" s="31">
        <v>119.4</v>
      </c>
      <c r="L339" s="31">
        <v>116.5</v>
      </c>
      <c r="M339" s="31">
        <v>86.401669999999996</v>
      </c>
      <c r="N339" s="1"/>
      <c r="O339" s="1"/>
    </row>
    <row r="340" spans="1:15" ht="12.75" customHeight="1">
      <c r="A340" s="31">
        <v>330</v>
      </c>
      <c r="B340" s="31" t="s">
        <v>478</v>
      </c>
      <c r="C340" s="31">
        <v>503.75</v>
      </c>
      <c r="D340" s="40">
        <v>508.55</v>
      </c>
      <c r="E340" s="40">
        <v>497.20000000000005</v>
      </c>
      <c r="F340" s="40">
        <v>490.65000000000003</v>
      </c>
      <c r="G340" s="40">
        <v>479.30000000000007</v>
      </c>
      <c r="H340" s="40">
        <v>515.1</v>
      </c>
      <c r="I340" s="40">
        <v>526.45000000000005</v>
      </c>
      <c r="J340" s="40">
        <v>533</v>
      </c>
      <c r="K340" s="31">
        <v>519.9</v>
      </c>
      <c r="L340" s="31">
        <v>502</v>
      </c>
      <c r="M340" s="31">
        <v>2.8528600000000002</v>
      </c>
      <c r="N340" s="1"/>
      <c r="O340" s="1"/>
    </row>
    <row r="341" spans="1:15" ht="12.75" customHeight="1">
      <c r="A341" s="31">
        <v>331</v>
      </c>
      <c r="B341" s="31" t="s">
        <v>166</v>
      </c>
      <c r="C341" s="31">
        <v>84.55</v>
      </c>
      <c r="D341" s="40">
        <v>83.833333333333329</v>
      </c>
      <c r="E341" s="40">
        <v>82.86666666666666</v>
      </c>
      <c r="F341" s="40">
        <v>81.183333333333337</v>
      </c>
      <c r="G341" s="40">
        <v>80.216666666666669</v>
      </c>
      <c r="H341" s="40">
        <v>85.516666666666652</v>
      </c>
      <c r="I341" s="40">
        <v>86.48333333333332</v>
      </c>
      <c r="J341" s="40">
        <v>88.166666666666643</v>
      </c>
      <c r="K341" s="31">
        <v>84.8</v>
      </c>
      <c r="L341" s="31">
        <v>82.15</v>
      </c>
      <c r="M341" s="31">
        <v>254.85205999999999</v>
      </c>
      <c r="N341" s="1"/>
      <c r="O341" s="1"/>
    </row>
    <row r="342" spans="1:15" ht="12.75" customHeight="1">
      <c r="A342" s="31">
        <v>332</v>
      </c>
      <c r="B342" s="31" t="s">
        <v>479</v>
      </c>
      <c r="C342" s="31">
        <v>57.9</v>
      </c>
      <c r="D342" s="40">
        <v>57.449999999999996</v>
      </c>
      <c r="E342" s="40">
        <v>56.699999999999989</v>
      </c>
      <c r="F342" s="40">
        <v>55.499999999999993</v>
      </c>
      <c r="G342" s="40">
        <v>54.749999999999986</v>
      </c>
      <c r="H342" s="40">
        <v>58.649999999999991</v>
      </c>
      <c r="I342" s="40">
        <v>59.400000000000006</v>
      </c>
      <c r="J342" s="40">
        <v>60.599999999999994</v>
      </c>
      <c r="K342" s="31">
        <v>58.2</v>
      </c>
      <c r="L342" s="31">
        <v>56.25</v>
      </c>
      <c r="M342" s="31">
        <v>6.8775399999999998</v>
      </c>
      <c r="N342" s="1"/>
      <c r="O342" s="1"/>
    </row>
    <row r="343" spans="1:15" ht="12.75" customHeight="1">
      <c r="A343" s="31">
        <v>333</v>
      </c>
      <c r="B343" s="31" t="s">
        <v>168</v>
      </c>
      <c r="C343" s="31">
        <v>3729.95</v>
      </c>
      <c r="D343" s="40">
        <v>3753.5333333333333</v>
      </c>
      <c r="E343" s="40">
        <v>3692.4166666666665</v>
      </c>
      <c r="F343" s="40">
        <v>3654.8833333333332</v>
      </c>
      <c r="G343" s="40">
        <v>3593.7666666666664</v>
      </c>
      <c r="H343" s="40">
        <v>3791.0666666666666</v>
      </c>
      <c r="I343" s="40">
        <v>3852.1833333333334</v>
      </c>
      <c r="J343" s="40">
        <v>3889.7166666666667</v>
      </c>
      <c r="K343" s="31">
        <v>3814.65</v>
      </c>
      <c r="L343" s="31">
        <v>3716</v>
      </c>
      <c r="M343" s="31">
        <v>1.66442</v>
      </c>
      <c r="N343" s="1"/>
      <c r="O343" s="1"/>
    </row>
    <row r="344" spans="1:15" ht="12.75" customHeight="1">
      <c r="A344" s="31">
        <v>334</v>
      </c>
      <c r="B344" s="31" t="s">
        <v>169</v>
      </c>
      <c r="C344" s="31">
        <v>18133.849999999999</v>
      </c>
      <c r="D344" s="40">
        <v>18153.933333333334</v>
      </c>
      <c r="E344" s="40">
        <v>18059.916666666668</v>
      </c>
      <c r="F344" s="40">
        <v>17985.983333333334</v>
      </c>
      <c r="G344" s="40">
        <v>17891.966666666667</v>
      </c>
      <c r="H344" s="40">
        <v>18227.866666666669</v>
      </c>
      <c r="I344" s="40">
        <v>18321.883333333331</v>
      </c>
      <c r="J344" s="40">
        <v>18395.816666666669</v>
      </c>
      <c r="K344" s="31">
        <v>18247.95</v>
      </c>
      <c r="L344" s="31">
        <v>18080</v>
      </c>
      <c r="M344" s="31">
        <v>0.24493999999999999</v>
      </c>
      <c r="N344" s="1"/>
      <c r="O344" s="1"/>
    </row>
    <row r="345" spans="1:15" ht="12.75" customHeight="1">
      <c r="A345" s="31">
        <v>335</v>
      </c>
      <c r="B345" s="31" t="s">
        <v>480</v>
      </c>
      <c r="C345" s="31">
        <v>50.6</v>
      </c>
      <c r="D345" s="40">
        <v>51.116666666666667</v>
      </c>
      <c r="E345" s="40">
        <v>49.633333333333333</v>
      </c>
      <c r="F345" s="40">
        <v>48.666666666666664</v>
      </c>
      <c r="G345" s="40">
        <v>47.18333333333333</v>
      </c>
      <c r="H345" s="40">
        <v>52.083333333333336</v>
      </c>
      <c r="I345" s="40">
        <v>53.56666666666667</v>
      </c>
      <c r="J345" s="40">
        <v>54.533333333333339</v>
      </c>
      <c r="K345" s="31">
        <v>52.6</v>
      </c>
      <c r="L345" s="31">
        <v>50.15</v>
      </c>
      <c r="M345" s="31">
        <v>23.149480000000001</v>
      </c>
      <c r="N345" s="1"/>
      <c r="O345" s="1"/>
    </row>
    <row r="346" spans="1:15" ht="12.75" customHeight="1">
      <c r="A346" s="31">
        <v>336</v>
      </c>
      <c r="B346" s="31" t="s">
        <v>481</v>
      </c>
      <c r="C346" s="31">
        <v>2609.0500000000002</v>
      </c>
      <c r="D346" s="40">
        <v>2610.75</v>
      </c>
      <c r="E346" s="40">
        <v>2573.3000000000002</v>
      </c>
      <c r="F346" s="40">
        <v>2537.5500000000002</v>
      </c>
      <c r="G346" s="40">
        <v>2500.1000000000004</v>
      </c>
      <c r="H346" s="40">
        <v>2646.5</v>
      </c>
      <c r="I346" s="40">
        <v>2683.95</v>
      </c>
      <c r="J346" s="40">
        <v>2719.7</v>
      </c>
      <c r="K346" s="31">
        <v>2648.2</v>
      </c>
      <c r="L346" s="31">
        <v>2575</v>
      </c>
      <c r="M346" s="31">
        <v>0.22031000000000001</v>
      </c>
      <c r="N346" s="1"/>
      <c r="O346" s="1"/>
    </row>
    <row r="347" spans="1:15" ht="12.75" customHeight="1">
      <c r="A347" s="31">
        <v>337</v>
      </c>
      <c r="B347" s="31" t="s">
        <v>165</v>
      </c>
      <c r="C347" s="31">
        <v>384.3</v>
      </c>
      <c r="D347" s="40">
        <v>384.48333333333335</v>
      </c>
      <c r="E347" s="40">
        <v>381.86666666666667</v>
      </c>
      <c r="F347" s="40">
        <v>379.43333333333334</v>
      </c>
      <c r="G347" s="40">
        <v>376.81666666666666</v>
      </c>
      <c r="H347" s="40">
        <v>386.91666666666669</v>
      </c>
      <c r="I347" s="40">
        <v>389.53333333333336</v>
      </c>
      <c r="J347" s="40">
        <v>391.9666666666667</v>
      </c>
      <c r="K347" s="31">
        <v>387.1</v>
      </c>
      <c r="L347" s="31">
        <v>382.05</v>
      </c>
      <c r="M347" s="31">
        <v>8.9081499999999991</v>
      </c>
      <c r="N347" s="1"/>
      <c r="O347" s="1"/>
    </row>
    <row r="348" spans="1:15" ht="12.75" customHeight="1">
      <c r="A348" s="31">
        <v>338</v>
      </c>
      <c r="B348" s="31" t="s">
        <v>271</v>
      </c>
      <c r="C348" s="31">
        <v>690.15</v>
      </c>
      <c r="D348" s="40">
        <v>689.58333333333337</v>
      </c>
      <c r="E348" s="40">
        <v>681.91666666666674</v>
      </c>
      <c r="F348" s="40">
        <v>673.68333333333339</v>
      </c>
      <c r="G348" s="40">
        <v>666.01666666666677</v>
      </c>
      <c r="H348" s="40">
        <v>697.81666666666672</v>
      </c>
      <c r="I348" s="40">
        <v>705.48333333333346</v>
      </c>
      <c r="J348" s="40">
        <v>713.7166666666667</v>
      </c>
      <c r="K348" s="31">
        <v>697.25</v>
      </c>
      <c r="L348" s="31">
        <v>681.35</v>
      </c>
      <c r="M348" s="31">
        <v>2.3119999999999998</v>
      </c>
      <c r="N348" s="1"/>
      <c r="O348" s="1"/>
    </row>
    <row r="349" spans="1:15" ht="12.75" customHeight="1">
      <c r="A349" s="31">
        <v>339</v>
      </c>
      <c r="B349" s="31" t="s">
        <v>173</v>
      </c>
      <c r="C349" s="31">
        <v>116.25</v>
      </c>
      <c r="D349" s="40">
        <v>116.48333333333333</v>
      </c>
      <c r="E349" s="40">
        <v>115.06666666666666</v>
      </c>
      <c r="F349" s="40">
        <v>113.88333333333333</v>
      </c>
      <c r="G349" s="40">
        <v>112.46666666666665</v>
      </c>
      <c r="H349" s="40">
        <v>117.66666666666667</v>
      </c>
      <c r="I349" s="40">
        <v>119.08333333333333</v>
      </c>
      <c r="J349" s="40">
        <v>120.26666666666668</v>
      </c>
      <c r="K349" s="31">
        <v>117.9</v>
      </c>
      <c r="L349" s="31">
        <v>115.3</v>
      </c>
      <c r="M349" s="31">
        <v>135.19139000000001</v>
      </c>
      <c r="N349" s="1"/>
      <c r="O349" s="1"/>
    </row>
    <row r="350" spans="1:15" ht="12.75" customHeight="1">
      <c r="A350" s="31">
        <v>340</v>
      </c>
      <c r="B350" s="31" t="s">
        <v>272</v>
      </c>
      <c r="C350" s="31">
        <v>164.5</v>
      </c>
      <c r="D350" s="40">
        <v>166.06666666666666</v>
      </c>
      <c r="E350" s="40">
        <v>161.13333333333333</v>
      </c>
      <c r="F350" s="40">
        <v>157.76666666666665</v>
      </c>
      <c r="G350" s="40">
        <v>152.83333333333331</v>
      </c>
      <c r="H350" s="40">
        <v>169.43333333333334</v>
      </c>
      <c r="I350" s="40">
        <v>174.36666666666667</v>
      </c>
      <c r="J350" s="40">
        <v>177.73333333333335</v>
      </c>
      <c r="K350" s="31">
        <v>171</v>
      </c>
      <c r="L350" s="31">
        <v>162.69999999999999</v>
      </c>
      <c r="M350" s="31">
        <v>33.310890000000001</v>
      </c>
      <c r="N350" s="1"/>
      <c r="O350" s="1"/>
    </row>
    <row r="351" spans="1:15" ht="12.75" customHeight="1">
      <c r="A351" s="31">
        <v>341</v>
      </c>
      <c r="B351" s="31" t="s">
        <v>482</v>
      </c>
      <c r="C351" s="31">
        <v>4671.25</v>
      </c>
      <c r="D351" s="40">
        <v>4611.8166666666666</v>
      </c>
      <c r="E351" s="40">
        <v>4513.7333333333336</v>
      </c>
      <c r="F351" s="40">
        <v>4356.2166666666672</v>
      </c>
      <c r="G351" s="40">
        <v>4258.1333333333341</v>
      </c>
      <c r="H351" s="40">
        <v>4769.333333333333</v>
      </c>
      <c r="I351" s="40">
        <v>4867.416666666667</v>
      </c>
      <c r="J351" s="40">
        <v>5024.9333333333325</v>
      </c>
      <c r="K351" s="31">
        <v>4709.8999999999996</v>
      </c>
      <c r="L351" s="31">
        <v>4454.3</v>
      </c>
      <c r="M351" s="31">
        <v>2.77121</v>
      </c>
      <c r="N351" s="1"/>
      <c r="O351" s="1"/>
    </row>
    <row r="352" spans="1:15" ht="12.75" customHeight="1">
      <c r="A352" s="31">
        <v>342</v>
      </c>
      <c r="B352" s="31" t="s">
        <v>483</v>
      </c>
      <c r="C352" s="31">
        <v>327.75</v>
      </c>
      <c r="D352" s="40">
        <v>325.11666666666667</v>
      </c>
      <c r="E352" s="40">
        <v>319.13333333333333</v>
      </c>
      <c r="F352" s="40">
        <v>310.51666666666665</v>
      </c>
      <c r="G352" s="40">
        <v>304.5333333333333</v>
      </c>
      <c r="H352" s="40">
        <v>333.73333333333335</v>
      </c>
      <c r="I352" s="40">
        <v>339.7166666666667</v>
      </c>
      <c r="J352" s="40">
        <v>348.33333333333337</v>
      </c>
      <c r="K352" s="31">
        <v>331.1</v>
      </c>
      <c r="L352" s="31">
        <v>316.5</v>
      </c>
      <c r="M352" s="31">
        <v>3.0467499999999998</v>
      </c>
      <c r="N352" s="1"/>
      <c r="O352" s="1"/>
    </row>
    <row r="353" spans="1:15" ht="12.75" customHeight="1">
      <c r="A353" s="31">
        <v>343</v>
      </c>
      <c r="B353" s="31" t="s">
        <v>484</v>
      </c>
      <c r="C353" s="31" t="e">
        <v>#N/A</v>
      </c>
      <c r="D353" s="40" t="e">
        <v>#N/A</v>
      </c>
      <c r="E353" s="40" t="e">
        <v>#N/A</v>
      </c>
      <c r="F353" s="40" t="e">
        <v>#N/A</v>
      </c>
      <c r="G353" s="40" t="e">
        <v>#N/A</v>
      </c>
      <c r="H353" s="40" t="e">
        <v>#N/A</v>
      </c>
      <c r="I353" s="40" t="e">
        <v>#N/A</v>
      </c>
      <c r="J353" s="40" t="e">
        <v>#N/A</v>
      </c>
      <c r="K353" s="31" t="e">
        <v>#N/A</v>
      </c>
      <c r="L353" s="31" t="e">
        <v>#N/A</v>
      </c>
      <c r="M353" s="31" t="e">
        <v>#N/A</v>
      </c>
      <c r="N353" s="1"/>
      <c r="O353" s="1"/>
    </row>
    <row r="354" spans="1:15" ht="12.75" customHeight="1">
      <c r="A354" s="31">
        <v>344</v>
      </c>
      <c r="B354" s="31" t="s">
        <v>180</v>
      </c>
      <c r="C354" s="31">
        <v>3123.2</v>
      </c>
      <c r="D354" s="40">
        <v>3118.8000000000006</v>
      </c>
      <c r="E354" s="40">
        <v>3084.4500000000012</v>
      </c>
      <c r="F354" s="40">
        <v>3045.7000000000007</v>
      </c>
      <c r="G354" s="40">
        <v>3011.3500000000013</v>
      </c>
      <c r="H354" s="40">
        <v>3157.5500000000011</v>
      </c>
      <c r="I354" s="40">
        <v>3191.9000000000005</v>
      </c>
      <c r="J354" s="40">
        <v>3230.650000000001</v>
      </c>
      <c r="K354" s="31">
        <v>3153.15</v>
      </c>
      <c r="L354" s="31">
        <v>3080.05</v>
      </c>
      <c r="M354" s="31">
        <v>3.1630799999999999</v>
      </c>
      <c r="N354" s="1"/>
      <c r="O354" s="1"/>
    </row>
    <row r="355" spans="1:15" ht="12.75" customHeight="1">
      <c r="A355" s="31">
        <v>345</v>
      </c>
      <c r="B355" s="31" t="s">
        <v>485</v>
      </c>
      <c r="C355" s="31">
        <v>695.85</v>
      </c>
      <c r="D355" s="40">
        <v>689.2833333333333</v>
      </c>
      <c r="E355" s="40">
        <v>675.56666666666661</v>
      </c>
      <c r="F355" s="40">
        <v>655.2833333333333</v>
      </c>
      <c r="G355" s="40">
        <v>641.56666666666661</v>
      </c>
      <c r="H355" s="40">
        <v>709.56666666666661</v>
      </c>
      <c r="I355" s="40">
        <v>723.2833333333333</v>
      </c>
      <c r="J355" s="40">
        <v>743.56666666666661</v>
      </c>
      <c r="K355" s="31">
        <v>703</v>
      </c>
      <c r="L355" s="31">
        <v>669</v>
      </c>
      <c r="M355" s="31">
        <v>0.47817999999999999</v>
      </c>
      <c r="N355" s="1"/>
      <c r="O355" s="1"/>
    </row>
    <row r="356" spans="1:15" ht="12.75" customHeight="1">
      <c r="A356" s="31">
        <v>346</v>
      </c>
      <c r="B356" s="31" t="s">
        <v>486</v>
      </c>
      <c r="C356" s="31">
        <v>309.85000000000002</v>
      </c>
      <c r="D356" s="40">
        <v>304.38333333333338</v>
      </c>
      <c r="E356" s="40">
        <v>297.46666666666675</v>
      </c>
      <c r="F356" s="40">
        <v>285.08333333333337</v>
      </c>
      <c r="G356" s="40">
        <v>278.16666666666674</v>
      </c>
      <c r="H356" s="40">
        <v>316.76666666666677</v>
      </c>
      <c r="I356" s="40">
        <v>323.68333333333339</v>
      </c>
      <c r="J356" s="40">
        <v>336.06666666666678</v>
      </c>
      <c r="K356" s="31">
        <v>311.3</v>
      </c>
      <c r="L356" s="31">
        <v>292</v>
      </c>
      <c r="M356" s="31">
        <v>5.6894200000000001</v>
      </c>
      <c r="N356" s="1"/>
      <c r="O356" s="1"/>
    </row>
    <row r="357" spans="1:15" ht="12.75" customHeight="1">
      <c r="A357" s="31">
        <v>347</v>
      </c>
      <c r="B357" s="31" t="s">
        <v>184</v>
      </c>
      <c r="C357" s="31">
        <v>1408.9</v>
      </c>
      <c r="D357" s="40">
        <v>1403.3</v>
      </c>
      <c r="E357" s="40">
        <v>1375.6</v>
      </c>
      <c r="F357" s="40">
        <v>1342.3</v>
      </c>
      <c r="G357" s="40">
        <v>1314.6</v>
      </c>
      <c r="H357" s="40">
        <v>1436.6</v>
      </c>
      <c r="I357" s="40">
        <v>1464.3000000000002</v>
      </c>
      <c r="J357" s="40">
        <v>1497.6</v>
      </c>
      <c r="K357" s="31">
        <v>1431</v>
      </c>
      <c r="L357" s="31">
        <v>1370</v>
      </c>
      <c r="M357" s="31">
        <v>11.20776</v>
      </c>
      <c r="N357" s="1"/>
      <c r="O357" s="1"/>
    </row>
    <row r="358" spans="1:15" ht="12.75" customHeight="1">
      <c r="A358" s="31">
        <v>348</v>
      </c>
      <c r="B358" s="31" t="s">
        <v>174</v>
      </c>
      <c r="C358" s="31">
        <v>32373.599999999999</v>
      </c>
      <c r="D358" s="40">
        <v>32390.616666666669</v>
      </c>
      <c r="E358" s="40">
        <v>31782.983333333337</v>
      </c>
      <c r="F358" s="40">
        <v>31192.366666666669</v>
      </c>
      <c r="G358" s="40">
        <v>30584.733333333337</v>
      </c>
      <c r="H358" s="40">
        <v>32981.233333333337</v>
      </c>
      <c r="I358" s="40">
        <v>33588.866666666669</v>
      </c>
      <c r="J358" s="40">
        <v>34179.483333333337</v>
      </c>
      <c r="K358" s="31">
        <v>32998.25</v>
      </c>
      <c r="L358" s="31">
        <v>31800</v>
      </c>
      <c r="M358" s="31">
        <v>0.16353999999999999</v>
      </c>
      <c r="N358" s="1"/>
      <c r="O358" s="1"/>
    </row>
    <row r="359" spans="1:15" ht="12.75" customHeight="1">
      <c r="A359" s="31">
        <v>349</v>
      </c>
      <c r="B359" s="31" t="s">
        <v>487</v>
      </c>
      <c r="C359" s="31">
        <v>3167.45</v>
      </c>
      <c r="D359" s="40">
        <v>3148.0333333333333</v>
      </c>
      <c r="E359" s="40">
        <v>3118.0666666666666</v>
      </c>
      <c r="F359" s="40">
        <v>3068.6833333333334</v>
      </c>
      <c r="G359" s="40">
        <v>3038.7166666666667</v>
      </c>
      <c r="H359" s="40">
        <v>3197.4166666666665</v>
      </c>
      <c r="I359" s="40">
        <v>3227.3833333333328</v>
      </c>
      <c r="J359" s="40">
        <v>3276.7666666666664</v>
      </c>
      <c r="K359" s="31">
        <v>3178</v>
      </c>
      <c r="L359" s="31">
        <v>3098.65</v>
      </c>
      <c r="M359" s="31">
        <v>1.29752</v>
      </c>
      <c r="N359" s="1"/>
      <c r="O359" s="1"/>
    </row>
    <row r="360" spans="1:15" ht="12.75" customHeight="1">
      <c r="A360" s="31">
        <v>350</v>
      </c>
      <c r="B360" s="31" t="s">
        <v>176</v>
      </c>
      <c r="C360" s="31">
        <v>214.3</v>
      </c>
      <c r="D360" s="40">
        <v>214.63333333333333</v>
      </c>
      <c r="E360" s="40">
        <v>213.26666666666665</v>
      </c>
      <c r="F360" s="40">
        <v>212.23333333333332</v>
      </c>
      <c r="G360" s="40">
        <v>210.86666666666665</v>
      </c>
      <c r="H360" s="40">
        <v>215.66666666666666</v>
      </c>
      <c r="I360" s="40">
        <v>217.03333333333333</v>
      </c>
      <c r="J360" s="40">
        <v>218.06666666666666</v>
      </c>
      <c r="K360" s="31">
        <v>216</v>
      </c>
      <c r="L360" s="31">
        <v>213.6</v>
      </c>
      <c r="M360" s="31">
        <v>23.14425</v>
      </c>
      <c r="N360" s="1"/>
      <c r="O360" s="1"/>
    </row>
    <row r="361" spans="1:15" ht="12.75" customHeight="1">
      <c r="A361" s="31">
        <v>351</v>
      </c>
      <c r="B361" s="31" t="s">
        <v>178</v>
      </c>
      <c r="C361" s="31">
        <v>5819.75</v>
      </c>
      <c r="D361" s="40">
        <v>5807.833333333333</v>
      </c>
      <c r="E361" s="40">
        <v>5734.2166666666662</v>
      </c>
      <c r="F361" s="40">
        <v>5648.6833333333334</v>
      </c>
      <c r="G361" s="40">
        <v>5575.0666666666666</v>
      </c>
      <c r="H361" s="40">
        <v>5893.3666666666659</v>
      </c>
      <c r="I361" s="40">
        <v>5966.9833333333327</v>
      </c>
      <c r="J361" s="40">
        <v>6052.5166666666655</v>
      </c>
      <c r="K361" s="31">
        <v>5881.45</v>
      </c>
      <c r="L361" s="31">
        <v>5722.3</v>
      </c>
      <c r="M361" s="31">
        <v>0.46206000000000003</v>
      </c>
      <c r="N361" s="1"/>
      <c r="O361" s="1"/>
    </row>
    <row r="362" spans="1:15" ht="12.75" customHeight="1">
      <c r="A362" s="31">
        <v>352</v>
      </c>
      <c r="B362" s="31" t="s">
        <v>488</v>
      </c>
      <c r="C362" s="31">
        <v>253.05</v>
      </c>
      <c r="D362" s="40">
        <v>249.88333333333333</v>
      </c>
      <c r="E362" s="40">
        <v>245.06666666666666</v>
      </c>
      <c r="F362" s="40">
        <v>237.08333333333334</v>
      </c>
      <c r="G362" s="40">
        <v>232.26666666666668</v>
      </c>
      <c r="H362" s="40">
        <v>257.86666666666667</v>
      </c>
      <c r="I362" s="40">
        <v>262.68333333333328</v>
      </c>
      <c r="J362" s="40">
        <v>270.66666666666663</v>
      </c>
      <c r="K362" s="31">
        <v>254.7</v>
      </c>
      <c r="L362" s="31">
        <v>241.9</v>
      </c>
      <c r="M362" s="31">
        <v>19.877179999999999</v>
      </c>
      <c r="N362" s="1"/>
      <c r="O362" s="1"/>
    </row>
    <row r="363" spans="1:15" ht="12.75" customHeight="1">
      <c r="A363" s="31">
        <v>353</v>
      </c>
      <c r="B363" s="31" t="s">
        <v>489</v>
      </c>
      <c r="C363" s="31">
        <v>860.8</v>
      </c>
      <c r="D363" s="40">
        <v>858.98333333333323</v>
      </c>
      <c r="E363" s="40">
        <v>844.81666666666649</v>
      </c>
      <c r="F363" s="40">
        <v>828.83333333333326</v>
      </c>
      <c r="G363" s="40">
        <v>814.66666666666652</v>
      </c>
      <c r="H363" s="40">
        <v>874.96666666666647</v>
      </c>
      <c r="I363" s="40">
        <v>889.13333333333321</v>
      </c>
      <c r="J363" s="40">
        <v>905.11666666666645</v>
      </c>
      <c r="K363" s="31">
        <v>873.15</v>
      </c>
      <c r="L363" s="31">
        <v>843</v>
      </c>
      <c r="M363" s="31">
        <v>4.0595400000000001</v>
      </c>
      <c r="N363" s="1"/>
      <c r="O363" s="1"/>
    </row>
    <row r="364" spans="1:15" ht="12.75" customHeight="1">
      <c r="A364" s="31">
        <v>354</v>
      </c>
      <c r="B364" s="31" t="s">
        <v>179</v>
      </c>
      <c r="C364" s="31">
        <v>2220.8000000000002</v>
      </c>
      <c r="D364" s="40">
        <v>2237.0333333333333</v>
      </c>
      <c r="E364" s="40">
        <v>2186.0666666666666</v>
      </c>
      <c r="F364" s="40">
        <v>2151.3333333333335</v>
      </c>
      <c r="G364" s="40">
        <v>2100.3666666666668</v>
      </c>
      <c r="H364" s="40">
        <v>2271.7666666666664</v>
      </c>
      <c r="I364" s="40">
        <v>2322.7333333333327</v>
      </c>
      <c r="J364" s="40">
        <v>2357.4666666666662</v>
      </c>
      <c r="K364" s="31">
        <v>2288</v>
      </c>
      <c r="L364" s="31">
        <v>2202.3000000000002</v>
      </c>
      <c r="M364" s="31">
        <v>9.4028399999999994</v>
      </c>
      <c r="N364" s="1"/>
      <c r="O364" s="1"/>
    </row>
    <row r="365" spans="1:15" ht="12.75" customHeight="1">
      <c r="A365" s="31">
        <v>355</v>
      </c>
      <c r="B365" s="31" t="s">
        <v>175</v>
      </c>
      <c r="C365" s="31">
        <v>2718.8</v>
      </c>
      <c r="D365" s="40">
        <v>2729.85</v>
      </c>
      <c r="E365" s="40">
        <v>2677.7</v>
      </c>
      <c r="F365" s="40">
        <v>2636.6</v>
      </c>
      <c r="G365" s="40">
        <v>2584.4499999999998</v>
      </c>
      <c r="H365" s="40">
        <v>2770.95</v>
      </c>
      <c r="I365" s="40">
        <v>2823.1000000000004</v>
      </c>
      <c r="J365" s="40">
        <v>2864.2</v>
      </c>
      <c r="K365" s="31">
        <v>2782</v>
      </c>
      <c r="L365" s="31">
        <v>2688.75</v>
      </c>
      <c r="M365" s="31">
        <v>6.3955299999999999</v>
      </c>
      <c r="N365" s="1"/>
      <c r="O365" s="1"/>
    </row>
    <row r="366" spans="1:15" ht="12.75" customHeight="1">
      <c r="A366" s="31">
        <v>356</v>
      </c>
      <c r="B366" s="31" t="s">
        <v>490</v>
      </c>
      <c r="C366" s="31">
        <v>918.25</v>
      </c>
      <c r="D366" s="40">
        <v>915.75</v>
      </c>
      <c r="E366" s="40">
        <v>893.55</v>
      </c>
      <c r="F366" s="40">
        <v>868.84999999999991</v>
      </c>
      <c r="G366" s="40">
        <v>846.64999999999986</v>
      </c>
      <c r="H366" s="40">
        <v>940.45</v>
      </c>
      <c r="I366" s="40">
        <v>962.65000000000009</v>
      </c>
      <c r="J366" s="40">
        <v>987.35000000000014</v>
      </c>
      <c r="K366" s="31">
        <v>937.95</v>
      </c>
      <c r="L366" s="31">
        <v>891.05</v>
      </c>
      <c r="M366" s="31">
        <v>0.79851000000000005</v>
      </c>
      <c r="N366" s="1"/>
      <c r="O366" s="1"/>
    </row>
    <row r="367" spans="1:15" ht="12.75" customHeight="1">
      <c r="A367" s="31">
        <v>357</v>
      </c>
      <c r="B367" s="31" t="s">
        <v>273</v>
      </c>
      <c r="C367" s="31">
        <v>1809.65</v>
      </c>
      <c r="D367" s="40">
        <v>1816.7333333333333</v>
      </c>
      <c r="E367" s="40">
        <v>1796.9666666666667</v>
      </c>
      <c r="F367" s="40">
        <v>1784.2833333333333</v>
      </c>
      <c r="G367" s="40">
        <v>1764.5166666666667</v>
      </c>
      <c r="H367" s="40">
        <v>1829.4166666666667</v>
      </c>
      <c r="I367" s="40">
        <v>1849.1833333333336</v>
      </c>
      <c r="J367" s="40">
        <v>1861.8666666666668</v>
      </c>
      <c r="K367" s="31">
        <v>1836.5</v>
      </c>
      <c r="L367" s="31">
        <v>1804.05</v>
      </c>
      <c r="M367" s="31">
        <v>1.61242</v>
      </c>
      <c r="N367" s="1"/>
      <c r="O367" s="1"/>
    </row>
    <row r="368" spans="1:15" ht="12.75" customHeight="1">
      <c r="A368" s="31">
        <v>358</v>
      </c>
      <c r="B368" s="31" t="s">
        <v>491</v>
      </c>
      <c r="C368" s="31">
        <v>1546.1</v>
      </c>
      <c r="D368" s="40">
        <v>1522.5333333333335</v>
      </c>
      <c r="E368" s="40">
        <v>1495.0666666666671</v>
      </c>
      <c r="F368" s="40">
        <v>1444.0333333333335</v>
      </c>
      <c r="G368" s="40">
        <v>1416.5666666666671</v>
      </c>
      <c r="H368" s="40">
        <v>1573.5666666666671</v>
      </c>
      <c r="I368" s="40">
        <v>1601.0333333333338</v>
      </c>
      <c r="J368" s="40">
        <v>1652.0666666666671</v>
      </c>
      <c r="K368" s="31">
        <v>1550</v>
      </c>
      <c r="L368" s="31">
        <v>1471.5</v>
      </c>
      <c r="M368" s="31">
        <v>2.9394200000000001</v>
      </c>
      <c r="N368" s="1"/>
      <c r="O368" s="1"/>
    </row>
    <row r="369" spans="1:15" ht="12.75" customHeight="1">
      <c r="A369" s="31">
        <v>359</v>
      </c>
      <c r="B369" s="31" t="s">
        <v>177</v>
      </c>
      <c r="C369" s="31">
        <v>129.65</v>
      </c>
      <c r="D369" s="40">
        <v>130.23333333333335</v>
      </c>
      <c r="E369" s="40">
        <v>128.06666666666669</v>
      </c>
      <c r="F369" s="40">
        <v>126.48333333333335</v>
      </c>
      <c r="G369" s="40">
        <v>124.31666666666669</v>
      </c>
      <c r="H369" s="40">
        <v>131.81666666666669</v>
      </c>
      <c r="I369" s="40">
        <v>133.98333333333332</v>
      </c>
      <c r="J369" s="40">
        <v>135.56666666666669</v>
      </c>
      <c r="K369" s="31">
        <v>132.4</v>
      </c>
      <c r="L369" s="31">
        <v>128.65</v>
      </c>
      <c r="M369" s="31">
        <v>99.074190000000002</v>
      </c>
      <c r="N369" s="1"/>
      <c r="O369" s="1"/>
    </row>
    <row r="370" spans="1:15" ht="12.75" customHeight="1">
      <c r="A370" s="31">
        <v>360</v>
      </c>
      <c r="B370" s="31" t="s">
        <v>182</v>
      </c>
      <c r="C370" s="31">
        <v>187</v>
      </c>
      <c r="D370" s="40">
        <v>183.66666666666666</v>
      </c>
      <c r="E370" s="40">
        <v>179.63333333333333</v>
      </c>
      <c r="F370" s="40">
        <v>172.26666666666668</v>
      </c>
      <c r="G370" s="40">
        <v>168.23333333333335</v>
      </c>
      <c r="H370" s="40">
        <v>191.0333333333333</v>
      </c>
      <c r="I370" s="40">
        <v>195.06666666666666</v>
      </c>
      <c r="J370" s="40">
        <v>202.43333333333328</v>
      </c>
      <c r="K370" s="31">
        <v>187.7</v>
      </c>
      <c r="L370" s="31">
        <v>176.3</v>
      </c>
      <c r="M370" s="31">
        <v>435.80817000000002</v>
      </c>
      <c r="N370" s="1"/>
      <c r="O370" s="1"/>
    </row>
    <row r="371" spans="1:15" ht="12.75" customHeight="1">
      <c r="A371" s="31">
        <v>361</v>
      </c>
      <c r="B371" s="31" t="s">
        <v>274</v>
      </c>
      <c r="C371" s="31">
        <v>355</v>
      </c>
      <c r="D371" s="40">
        <v>357.65000000000003</v>
      </c>
      <c r="E371" s="40">
        <v>347.90000000000009</v>
      </c>
      <c r="F371" s="40">
        <v>340.80000000000007</v>
      </c>
      <c r="G371" s="40">
        <v>331.05000000000013</v>
      </c>
      <c r="H371" s="40">
        <v>364.75000000000006</v>
      </c>
      <c r="I371" s="40">
        <v>374.49999999999994</v>
      </c>
      <c r="J371" s="40">
        <v>381.6</v>
      </c>
      <c r="K371" s="31">
        <v>367.4</v>
      </c>
      <c r="L371" s="31">
        <v>350.55</v>
      </c>
      <c r="M371" s="31">
        <v>6.1096500000000002</v>
      </c>
      <c r="N371" s="1"/>
      <c r="O371" s="1"/>
    </row>
    <row r="372" spans="1:15" ht="12.75" customHeight="1">
      <c r="A372" s="31">
        <v>362</v>
      </c>
      <c r="B372" s="31" t="s">
        <v>492</v>
      </c>
      <c r="C372" s="31">
        <v>659.45</v>
      </c>
      <c r="D372" s="40">
        <v>656.41666666666663</v>
      </c>
      <c r="E372" s="40">
        <v>643.0333333333333</v>
      </c>
      <c r="F372" s="40">
        <v>626.61666666666667</v>
      </c>
      <c r="G372" s="40">
        <v>613.23333333333335</v>
      </c>
      <c r="H372" s="40">
        <v>672.83333333333326</v>
      </c>
      <c r="I372" s="40">
        <v>686.2166666666667</v>
      </c>
      <c r="J372" s="40">
        <v>702.63333333333321</v>
      </c>
      <c r="K372" s="31">
        <v>669.8</v>
      </c>
      <c r="L372" s="31">
        <v>640</v>
      </c>
      <c r="M372" s="31">
        <v>2.5614300000000001</v>
      </c>
      <c r="N372" s="1"/>
      <c r="O372" s="1"/>
    </row>
    <row r="373" spans="1:15" ht="12.75" customHeight="1">
      <c r="A373" s="31">
        <v>363</v>
      </c>
      <c r="B373" s="31" t="s">
        <v>493</v>
      </c>
      <c r="C373" s="31">
        <v>136.69999999999999</v>
      </c>
      <c r="D373" s="40">
        <v>136.11666666666667</v>
      </c>
      <c r="E373" s="40">
        <v>133.98333333333335</v>
      </c>
      <c r="F373" s="40">
        <v>131.26666666666668</v>
      </c>
      <c r="G373" s="40">
        <v>129.13333333333335</v>
      </c>
      <c r="H373" s="40">
        <v>138.83333333333334</v>
      </c>
      <c r="I373" s="40">
        <v>140.96666666666667</v>
      </c>
      <c r="J373" s="40">
        <v>143.68333333333334</v>
      </c>
      <c r="K373" s="31">
        <v>138.25</v>
      </c>
      <c r="L373" s="31">
        <v>133.4</v>
      </c>
      <c r="M373" s="31">
        <v>5.2774799999999997</v>
      </c>
      <c r="N373" s="1"/>
      <c r="O373" s="1"/>
    </row>
    <row r="374" spans="1:15" ht="12.75" customHeight="1">
      <c r="A374" s="31">
        <v>364</v>
      </c>
      <c r="B374" s="31" t="s">
        <v>494</v>
      </c>
      <c r="C374" s="31">
        <v>5426.65</v>
      </c>
      <c r="D374" s="40">
        <v>5395.0666666666666</v>
      </c>
      <c r="E374" s="40">
        <v>5341.6333333333332</v>
      </c>
      <c r="F374" s="40">
        <v>5256.6166666666668</v>
      </c>
      <c r="G374" s="40">
        <v>5203.1833333333334</v>
      </c>
      <c r="H374" s="40">
        <v>5480.083333333333</v>
      </c>
      <c r="I374" s="40">
        <v>5533.5166666666655</v>
      </c>
      <c r="J374" s="40">
        <v>5618.5333333333328</v>
      </c>
      <c r="K374" s="31">
        <v>5448.5</v>
      </c>
      <c r="L374" s="31">
        <v>5310.05</v>
      </c>
      <c r="M374" s="31">
        <v>4.9590000000000002E-2</v>
      </c>
      <c r="N374" s="1"/>
      <c r="O374" s="1"/>
    </row>
    <row r="375" spans="1:15" ht="12.75" customHeight="1">
      <c r="A375" s="31">
        <v>365</v>
      </c>
      <c r="B375" s="31" t="s">
        <v>275</v>
      </c>
      <c r="C375" s="31">
        <v>12586.2</v>
      </c>
      <c r="D375" s="40">
        <v>12540.383333333333</v>
      </c>
      <c r="E375" s="40">
        <v>12395.816666666666</v>
      </c>
      <c r="F375" s="40">
        <v>12205.433333333332</v>
      </c>
      <c r="G375" s="40">
        <v>12060.866666666665</v>
      </c>
      <c r="H375" s="40">
        <v>12730.766666666666</v>
      </c>
      <c r="I375" s="40">
        <v>12875.333333333336</v>
      </c>
      <c r="J375" s="40">
        <v>13065.716666666667</v>
      </c>
      <c r="K375" s="31">
        <v>12684.95</v>
      </c>
      <c r="L375" s="31">
        <v>12350</v>
      </c>
      <c r="M375" s="31">
        <v>2.6409999999999999E-2</v>
      </c>
      <c r="N375" s="1"/>
      <c r="O375" s="1"/>
    </row>
    <row r="376" spans="1:15" ht="12.75" customHeight="1">
      <c r="A376" s="31">
        <v>366</v>
      </c>
      <c r="B376" s="31" t="s">
        <v>181</v>
      </c>
      <c r="C376" s="31">
        <v>37.799999999999997</v>
      </c>
      <c r="D376" s="40">
        <v>37.716666666666669</v>
      </c>
      <c r="E376" s="40">
        <v>37.483333333333334</v>
      </c>
      <c r="F376" s="40">
        <v>37.166666666666664</v>
      </c>
      <c r="G376" s="40">
        <v>36.93333333333333</v>
      </c>
      <c r="H376" s="40">
        <v>38.033333333333339</v>
      </c>
      <c r="I376" s="40">
        <v>38.266666666666673</v>
      </c>
      <c r="J376" s="40">
        <v>38.583333333333343</v>
      </c>
      <c r="K376" s="31">
        <v>37.950000000000003</v>
      </c>
      <c r="L376" s="31">
        <v>37.4</v>
      </c>
      <c r="M376" s="31">
        <v>327.21152999999998</v>
      </c>
      <c r="N376" s="1"/>
      <c r="O376" s="1"/>
    </row>
    <row r="377" spans="1:15" ht="12.75" customHeight="1">
      <c r="A377" s="31">
        <v>367</v>
      </c>
      <c r="B377" s="31" t="s">
        <v>495</v>
      </c>
      <c r="C377" s="31">
        <v>863.3</v>
      </c>
      <c r="D377" s="40">
        <v>853.06666666666661</v>
      </c>
      <c r="E377" s="40">
        <v>839.13333333333321</v>
      </c>
      <c r="F377" s="40">
        <v>814.96666666666658</v>
      </c>
      <c r="G377" s="40">
        <v>801.03333333333319</v>
      </c>
      <c r="H377" s="40">
        <v>877.23333333333323</v>
      </c>
      <c r="I377" s="40">
        <v>891.16666666666663</v>
      </c>
      <c r="J377" s="40">
        <v>915.33333333333326</v>
      </c>
      <c r="K377" s="31">
        <v>867</v>
      </c>
      <c r="L377" s="31">
        <v>828.9</v>
      </c>
      <c r="M377" s="31">
        <v>3.0784400000000001</v>
      </c>
      <c r="N377" s="1"/>
      <c r="O377" s="1"/>
    </row>
    <row r="378" spans="1:15" ht="12.75" customHeight="1">
      <c r="A378" s="31">
        <v>368</v>
      </c>
      <c r="B378" s="31" t="s">
        <v>186</v>
      </c>
      <c r="C378" s="31">
        <v>176.25</v>
      </c>
      <c r="D378" s="40">
        <v>176.9</v>
      </c>
      <c r="E378" s="40">
        <v>174.55</v>
      </c>
      <c r="F378" s="40">
        <v>172.85</v>
      </c>
      <c r="G378" s="40">
        <v>170.5</v>
      </c>
      <c r="H378" s="40">
        <v>178.60000000000002</v>
      </c>
      <c r="I378" s="40">
        <v>180.95</v>
      </c>
      <c r="J378" s="40">
        <v>182.65000000000003</v>
      </c>
      <c r="K378" s="31">
        <v>179.25</v>
      </c>
      <c r="L378" s="31">
        <v>175.2</v>
      </c>
      <c r="M378" s="31">
        <v>48.756729999999997</v>
      </c>
      <c r="N378" s="1"/>
      <c r="O378" s="1"/>
    </row>
    <row r="379" spans="1:15" ht="12.75" customHeight="1">
      <c r="A379" s="31">
        <v>369</v>
      </c>
      <c r="B379" s="31" t="s">
        <v>187</v>
      </c>
      <c r="C379" s="31">
        <v>151</v>
      </c>
      <c r="D379" s="40">
        <v>150.26666666666668</v>
      </c>
      <c r="E379" s="40">
        <v>148.93333333333337</v>
      </c>
      <c r="F379" s="40">
        <v>146.86666666666667</v>
      </c>
      <c r="G379" s="40">
        <v>145.53333333333336</v>
      </c>
      <c r="H379" s="40">
        <v>152.33333333333337</v>
      </c>
      <c r="I379" s="40">
        <v>153.66666666666669</v>
      </c>
      <c r="J379" s="40">
        <v>155.73333333333338</v>
      </c>
      <c r="K379" s="31">
        <v>151.6</v>
      </c>
      <c r="L379" s="31">
        <v>148.19999999999999</v>
      </c>
      <c r="M379" s="31">
        <v>43.799819999999997</v>
      </c>
      <c r="N379" s="1"/>
      <c r="O379" s="1"/>
    </row>
    <row r="380" spans="1:15" ht="12.75" customHeight="1">
      <c r="A380" s="31">
        <v>370</v>
      </c>
      <c r="B380" s="31" t="s">
        <v>496</v>
      </c>
      <c r="C380" s="31">
        <v>267.85000000000002</v>
      </c>
      <c r="D380" s="40">
        <v>268.78333333333336</v>
      </c>
      <c r="E380" s="40">
        <v>265.16666666666674</v>
      </c>
      <c r="F380" s="40">
        <v>262.48333333333341</v>
      </c>
      <c r="G380" s="40">
        <v>258.86666666666679</v>
      </c>
      <c r="H380" s="40">
        <v>271.4666666666667</v>
      </c>
      <c r="I380" s="40">
        <v>275.08333333333337</v>
      </c>
      <c r="J380" s="40">
        <v>277.76666666666665</v>
      </c>
      <c r="K380" s="31">
        <v>272.39999999999998</v>
      </c>
      <c r="L380" s="31">
        <v>266.10000000000002</v>
      </c>
      <c r="M380" s="31">
        <v>6.6746400000000001</v>
      </c>
      <c r="N380" s="1"/>
      <c r="O380" s="1"/>
    </row>
    <row r="381" spans="1:15" ht="12.75" customHeight="1">
      <c r="A381" s="31">
        <v>371</v>
      </c>
      <c r="B381" s="31" t="s">
        <v>497</v>
      </c>
      <c r="C381" s="31">
        <v>935.25</v>
      </c>
      <c r="D381" s="40">
        <v>928.41666666666663</v>
      </c>
      <c r="E381" s="40">
        <v>911.83333333333326</v>
      </c>
      <c r="F381" s="40">
        <v>888.41666666666663</v>
      </c>
      <c r="G381" s="40">
        <v>871.83333333333326</v>
      </c>
      <c r="H381" s="40">
        <v>951.83333333333326</v>
      </c>
      <c r="I381" s="40">
        <v>968.41666666666652</v>
      </c>
      <c r="J381" s="40">
        <v>991.83333333333326</v>
      </c>
      <c r="K381" s="31">
        <v>945</v>
      </c>
      <c r="L381" s="31">
        <v>905</v>
      </c>
      <c r="M381" s="31">
        <v>19.210380000000001</v>
      </c>
      <c r="N381" s="1"/>
      <c r="O381" s="1"/>
    </row>
    <row r="382" spans="1:15" ht="12.75" customHeight="1">
      <c r="A382" s="31">
        <v>372</v>
      </c>
      <c r="B382" s="31" t="s">
        <v>498</v>
      </c>
      <c r="C382" s="31">
        <v>29.6</v>
      </c>
      <c r="D382" s="40">
        <v>29.533333333333335</v>
      </c>
      <c r="E382" s="40">
        <v>29.266666666666669</v>
      </c>
      <c r="F382" s="40">
        <v>28.933333333333334</v>
      </c>
      <c r="G382" s="40">
        <v>28.666666666666668</v>
      </c>
      <c r="H382" s="40">
        <v>29.866666666666671</v>
      </c>
      <c r="I382" s="40">
        <v>30.133333333333336</v>
      </c>
      <c r="J382" s="40">
        <v>30.466666666666672</v>
      </c>
      <c r="K382" s="31">
        <v>29.8</v>
      </c>
      <c r="L382" s="31">
        <v>29.2</v>
      </c>
      <c r="M382" s="31">
        <v>17.710080000000001</v>
      </c>
      <c r="N382" s="1"/>
      <c r="O382" s="1"/>
    </row>
    <row r="383" spans="1:15" ht="12.75" customHeight="1">
      <c r="A383" s="31">
        <v>373</v>
      </c>
      <c r="B383" s="31" t="s">
        <v>499</v>
      </c>
      <c r="C383" s="31">
        <v>235.3</v>
      </c>
      <c r="D383" s="40">
        <v>234.16666666666666</v>
      </c>
      <c r="E383" s="40">
        <v>230.58333333333331</v>
      </c>
      <c r="F383" s="40">
        <v>225.86666666666665</v>
      </c>
      <c r="G383" s="40">
        <v>222.2833333333333</v>
      </c>
      <c r="H383" s="40">
        <v>238.88333333333333</v>
      </c>
      <c r="I383" s="40">
        <v>242.46666666666664</v>
      </c>
      <c r="J383" s="40">
        <v>247.18333333333334</v>
      </c>
      <c r="K383" s="31">
        <v>237.75</v>
      </c>
      <c r="L383" s="31">
        <v>229.45</v>
      </c>
      <c r="M383" s="31">
        <v>30.099440000000001</v>
      </c>
      <c r="N383" s="1"/>
      <c r="O383" s="1"/>
    </row>
    <row r="384" spans="1:15" ht="12.75" customHeight="1">
      <c r="A384" s="31">
        <v>374</v>
      </c>
      <c r="B384" s="31" t="s">
        <v>500</v>
      </c>
      <c r="C384" s="31">
        <v>608.5</v>
      </c>
      <c r="D384" s="40">
        <v>612.51666666666665</v>
      </c>
      <c r="E384" s="40">
        <v>603.0333333333333</v>
      </c>
      <c r="F384" s="40">
        <v>597.56666666666661</v>
      </c>
      <c r="G384" s="40">
        <v>588.08333333333326</v>
      </c>
      <c r="H384" s="40">
        <v>617.98333333333335</v>
      </c>
      <c r="I384" s="40">
        <v>627.4666666666667</v>
      </c>
      <c r="J384" s="40">
        <v>632.93333333333339</v>
      </c>
      <c r="K384" s="31">
        <v>622</v>
      </c>
      <c r="L384" s="31">
        <v>607.04999999999995</v>
      </c>
      <c r="M384" s="31">
        <v>2.3463799999999999</v>
      </c>
      <c r="N384" s="1"/>
      <c r="O384" s="1"/>
    </row>
    <row r="385" spans="1:15" ht="12.75" customHeight="1">
      <c r="A385" s="31">
        <v>375</v>
      </c>
      <c r="B385" s="31" t="s">
        <v>501</v>
      </c>
      <c r="C385" s="31">
        <v>296.7</v>
      </c>
      <c r="D385" s="40">
        <v>299.68333333333334</v>
      </c>
      <c r="E385" s="40">
        <v>293.01666666666665</v>
      </c>
      <c r="F385" s="40">
        <v>289.33333333333331</v>
      </c>
      <c r="G385" s="40">
        <v>282.66666666666663</v>
      </c>
      <c r="H385" s="40">
        <v>303.36666666666667</v>
      </c>
      <c r="I385" s="40">
        <v>310.0333333333333</v>
      </c>
      <c r="J385" s="40">
        <v>313.7166666666667</v>
      </c>
      <c r="K385" s="31">
        <v>306.35000000000002</v>
      </c>
      <c r="L385" s="31">
        <v>296</v>
      </c>
      <c r="M385" s="31">
        <v>5.9752700000000001</v>
      </c>
      <c r="N385" s="1"/>
      <c r="O385" s="1"/>
    </row>
    <row r="386" spans="1:15" ht="12.75" customHeight="1">
      <c r="A386" s="31">
        <v>376</v>
      </c>
      <c r="B386" s="31" t="s">
        <v>502</v>
      </c>
      <c r="C386" s="31">
        <v>75.900000000000006</v>
      </c>
      <c r="D386" s="40">
        <v>75.966666666666683</v>
      </c>
      <c r="E386" s="40">
        <v>74.733333333333363</v>
      </c>
      <c r="F386" s="40">
        <v>73.566666666666677</v>
      </c>
      <c r="G386" s="40">
        <v>72.333333333333357</v>
      </c>
      <c r="H386" s="40">
        <v>77.133333333333368</v>
      </c>
      <c r="I386" s="40">
        <v>78.366666666666688</v>
      </c>
      <c r="J386" s="40">
        <v>79.533333333333374</v>
      </c>
      <c r="K386" s="31">
        <v>77.2</v>
      </c>
      <c r="L386" s="31">
        <v>74.8</v>
      </c>
      <c r="M386" s="31">
        <v>23.143540000000002</v>
      </c>
      <c r="N386" s="1"/>
      <c r="O386" s="1"/>
    </row>
    <row r="387" spans="1:15" ht="12.75" customHeight="1">
      <c r="A387" s="31">
        <v>377</v>
      </c>
      <c r="B387" s="31" t="s">
        <v>503</v>
      </c>
      <c r="C387" s="31">
        <v>2104.9</v>
      </c>
      <c r="D387" s="40">
        <v>2123.9</v>
      </c>
      <c r="E387" s="40">
        <v>2081</v>
      </c>
      <c r="F387" s="40">
        <v>2057.1</v>
      </c>
      <c r="G387" s="40">
        <v>2014.1999999999998</v>
      </c>
      <c r="H387" s="40">
        <v>2147.8000000000002</v>
      </c>
      <c r="I387" s="40">
        <v>2190.7000000000007</v>
      </c>
      <c r="J387" s="40">
        <v>2214.6000000000004</v>
      </c>
      <c r="K387" s="31">
        <v>2166.8000000000002</v>
      </c>
      <c r="L387" s="31">
        <v>2100</v>
      </c>
      <c r="M387" s="31">
        <v>0.14016999999999999</v>
      </c>
      <c r="N387" s="1"/>
      <c r="O387" s="1"/>
    </row>
    <row r="388" spans="1:15" ht="12.75" customHeight="1">
      <c r="A388" s="31">
        <v>378</v>
      </c>
      <c r="B388" s="31" t="s">
        <v>504</v>
      </c>
      <c r="C388" s="31">
        <v>417.25</v>
      </c>
      <c r="D388" s="40">
        <v>417.08333333333331</v>
      </c>
      <c r="E388" s="40">
        <v>413.16666666666663</v>
      </c>
      <c r="F388" s="40">
        <v>409.08333333333331</v>
      </c>
      <c r="G388" s="40">
        <v>405.16666666666663</v>
      </c>
      <c r="H388" s="40">
        <v>421.16666666666663</v>
      </c>
      <c r="I388" s="40">
        <v>425.08333333333326</v>
      </c>
      <c r="J388" s="40">
        <v>429.16666666666663</v>
      </c>
      <c r="K388" s="31">
        <v>421</v>
      </c>
      <c r="L388" s="31">
        <v>413</v>
      </c>
      <c r="M388" s="31">
        <v>3.6256699999999999</v>
      </c>
      <c r="N388" s="1"/>
      <c r="O388" s="1"/>
    </row>
    <row r="389" spans="1:15" ht="12.75" customHeight="1">
      <c r="A389" s="31">
        <v>379</v>
      </c>
      <c r="B389" s="31" t="s">
        <v>505</v>
      </c>
      <c r="C389" s="31">
        <v>330.2</v>
      </c>
      <c r="D389" s="40">
        <v>329.13333333333333</v>
      </c>
      <c r="E389" s="40">
        <v>326.06666666666666</v>
      </c>
      <c r="F389" s="40">
        <v>321.93333333333334</v>
      </c>
      <c r="G389" s="40">
        <v>318.86666666666667</v>
      </c>
      <c r="H389" s="40">
        <v>333.26666666666665</v>
      </c>
      <c r="I389" s="40">
        <v>336.33333333333326</v>
      </c>
      <c r="J389" s="40">
        <v>340.46666666666664</v>
      </c>
      <c r="K389" s="31">
        <v>332.2</v>
      </c>
      <c r="L389" s="31">
        <v>325</v>
      </c>
      <c r="M389" s="31">
        <v>7.33195</v>
      </c>
      <c r="N389" s="1"/>
      <c r="O389" s="1"/>
    </row>
    <row r="390" spans="1:15" ht="12.75" customHeight="1">
      <c r="A390" s="31">
        <v>380</v>
      </c>
      <c r="B390" s="31" t="s">
        <v>506</v>
      </c>
      <c r="C390" s="31">
        <v>1162.4000000000001</v>
      </c>
      <c r="D390" s="40">
        <v>1160.1333333333334</v>
      </c>
      <c r="E390" s="40">
        <v>1152.2666666666669</v>
      </c>
      <c r="F390" s="40">
        <v>1142.1333333333334</v>
      </c>
      <c r="G390" s="40">
        <v>1134.2666666666669</v>
      </c>
      <c r="H390" s="40">
        <v>1170.2666666666669</v>
      </c>
      <c r="I390" s="40">
        <v>1178.1333333333332</v>
      </c>
      <c r="J390" s="40">
        <v>1188.2666666666669</v>
      </c>
      <c r="K390" s="31">
        <v>1168</v>
      </c>
      <c r="L390" s="31">
        <v>1150</v>
      </c>
      <c r="M390" s="31">
        <v>1.0943499999999999</v>
      </c>
      <c r="N390" s="1"/>
      <c r="O390" s="1"/>
    </row>
    <row r="391" spans="1:15" ht="12.75" customHeight="1">
      <c r="A391" s="31">
        <v>381</v>
      </c>
      <c r="B391" s="31" t="s">
        <v>188</v>
      </c>
      <c r="C391" s="31">
        <v>2110.5</v>
      </c>
      <c r="D391" s="40">
        <v>2113.9</v>
      </c>
      <c r="E391" s="40">
        <v>2101.6000000000004</v>
      </c>
      <c r="F391" s="40">
        <v>2092.7000000000003</v>
      </c>
      <c r="G391" s="40">
        <v>2080.4000000000005</v>
      </c>
      <c r="H391" s="40">
        <v>2122.8000000000002</v>
      </c>
      <c r="I391" s="40">
        <v>2135.1000000000004</v>
      </c>
      <c r="J391" s="40">
        <v>2144</v>
      </c>
      <c r="K391" s="31">
        <v>2126.1999999999998</v>
      </c>
      <c r="L391" s="31">
        <v>2105</v>
      </c>
      <c r="M391" s="31">
        <v>37.555070000000001</v>
      </c>
      <c r="N391" s="1"/>
      <c r="O391" s="1"/>
    </row>
    <row r="392" spans="1:15" ht="12.75" customHeight="1">
      <c r="A392" s="31">
        <v>382</v>
      </c>
      <c r="B392" s="31" t="s">
        <v>507</v>
      </c>
      <c r="C392" s="31">
        <v>127.15</v>
      </c>
      <c r="D392" s="40">
        <v>127.56666666666668</v>
      </c>
      <c r="E392" s="40">
        <v>125.58333333333334</v>
      </c>
      <c r="F392" s="40">
        <v>124.01666666666667</v>
      </c>
      <c r="G392" s="40">
        <v>122.03333333333333</v>
      </c>
      <c r="H392" s="40">
        <v>129.13333333333335</v>
      </c>
      <c r="I392" s="40">
        <v>131.11666666666667</v>
      </c>
      <c r="J392" s="40">
        <v>132.68333333333337</v>
      </c>
      <c r="K392" s="31">
        <v>129.55000000000001</v>
      </c>
      <c r="L392" s="31">
        <v>126</v>
      </c>
      <c r="M392" s="31">
        <v>0.1075</v>
      </c>
      <c r="N392" s="1"/>
      <c r="O392" s="1"/>
    </row>
    <row r="393" spans="1:15" ht="12.75" customHeight="1">
      <c r="A393" s="31">
        <v>383</v>
      </c>
      <c r="B393" s="31" t="s">
        <v>508</v>
      </c>
      <c r="C393" s="31">
        <v>1363.9</v>
      </c>
      <c r="D393" s="40">
        <v>1357.3166666666666</v>
      </c>
      <c r="E393" s="40">
        <v>1338.5833333333333</v>
      </c>
      <c r="F393" s="40">
        <v>1313.2666666666667</v>
      </c>
      <c r="G393" s="40">
        <v>1294.5333333333333</v>
      </c>
      <c r="H393" s="40">
        <v>1382.6333333333332</v>
      </c>
      <c r="I393" s="40">
        <v>1401.3666666666668</v>
      </c>
      <c r="J393" s="40">
        <v>1426.6833333333332</v>
      </c>
      <c r="K393" s="31">
        <v>1376.05</v>
      </c>
      <c r="L393" s="31">
        <v>1332</v>
      </c>
      <c r="M393" s="31">
        <v>1.0454600000000001</v>
      </c>
      <c r="N393" s="1"/>
      <c r="O393" s="1"/>
    </row>
    <row r="394" spans="1:15" ht="12.75" customHeight="1">
      <c r="A394" s="31">
        <v>384</v>
      </c>
      <c r="B394" s="31" t="s">
        <v>509</v>
      </c>
      <c r="C394" s="31">
        <v>1987.05</v>
      </c>
      <c r="D394" s="40">
        <v>1970.3500000000001</v>
      </c>
      <c r="E394" s="40">
        <v>1926.7000000000003</v>
      </c>
      <c r="F394" s="40">
        <v>1866.3500000000001</v>
      </c>
      <c r="G394" s="40">
        <v>1822.7000000000003</v>
      </c>
      <c r="H394" s="40">
        <v>2030.7000000000003</v>
      </c>
      <c r="I394" s="40">
        <v>2074.3500000000004</v>
      </c>
      <c r="J394" s="40">
        <v>2134.7000000000003</v>
      </c>
      <c r="K394" s="31">
        <v>2014</v>
      </c>
      <c r="L394" s="31">
        <v>1910</v>
      </c>
      <c r="M394" s="31">
        <v>2.89941</v>
      </c>
      <c r="N394" s="1"/>
      <c r="O394" s="1"/>
    </row>
    <row r="395" spans="1:15" ht="12.75" customHeight="1">
      <c r="A395" s="31">
        <v>385</v>
      </c>
      <c r="B395" s="31" t="s">
        <v>276</v>
      </c>
      <c r="C395" s="31">
        <v>1030.8499999999999</v>
      </c>
      <c r="D395" s="40">
        <v>1029.5833333333333</v>
      </c>
      <c r="E395" s="40">
        <v>1020.2666666666664</v>
      </c>
      <c r="F395" s="40">
        <v>1009.6833333333332</v>
      </c>
      <c r="G395" s="40">
        <v>1000.3666666666663</v>
      </c>
      <c r="H395" s="40">
        <v>1040.1666666666665</v>
      </c>
      <c r="I395" s="40">
        <v>1049.4833333333336</v>
      </c>
      <c r="J395" s="40">
        <v>1060.0666666666666</v>
      </c>
      <c r="K395" s="31">
        <v>1038.9000000000001</v>
      </c>
      <c r="L395" s="31">
        <v>1019</v>
      </c>
      <c r="M395" s="31">
        <v>6.4551800000000004</v>
      </c>
      <c r="N395" s="1"/>
      <c r="O395" s="1"/>
    </row>
    <row r="396" spans="1:15" ht="12.75" customHeight="1">
      <c r="A396" s="31">
        <v>386</v>
      </c>
      <c r="B396" s="31" t="s">
        <v>190</v>
      </c>
      <c r="C396" s="31">
        <v>1134.05</v>
      </c>
      <c r="D396" s="40">
        <v>1137.8500000000001</v>
      </c>
      <c r="E396" s="40">
        <v>1124.7500000000002</v>
      </c>
      <c r="F396" s="40">
        <v>1115.45</v>
      </c>
      <c r="G396" s="40">
        <v>1102.3500000000001</v>
      </c>
      <c r="H396" s="40">
        <v>1147.1500000000003</v>
      </c>
      <c r="I396" s="40">
        <v>1160.2500000000002</v>
      </c>
      <c r="J396" s="40">
        <v>1169.5500000000004</v>
      </c>
      <c r="K396" s="31">
        <v>1150.95</v>
      </c>
      <c r="L396" s="31">
        <v>1128.55</v>
      </c>
      <c r="M396" s="31">
        <v>10.542439999999999</v>
      </c>
      <c r="N396" s="1"/>
      <c r="O396" s="1"/>
    </row>
    <row r="397" spans="1:15" ht="12.75" customHeight="1">
      <c r="A397" s="31">
        <v>387</v>
      </c>
      <c r="B397" s="31" t="s">
        <v>510</v>
      </c>
      <c r="C397" s="31">
        <v>467.55</v>
      </c>
      <c r="D397" s="40">
        <v>459.86666666666662</v>
      </c>
      <c r="E397" s="40">
        <v>447.73333333333323</v>
      </c>
      <c r="F397" s="40">
        <v>427.91666666666663</v>
      </c>
      <c r="G397" s="40">
        <v>415.78333333333325</v>
      </c>
      <c r="H397" s="40">
        <v>479.68333333333322</v>
      </c>
      <c r="I397" s="40">
        <v>491.81666666666655</v>
      </c>
      <c r="J397" s="40">
        <v>511.63333333333321</v>
      </c>
      <c r="K397" s="31">
        <v>472</v>
      </c>
      <c r="L397" s="31">
        <v>440.05</v>
      </c>
      <c r="M397" s="31">
        <v>3.4213300000000002</v>
      </c>
      <c r="N397" s="1"/>
      <c r="O397" s="1"/>
    </row>
    <row r="398" spans="1:15" ht="12.75" customHeight="1">
      <c r="A398" s="31">
        <v>388</v>
      </c>
      <c r="B398" s="31" t="s">
        <v>511</v>
      </c>
      <c r="C398" s="31">
        <v>26.9</v>
      </c>
      <c r="D398" s="40">
        <v>26.916666666666668</v>
      </c>
      <c r="E398" s="40">
        <v>26.733333333333334</v>
      </c>
      <c r="F398" s="40">
        <v>26.566666666666666</v>
      </c>
      <c r="G398" s="40">
        <v>26.383333333333333</v>
      </c>
      <c r="H398" s="40">
        <v>27.083333333333336</v>
      </c>
      <c r="I398" s="40">
        <v>27.266666666666666</v>
      </c>
      <c r="J398" s="40">
        <v>27.433333333333337</v>
      </c>
      <c r="K398" s="31">
        <v>27.1</v>
      </c>
      <c r="L398" s="31">
        <v>26.75</v>
      </c>
      <c r="M398" s="31">
        <v>15.004060000000001</v>
      </c>
      <c r="N398" s="1"/>
      <c r="O398" s="1"/>
    </row>
    <row r="399" spans="1:15" ht="12.75" customHeight="1">
      <c r="A399" s="31">
        <v>389</v>
      </c>
      <c r="B399" s="31" t="s">
        <v>512</v>
      </c>
      <c r="C399" s="31">
        <v>2808.4</v>
      </c>
      <c r="D399" s="40">
        <v>2813.7999999999997</v>
      </c>
      <c r="E399" s="40">
        <v>2789.5999999999995</v>
      </c>
      <c r="F399" s="40">
        <v>2770.7999999999997</v>
      </c>
      <c r="G399" s="40">
        <v>2746.5999999999995</v>
      </c>
      <c r="H399" s="40">
        <v>2832.5999999999995</v>
      </c>
      <c r="I399" s="40">
        <v>2856.7999999999993</v>
      </c>
      <c r="J399" s="40">
        <v>2875.5999999999995</v>
      </c>
      <c r="K399" s="31">
        <v>2838</v>
      </c>
      <c r="L399" s="31">
        <v>2795</v>
      </c>
      <c r="M399" s="31">
        <v>0.32634999999999997</v>
      </c>
      <c r="N399" s="1"/>
      <c r="O399" s="1"/>
    </row>
    <row r="400" spans="1:15" ht="12.75" customHeight="1">
      <c r="A400" s="31">
        <v>390</v>
      </c>
      <c r="B400" s="31" t="s">
        <v>194</v>
      </c>
      <c r="C400" s="31">
        <v>8804.1</v>
      </c>
      <c r="D400" s="40">
        <v>8775.3166666666675</v>
      </c>
      <c r="E400" s="40">
        <v>8638.7833333333347</v>
      </c>
      <c r="F400" s="40">
        <v>8473.4666666666672</v>
      </c>
      <c r="G400" s="40">
        <v>8336.9333333333343</v>
      </c>
      <c r="H400" s="40">
        <v>8940.633333333335</v>
      </c>
      <c r="I400" s="40">
        <v>9077.1666666666679</v>
      </c>
      <c r="J400" s="40">
        <v>9242.4833333333354</v>
      </c>
      <c r="K400" s="31">
        <v>8911.85</v>
      </c>
      <c r="L400" s="31">
        <v>8610</v>
      </c>
      <c r="M400" s="31">
        <v>1.85907</v>
      </c>
      <c r="N400" s="1"/>
      <c r="O400" s="1"/>
    </row>
    <row r="401" spans="1:15" ht="12.75" customHeight="1">
      <c r="A401" s="31">
        <v>391</v>
      </c>
      <c r="B401" s="31" t="s">
        <v>277</v>
      </c>
      <c r="C401" s="31">
        <v>8827.4</v>
      </c>
      <c r="D401" s="40">
        <v>8834.15</v>
      </c>
      <c r="E401" s="40">
        <v>8773.2999999999993</v>
      </c>
      <c r="F401" s="40">
        <v>8719.1999999999989</v>
      </c>
      <c r="G401" s="40">
        <v>8658.3499999999985</v>
      </c>
      <c r="H401" s="40">
        <v>8888.25</v>
      </c>
      <c r="I401" s="40">
        <v>8949.1000000000022</v>
      </c>
      <c r="J401" s="40">
        <v>9003.2000000000007</v>
      </c>
      <c r="K401" s="31">
        <v>8895</v>
      </c>
      <c r="L401" s="31">
        <v>8780.0499999999993</v>
      </c>
      <c r="M401" s="31">
        <v>0.21607999999999999</v>
      </c>
      <c r="N401" s="1"/>
      <c r="O401" s="1"/>
    </row>
    <row r="402" spans="1:15" ht="12.75" customHeight="1">
      <c r="A402" s="31">
        <v>392</v>
      </c>
      <c r="B402" s="31" t="s">
        <v>513</v>
      </c>
      <c r="C402" s="31">
        <v>6712.2</v>
      </c>
      <c r="D402" s="40">
        <v>6727.4333333333334</v>
      </c>
      <c r="E402" s="40">
        <v>6634.7666666666664</v>
      </c>
      <c r="F402" s="40">
        <v>6557.333333333333</v>
      </c>
      <c r="G402" s="40">
        <v>6464.6666666666661</v>
      </c>
      <c r="H402" s="40">
        <v>6804.8666666666668</v>
      </c>
      <c r="I402" s="40">
        <v>6897.5333333333328</v>
      </c>
      <c r="J402" s="40">
        <v>6974.9666666666672</v>
      </c>
      <c r="K402" s="31">
        <v>6820.1</v>
      </c>
      <c r="L402" s="31">
        <v>6650</v>
      </c>
      <c r="M402" s="31">
        <v>8.7499999999999994E-2</v>
      </c>
      <c r="N402" s="1"/>
      <c r="O402" s="1"/>
    </row>
    <row r="403" spans="1:15" ht="12.75" customHeight="1">
      <c r="A403" s="31">
        <v>393</v>
      </c>
      <c r="B403" s="31" t="s">
        <v>514</v>
      </c>
      <c r="C403" s="31">
        <v>127.8</v>
      </c>
      <c r="D403" s="40">
        <v>126.71666666666665</v>
      </c>
      <c r="E403" s="40">
        <v>123.93333333333331</v>
      </c>
      <c r="F403" s="40">
        <v>120.06666666666665</v>
      </c>
      <c r="G403" s="40">
        <v>117.2833333333333</v>
      </c>
      <c r="H403" s="40">
        <v>130.58333333333331</v>
      </c>
      <c r="I403" s="40">
        <v>133.36666666666665</v>
      </c>
      <c r="J403" s="40">
        <v>137.23333333333332</v>
      </c>
      <c r="K403" s="31">
        <v>129.5</v>
      </c>
      <c r="L403" s="31">
        <v>122.85</v>
      </c>
      <c r="M403" s="31">
        <v>7.5529999999999999</v>
      </c>
      <c r="N403" s="1"/>
      <c r="O403" s="1"/>
    </row>
    <row r="404" spans="1:15" ht="12.75" customHeight="1">
      <c r="A404" s="31">
        <v>394</v>
      </c>
      <c r="B404" s="31" t="s">
        <v>515</v>
      </c>
      <c r="C404" s="31">
        <v>265.7</v>
      </c>
      <c r="D404" s="40">
        <v>256.91666666666663</v>
      </c>
      <c r="E404" s="40">
        <v>243.93333333333328</v>
      </c>
      <c r="F404" s="40">
        <v>222.16666666666666</v>
      </c>
      <c r="G404" s="40">
        <v>209.18333333333331</v>
      </c>
      <c r="H404" s="40">
        <v>278.68333333333328</v>
      </c>
      <c r="I404" s="40">
        <v>291.66666666666663</v>
      </c>
      <c r="J404" s="40">
        <v>313.43333333333322</v>
      </c>
      <c r="K404" s="31">
        <v>269.89999999999998</v>
      </c>
      <c r="L404" s="31">
        <v>235.15</v>
      </c>
      <c r="M404" s="31">
        <v>75.44162</v>
      </c>
      <c r="N404" s="1"/>
      <c r="O404" s="1"/>
    </row>
    <row r="405" spans="1:15" ht="12.75" customHeight="1">
      <c r="A405" s="31">
        <v>395</v>
      </c>
      <c r="B405" s="31" t="s">
        <v>516</v>
      </c>
      <c r="C405" s="31">
        <v>315.10000000000002</v>
      </c>
      <c r="D405" s="40">
        <v>316.73333333333335</v>
      </c>
      <c r="E405" s="40">
        <v>311.36666666666667</v>
      </c>
      <c r="F405" s="40">
        <v>307.63333333333333</v>
      </c>
      <c r="G405" s="40">
        <v>302.26666666666665</v>
      </c>
      <c r="H405" s="40">
        <v>320.4666666666667</v>
      </c>
      <c r="I405" s="40">
        <v>325.83333333333337</v>
      </c>
      <c r="J405" s="40">
        <v>329.56666666666672</v>
      </c>
      <c r="K405" s="31">
        <v>322.10000000000002</v>
      </c>
      <c r="L405" s="31">
        <v>313</v>
      </c>
      <c r="M405" s="31">
        <v>1.8604099999999999</v>
      </c>
      <c r="N405" s="1"/>
      <c r="O405" s="1"/>
    </row>
    <row r="406" spans="1:15" ht="12.75" customHeight="1">
      <c r="A406" s="31">
        <v>396</v>
      </c>
      <c r="B406" s="31" t="s">
        <v>517</v>
      </c>
      <c r="C406" s="31">
        <v>2316.1999999999998</v>
      </c>
      <c r="D406" s="40">
        <v>2311.2333333333336</v>
      </c>
      <c r="E406" s="40">
        <v>2300.0666666666671</v>
      </c>
      <c r="F406" s="40">
        <v>2283.9333333333334</v>
      </c>
      <c r="G406" s="40">
        <v>2272.7666666666669</v>
      </c>
      <c r="H406" s="40">
        <v>2327.3666666666672</v>
      </c>
      <c r="I406" s="40">
        <v>2338.5333333333333</v>
      </c>
      <c r="J406" s="40">
        <v>2354.6666666666674</v>
      </c>
      <c r="K406" s="31">
        <v>2322.4</v>
      </c>
      <c r="L406" s="31">
        <v>2295.1</v>
      </c>
      <c r="M406" s="31">
        <v>4.5909999999999999E-2</v>
      </c>
      <c r="N406" s="1"/>
      <c r="O406" s="1"/>
    </row>
    <row r="407" spans="1:15" ht="12.75" customHeight="1">
      <c r="A407" s="31">
        <v>397</v>
      </c>
      <c r="B407" s="31" t="s">
        <v>518</v>
      </c>
      <c r="C407" s="31">
        <v>607.4</v>
      </c>
      <c r="D407" s="40">
        <v>602.01666666666677</v>
      </c>
      <c r="E407" s="40">
        <v>589.03333333333353</v>
      </c>
      <c r="F407" s="40">
        <v>570.66666666666674</v>
      </c>
      <c r="G407" s="40">
        <v>557.68333333333351</v>
      </c>
      <c r="H407" s="40">
        <v>620.38333333333355</v>
      </c>
      <c r="I407" s="40">
        <v>633.3666666666669</v>
      </c>
      <c r="J407" s="40">
        <v>651.73333333333358</v>
      </c>
      <c r="K407" s="31">
        <v>615</v>
      </c>
      <c r="L407" s="31">
        <v>583.65</v>
      </c>
      <c r="M407" s="31">
        <v>4.5000499999999999</v>
      </c>
      <c r="N407" s="1"/>
      <c r="O407" s="1"/>
    </row>
    <row r="408" spans="1:15" ht="12.75" customHeight="1">
      <c r="A408" s="31">
        <v>398</v>
      </c>
      <c r="B408" s="31" t="s">
        <v>519</v>
      </c>
      <c r="C408" s="31">
        <v>105.8</v>
      </c>
      <c r="D408" s="40">
        <v>105.64999999999999</v>
      </c>
      <c r="E408" s="40">
        <v>104.64999999999998</v>
      </c>
      <c r="F408" s="40">
        <v>103.49999999999999</v>
      </c>
      <c r="G408" s="40">
        <v>102.49999999999997</v>
      </c>
      <c r="H408" s="40">
        <v>106.79999999999998</v>
      </c>
      <c r="I408" s="40">
        <v>107.80000000000001</v>
      </c>
      <c r="J408" s="40">
        <v>108.94999999999999</v>
      </c>
      <c r="K408" s="31">
        <v>106.65</v>
      </c>
      <c r="L408" s="31">
        <v>104.5</v>
      </c>
      <c r="M408" s="31">
        <v>9.4465500000000002</v>
      </c>
      <c r="N408" s="1"/>
      <c r="O408" s="1"/>
    </row>
    <row r="409" spans="1:15" ht="12.75" customHeight="1">
      <c r="A409" s="31">
        <v>399</v>
      </c>
      <c r="B409" s="31" t="s">
        <v>520</v>
      </c>
      <c r="C409" s="31">
        <v>248.1</v>
      </c>
      <c r="D409" s="40">
        <v>246.26666666666665</v>
      </c>
      <c r="E409" s="40">
        <v>237.08333333333331</v>
      </c>
      <c r="F409" s="40">
        <v>226.06666666666666</v>
      </c>
      <c r="G409" s="40">
        <v>216.88333333333333</v>
      </c>
      <c r="H409" s="40">
        <v>257.2833333333333</v>
      </c>
      <c r="I409" s="40">
        <v>266.46666666666664</v>
      </c>
      <c r="J409" s="40">
        <v>277.48333333333329</v>
      </c>
      <c r="K409" s="31">
        <v>255.45</v>
      </c>
      <c r="L409" s="31">
        <v>235.25</v>
      </c>
      <c r="M409" s="31">
        <v>9.1332100000000001</v>
      </c>
      <c r="N409" s="1"/>
      <c r="O409" s="1"/>
    </row>
    <row r="410" spans="1:15" ht="12.75" customHeight="1">
      <c r="A410" s="31">
        <v>400</v>
      </c>
      <c r="B410" s="31" t="s">
        <v>192</v>
      </c>
      <c r="C410" s="31">
        <v>26593</v>
      </c>
      <c r="D410" s="40">
        <v>26718.399999999998</v>
      </c>
      <c r="E410" s="40">
        <v>26374.649999999994</v>
      </c>
      <c r="F410" s="40">
        <v>26156.299999999996</v>
      </c>
      <c r="G410" s="40">
        <v>25812.549999999992</v>
      </c>
      <c r="H410" s="40">
        <v>26936.749999999996</v>
      </c>
      <c r="I410" s="40">
        <v>27280.500000000004</v>
      </c>
      <c r="J410" s="40">
        <v>27498.85</v>
      </c>
      <c r="K410" s="31">
        <v>27062.15</v>
      </c>
      <c r="L410" s="31">
        <v>26500.05</v>
      </c>
      <c r="M410" s="31">
        <v>0.75502000000000002</v>
      </c>
      <c r="N410" s="1"/>
      <c r="O410" s="1"/>
    </row>
    <row r="411" spans="1:15" ht="12.75" customHeight="1">
      <c r="A411" s="31">
        <v>401</v>
      </c>
      <c r="B411" s="31" t="s">
        <v>521</v>
      </c>
      <c r="C411" s="31">
        <v>1810.25</v>
      </c>
      <c r="D411" s="40">
        <v>1820.5833333333333</v>
      </c>
      <c r="E411" s="40">
        <v>1767.1666666666665</v>
      </c>
      <c r="F411" s="40">
        <v>1724.0833333333333</v>
      </c>
      <c r="G411" s="40">
        <v>1670.6666666666665</v>
      </c>
      <c r="H411" s="40">
        <v>1863.6666666666665</v>
      </c>
      <c r="I411" s="40">
        <v>1917.083333333333</v>
      </c>
      <c r="J411" s="40">
        <v>1960.1666666666665</v>
      </c>
      <c r="K411" s="31">
        <v>1874</v>
      </c>
      <c r="L411" s="31">
        <v>1777.5</v>
      </c>
      <c r="M411" s="31">
        <v>0.27099000000000001</v>
      </c>
      <c r="N411" s="1"/>
      <c r="O411" s="1"/>
    </row>
    <row r="412" spans="1:15" ht="12.75" customHeight="1">
      <c r="A412" s="31">
        <v>402</v>
      </c>
      <c r="B412" s="31" t="s">
        <v>195</v>
      </c>
      <c r="C412" s="31">
        <v>1309.4000000000001</v>
      </c>
      <c r="D412" s="40">
        <v>1305.3833333333334</v>
      </c>
      <c r="E412" s="40">
        <v>1291.2666666666669</v>
      </c>
      <c r="F412" s="40">
        <v>1273.1333333333334</v>
      </c>
      <c r="G412" s="40">
        <v>1259.0166666666669</v>
      </c>
      <c r="H412" s="40">
        <v>1323.5166666666669</v>
      </c>
      <c r="I412" s="40">
        <v>1337.6333333333332</v>
      </c>
      <c r="J412" s="40">
        <v>1355.7666666666669</v>
      </c>
      <c r="K412" s="31">
        <v>1319.5</v>
      </c>
      <c r="L412" s="31">
        <v>1287.25</v>
      </c>
      <c r="M412" s="31">
        <v>8.2880199999999995</v>
      </c>
      <c r="N412" s="1"/>
      <c r="O412" s="1"/>
    </row>
    <row r="413" spans="1:15" ht="12.75" customHeight="1">
      <c r="A413" s="31">
        <v>403</v>
      </c>
      <c r="B413" s="31" t="s">
        <v>193</v>
      </c>
      <c r="C413" s="31">
        <v>2191.9499999999998</v>
      </c>
      <c r="D413" s="40">
        <v>2179.6833333333329</v>
      </c>
      <c r="E413" s="40">
        <v>2152.3666666666659</v>
      </c>
      <c r="F413" s="40">
        <v>2112.7833333333328</v>
      </c>
      <c r="G413" s="40">
        <v>2085.4666666666658</v>
      </c>
      <c r="H413" s="40">
        <v>2219.266666666666</v>
      </c>
      <c r="I413" s="40">
        <v>2246.5833333333326</v>
      </c>
      <c r="J413" s="40">
        <v>2286.1666666666661</v>
      </c>
      <c r="K413" s="31">
        <v>2207</v>
      </c>
      <c r="L413" s="31">
        <v>2140.1</v>
      </c>
      <c r="M413" s="31">
        <v>8.1261700000000001</v>
      </c>
      <c r="N413" s="1"/>
      <c r="O413" s="1"/>
    </row>
    <row r="414" spans="1:15" ht="12.75" customHeight="1">
      <c r="A414" s="31">
        <v>404</v>
      </c>
      <c r="B414" s="31" t="s">
        <v>522</v>
      </c>
      <c r="C414" s="31">
        <v>608.5</v>
      </c>
      <c r="D414" s="40">
        <v>602.68333333333328</v>
      </c>
      <c r="E414" s="40">
        <v>593.81666666666661</v>
      </c>
      <c r="F414" s="40">
        <v>579.13333333333333</v>
      </c>
      <c r="G414" s="40">
        <v>570.26666666666665</v>
      </c>
      <c r="H414" s="40">
        <v>617.36666666666656</v>
      </c>
      <c r="I414" s="40">
        <v>626.23333333333312</v>
      </c>
      <c r="J414" s="40">
        <v>640.91666666666652</v>
      </c>
      <c r="K414" s="31">
        <v>611.54999999999995</v>
      </c>
      <c r="L414" s="31">
        <v>588</v>
      </c>
      <c r="M414" s="31">
        <v>1.5841099999999999</v>
      </c>
      <c r="N414" s="1"/>
      <c r="O414" s="1"/>
    </row>
    <row r="415" spans="1:15" ht="12.75" customHeight="1">
      <c r="A415" s="31">
        <v>405</v>
      </c>
      <c r="B415" s="31" t="s">
        <v>523</v>
      </c>
      <c r="C415" s="31">
        <v>1725.65</v>
      </c>
      <c r="D415" s="40">
        <v>1718.55</v>
      </c>
      <c r="E415" s="40">
        <v>1697.1</v>
      </c>
      <c r="F415" s="40">
        <v>1668.55</v>
      </c>
      <c r="G415" s="40">
        <v>1647.1</v>
      </c>
      <c r="H415" s="40">
        <v>1747.1</v>
      </c>
      <c r="I415" s="40">
        <v>1768.5500000000002</v>
      </c>
      <c r="J415" s="40">
        <v>1797.1</v>
      </c>
      <c r="K415" s="31">
        <v>1740</v>
      </c>
      <c r="L415" s="31">
        <v>1690</v>
      </c>
      <c r="M415" s="31">
        <v>0.30820999999999998</v>
      </c>
      <c r="N415" s="1"/>
      <c r="O415" s="1"/>
    </row>
    <row r="416" spans="1:15" ht="12.75" customHeight="1">
      <c r="A416" s="31">
        <v>406</v>
      </c>
      <c r="B416" s="31" t="s">
        <v>524</v>
      </c>
      <c r="C416" s="31">
        <v>1738.15</v>
      </c>
      <c r="D416" s="40">
        <v>1731.1333333333332</v>
      </c>
      <c r="E416" s="40">
        <v>1696.7166666666665</v>
      </c>
      <c r="F416" s="40">
        <v>1655.2833333333333</v>
      </c>
      <c r="G416" s="40">
        <v>1620.8666666666666</v>
      </c>
      <c r="H416" s="40">
        <v>1772.5666666666664</v>
      </c>
      <c r="I416" s="40">
        <v>1806.9833333333333</v>
      </c>
      <c r="J416" s="40">
        <v>1848.4166666666663</v>
      </c>
      <c r="K416" s="31">
        <v>1765.55</v>
      </c>
      <c r="L416" s="31">
        <v>1689.7</v>
      </c>
      <c r="M416" s="31">
        <v>0.61451999999999996</v>
      </c>
      <c r="N416" s="1"/>
      <c r="O416" s="1"/>
    </row>
    <row r="417" spans="1:15" ht="12.75" customHeight="1">
      <c r="A417" s="31">
        <v>407</v>
      </c>
      <c r="B417" s="31" t="s">
        <v>525</v>
      </c>
      <c r="C417" s="31">
        <v>843.55</v>
      </c>
      <c r="D417" s="40">
        <v>846.94999999999993</v>
      </c>
      <c r="E417" s="40">
        <v>829.94999999999982</v>
      </c>
      <c r="F417" s="40">
        <v>816.34999999999991</v>
      </c>
      <c r="G417" s="40">
        <v>799.3499999999998</v>
      </c>
      <c r="H417" s="40">
        <v>860.54999999999984</v>
      </c>
      <c r="I417" s="40">
        <v>877.55000000000007</v>
      </c>
      <c r="J417" s="40">
        <v>891.14999999999986</v>
      </c>
      <c r="K417" s="31">
        <v>863.95</v>
      </c>
      <c r="L417" s="31">
        <v>833.35</v>
      </c>
      <c r="M417" s="31">
        <v>2.11592</v>
      </c>
      <c r="N417" s="1"/>
      <c r="O417" s="1"/>
    </row>
    <row r="418" spans="1:15" ht="12.75" customHeight="1">
      <c r="A418" s="31">
        <v>408</v>
      </c>
      <c r="B418" s="31" t="s">
        <v>526</v>
      </c>
      <c r="C418" s="31">
        <v>649.85</v>
      </c>
      <c r="D418" s="40">
        <v>652.01666666666677</v>
      </c>
      <c r="E418" s="40">
        <v>644.33333333333348</v>
      </c>
      <c r="F418" s="40">
        <v>638.81666666666672</v>
      </c>
      <c r="G418" s="40">
        <v>631.13333333333344</v>
      </c>
      <c r="H418" s="40">
        <v>657.53333333333353</v>
      </c>
      <c r="I418" s="40">
        <v>665.2166666666667</v>
      </c>
      <c r="J418" s="40">
        <v>670.73333333333358</v>
      </c>
      <c r="K418" s="31">
        <v>659.7</v>
      </c>
      <c r="L418" s="31">
        <v>646.5</v>
      </c>
      <c r="M418" s="31">
        <v>0.95076000000000005</v>
      </c>
      <c r="N418" s="1"/>
      <c r="O418" s="1"/>
    </row>
    <row r="419" spans="1:15" ht="12.75" customHeight="1">
      <c r="A419" s="31">
        <v>409</v>
      </c>
      <c r="B419" s="31" t="s">
        <v>527</v>
      </c>
      <c r="C419" s="31">
        <v>71.3</v>
      </c>
      <c r="D419" s="40">
        <v>70.616666666666674</v>
      </c>
      <c r="E419" s="40">
        <v>68.733333333333348</v>
      </c>
      <c r="F419" s="40">
        <v>66.166666666666671</v>
      </c>
      <c r="G419" s="40">
        <v>64.283333333333346</v>
      </c>
      <c r="H419" s="40">
        <v>73.183333333333351</v>
      </c>
      <c r="I419" s="40">
        <v>75.066666666666677</v>
      </c>
      <c r="J419" s="40">
        <v>77.633333333333354</v>
      </c>
      <c r="K419" s="31">
        <v>72.5</v>
      </c>
      <c r="L419" s="31">
        <v>68.05</v>
      </c>
      <c r="M419" s="31">
        <v>71.395259999999993</v>
      </c>
      <c r="N419" s="1"/>
      <c r="O419" s="1"/>
    </row>
    <row r="420" spans="1:15" ht="12.75" customHeight="1">
      <c r="A420" s="31">
        <v>410</v>
      </c>
      <c r="B420" s="31" t="s">
        <v>528</v>
      </c>
      <c r="C420" s="31">
        <v>108.7</v>
      </c>
      <c r="D420" s="40">
        <v>109.83333333333333</v>
      </c>
      <c r="E420" s="40">
        <v>106.66666666666666</v>
      </c>
      <c r="F420" s="40">
        <v>104.63333333333333</v>
      </c>
      <c r="G420" s="40">
        <v>101.46666666666665</v>
      </c>
      <c r="H420" s="40">
        <v>111.86666666666666</v>
      </c>
      <c r="I420" s="40">
        <v>115.03333333333332</v>
      </c>
      <c r="J420" s="40">
        <v>117.06666666666666</v>
      </c>
      <c r="K420" s="31">
        <v>113</v>
      </c>
      <c r="L420" s="31">
        <v>107.8</v>
      </c>
      <c r="M420" s="31">
        <v>11.43275</v>
      </c>
      <c r="N420" s="1"/>
      <c r="O420" s="1"/>
    </row>
    <row r="421" spans="1:15" ht="12.75" customHeight="1">
      <c r="A421" s="31">
        <v>411</v>
      </c>
      <c r="B421" s="31" t="s">
        <v>191</v>
      </c>
      <c r="C421" s="31">
        <v>427.15</v>
      </c>
      <c r="D421" s="40">
        <v>427.5333333333333</v>
      </c>
      <c r="E421" s="40">
        <v>424.61666666666662</v>
      </c>
      <c r="F421" s="40">
        <v>422.08333333333331</v>
      </c>
      <c r="G421" s="40">
        <v>419.16666666666663</v>
      </c>
      <c r="H421" s="40">
        <v>430.06666666666661</v>
      </c>
      <c r="I421" s="40">
        <v>432.98333333333335</v>
      </c>
      <c r="J421" s="40">
        <v>435.51666666666659</v>
      </c>
      <c r="K421" s="31">
        <v>430.45</v>
      </c>
      <c r="L421" s="31">
        <v>425</v>
      </c>
      <c r="M421" s="31">
        <v>168.47144</v>
      </c>
      <c r="N421" s="1"/>
      <c r="O421" s="1"/>
    </row>
    <row r="422" spans="1:15" ht="12.75" customHeight="1">
      <c r="A422" s="31">
        <v>412</v>
      </c>
      <c r="B422" s="31" t="s">
        <v>189</v>
      </c>
      <c r="C422" s="31">
        <v>135</v>
      </c>
      <c r="D422" s="40">
        <v>135.46666666666667</v>
      </c>
      <c r="E422" s="40">
        <v>133.23333333333335</v>
      </c>
      <c r="F422" s="40">
        <v>131.46666666666667</v>
      </c>
      <c r="G422" s="40">
        <v>129.23333333333335</v>
      </c>
      <c r="H422" s="40">
        <v>137.23333333333335</v>
      </c>
      <c r="I422" s="40">
        <v>139.46666666666664</v>
      </c>
      <c r="J422" s="40">
        <v>141.23333333333335</v>
      </c>
      <c r="K422" s="31">
        <v>137.69999999999999</v>
      </c>
      <c r="L422" s="31">
        <v>133.69999999999999</v>
      </c>
      <c r="M422" s="31">
        <v>445.24216000000001</v>
      </c>
      <c r="N422" s="1"/>
      <c r="O422" s="1"/>
    </row>
    <row r="423" spans="1:15" ht="12.75" customHeight="1">
      <c r="A423" s="31">
        <v>413</v>
      </c>
      <c r="B423" s="31" t="s">
        <v>529</v>
      </c>
      <c r="C423" s="31">
        <v>278.2</v>
      </c>
      <c r="D423" s="40">
        <v>275.75</v>
      </c>
      <c r="E423" s="40">
        <v>271.5</v>
      </c>
      <c r="F423" s="40">
        <v>264.8</v>
      </c>
      <c r="G423" s="40">
        <v>260.55</v>
      </c>
      <c r="H423" s="40">
        <v>282.45</v>
      </c>
      <c r="I423" s="40">
        <v>286.7</v>
      </c>
      <c r="J423" s="40">
        <v>293.39999999999998</v>
      </c>
      <c r="K423" s="31">
        <v>280</v>
      </c>
      <c r="L423" s="31">
        <v>269.05</v>
      </c>
      <c r="M423" s="31">
        <v>11.02735</v>
      </c>
      <c r="N423" s="1"/>
      <c r="O423" s="1"/>
    </row>
    <row r="424" spans="1:15" ht="12.75" customHeight="1">
      <c r="A424" s="31">
        <v>414</v>
      </c>
      <c r="B424" s="31" t="s">
        <v>530</v>
      </c>
      <c r="C424" s="31">
        <v>297.05</v>
      </c>
      <c r="D424" s="40">
        <v>291.43333333333334</v>
      </c>
      <c r="E424" s="40">
        <v>283.4666666666667</v>
      </c>
      <c r="F424" s="40">
        <v>269.88333333333338</v>
      </c>
      <c r="G424" s="40">
        <v>261.91666666666674</v>
      </c>
      <c r="H424" s="40">
        <v>305.01666666666665</v>
      </c>
      <c r="I424" s="40">
        <v>312.98333333333323</v>
      </c>
      <c r="J424" s="40">
        <v>326.56666666666661</v>
      </c>
      <c r="K424" s="31">
        <v>299.39999999999998</v>
      </c>
      <c r="L424" s="31">
        <v>277.85000000000002</v>
      </c>
      <c r="M424" s="31">
        <v>7.61625</v>
      </c>
      <c r="N424" s="1"/>
      <c r="O424" s="1"/>
    </row>
    <row r="425" spans="1:15" ht="12.75" customHeight="1">
      <c r="A425" s="31">
        <v>415</v>
      </c>
      <c r="B425" s="31" t="s">
        <v>531</v>
      </c>
      <c r="C425" s="31">
        <v>669.5</v>
      </c>
      <c r="D425" s="40">
        <v>672.58333333333337</v>
      </c>
      <c r="E425" s="40">
        <v>662.16666666666674</v>
      </c>
      <c r="F425" s="40">
        <v>654.83333333333337</v>
      </c>
      <c r="G425" s="40">
        <v>644.41666666666674</v>
      </c>
      <c r="H425" s="40">
        <v>679.91666666666674</v>
      </c>
      <c r="I425" s="40">
        <v>690.33333333333348</v>
      </c>
      <c r="J425" s="40">
        <v>697.66666666666674</v>
      </c>
      <c r="K425" s="31">
        <v>683</v>
      </c>
      <c r="L425" s="31">
        <v>665.25</v>
      </c>
      <c r="M425" s="31">
        <v>6.0830799999999998</v>
      </c>
      <c r="N425" s="1"/>
      <c r="O425" s="1"/>
    </row>
    <row r="426" spans="1:15" ht="12.75" customHeight="1">
      <c r="A426" s="31">
        <v>416</v>
      </c>
      <c r="B426" s="31" t="s">
        <v>532</v>
      </c>
      <c r="C426" s="31">
        <v>666.3</v>
      </c>
      <c r="D426" s="40">
        <v>662.76666666666665</v>
      </c>
      <c r="E426" s="40">
        <v>653.5333333333333</v>
      </c>
      <c r="F426" s="40">
        <v>640.76666666666665</v>
      </c>
      <c r="G426" s="40">
        <v>631.5333333333333</v>
      </c>
      <c r="H426" s="40">
        <v>675.5333333333333</v>
      </c>
      <c r="I426" s="40">
        <v>684.76666666666665</v>
      </c>
      <c r="J426" s="40">
        <v>697.5333333333333</v>
      </c>
      <c r="K426" s="31">
        <v>672</v>
      </c>
      <c r="L426" s="31">
        <v>650</v>
      </c>
      <c r="M426" s="31">
        <v>3.5211199999999998</v>
      </c>
      <c r="N426" s="1"/>
      <c r="O426" s="1"/>
    </row>
    <row r="427" spans="1:15" ht="12.75" customHeight="1">
      <c r="A427" s="31">
        <v>417</v>
      </c>
      <c r="B427" s="31" t="s">
        <v>533</v>
      </c>
      <c r="C427" s="31">
        <v>415.8</v>
      </c>
      <c r="D427" s="40">
        <v>414.81666666666666</v>
      </c>
      <c r="E427" s="40">
        <v>409.93333333333334</v>
      </c>
      <c r="F427" s="40">
        <v>404.06666666666666</v>
      </c>
      <c r="G427" s="40">
        <v>399.18333333333334</v>
      </c>
      <c r="H427" s="40">
        <v>420.68333333333334</v>
      </c>
      <c r="I427" s="40">
        <v>425.56666666666666</v>
      </c>
      <c r="J427" s="40">
        <v>431.43333333333334</v>
      </c>
      <c r="K427" s="31">
        <v>419.7</v>
      </c>
      <c r="L427" s="31">
        <v>408.95</v>
      </c>
      <c r="M427" s="31">
        <v>5.6629800000000001</v>
      </c>
      <c r="N427" s="1"/>
      <c r="O427" s="1"/>
    </row>
    <row r="428" spans="1:15" ht="12.75" customHeight="1">
      <c r="A428" s="31">
        <v>418</v>
      </c>
      <c r="B428" s="31" t="s">
        <v>534</v>
      </c>
      <c r="C428" s="31">
        <v>281.89999999999998</v>
      </c>
      <c r="D428" s="40">
        <v>279.90000000000003</v>
      </c>
      <c r="E428" s="40">
        <v>275.80000000000007</v>
      </c>
      <c r="F428" s="40">
        <v>269.70000000000005</v>
      </c>
      <c r="G428" s="40">
        <v>265.60000000000008</v>
      </c>
      <c r="H428" s="40">
        <v>286.00000000000006</v>
      </c>
      <c r="I428" s="40">
        <v>290.10000000000008</v>
      </c>
      <c r="J428" s="40">
        <v>296.20000000000005</v>
      </c>
      <c r="K428" s="31">
        <v>284</v>
      </c>
      <c r="L428" s="31">
        <v>273.8</v>
      </c>
      <c r="M428" s="31">
        <v>8.7716899999999995</v>
      </c>
      <c r="N428" s="1"/>
      <c r="O428" s="1"/>
    </row>
    <row r="429" spans="1:15" ht="12.75" customHeight="1">
      <c r="A429" s="31">
        <v>419</v>
      </c>
      <c r="B429" s="31" t="s">
        <v>196</v>
      </c>
      <c r="C429" s="31">
        <v>778.65</v>
      </c>
      <c r="D429" s="40">
        <v>777.68333333333339</v>
      </c>
      <c r="E429" s="40">
        <v>774.11666666666679</v>
      </c>
      <c r="F429" s="40">
        <v>769.58333333333337</v>
      </c>
      <c r="G429" s="40">
        <v>766.01666666666677</v>
      </c>
      <c r="H429" s="40">
        <v>782.21666666666681</v>
      </c>
      <c r="I429" s="40">
        <v>785.78333333333342</v>
      </c>
      <c r="J429" s="40">
        <v>790.31666666666683</v>
      </c>
      <c r="K429" s="31">
        <v>781.25</v>
      </c>
      <c r="L429" s="31">
        <v>773.15</v>
      </c>
      <c r="M429" s="31">
        <v>28.213799999999999</v>
      </c>
      <c r="N429" s="1"/>
      <c r="O429" s="1"/>
    </row>
    <row r="430" spans="1:15" ht="12.75" customHeight="1">
      <c r="A430" s="31">
        <v>420</v>
      </c>
      <c r="B430" s="31" t="s">
        <v>197</v>
      </c>
      <c r="C430" s="31">
        <v>527.35</v>
      </c>
      <c r="D430" s="40">
        <v>527.44999999999993</v>
      </c>
      <c r="E430" s="40">
        <v>523.89999999999986</v>
      </c>
      <c r="F430" s="40">
        <v>520.44999999999993</v>
      </c>
      <c r="G430" s="40">
        <v>516.89999999999986</v>
      </c>
      <c r="H430" s="40">
        <v>530.89999999999986</v>
      </c>
      <c r="I430" s="40">
        <v>534.44999999999982</v>
      </c>
      <c r="J430" s="40">
        <v>537.89999999999986</v>
      </c>
      <c r="K430" s="31">
        <v>531</v>
      </c>
      <c r="L430" s="31">
        <v>524</v>
      </c>
      <c r="M430" s="31">
        <v>7.6335499999999996</v>
      </c>
      <c r="N430" s="1"/>
      <c r="O430" s="1"/>
    </row>
    <row r="431" spans="1:15" ht="12.75" customHeight="1">
      <c r="A431" s="31">
        <v>421</v>
      </c>
      <c r="B431" s="31" t="s">
        <v>535</v>
      </c>
      <c r="C431" s="31">
        <v>3492</v>
      </c>
      <c r="D431" s="40">
        <v>3506.3166666666671</v>
      </c>
      <c r="E431" s="40">
        <v>3445.6833333333343</v>
      </c>
      <c r="F431" s="40">
        <v>3399.3666666666672</v>
      </c>
      <c r="G431" s="40">
        <v>3338.7333333333345</v>
      </c>
      <c r="H431" s="40">
        <v>3552.6333333333341</v>
      </c>
      <c r="I431" s="40">
        <v>3613.2666666666664</v>
      </c>
      <c r="J431" s="40">
        <v>3659.5833333333339</v>
      </c>
      <c r="K431" s="31">
        <v>3566.95</v>
      </c>
      <c r="L431" s="31">
        <v>3460</v>
      </c>
      <c r="M431" s="31">
        <v>9.5799999999999996E-2</v>
      </c>
      <c r="N431" s="1"/>
      <c r="O431" s="1"/>
    </row>
    <row r="432" spans="1:15" ht="12.75" customHeight="1">
      <c r="A432" s="31">
        <v>422</v>
      </c>
      <c r="B432" s="31" t="s">
        <v>536</v>
      </c>
      <c r="C432" s="31">
        <v>2490.1</v>
      </c>
      <c r="D432" s="40">
        <v>2511.15</v>
      </c>
      <c r="E432" s="40">
        <v>2454.9500000000003</v>
      </c>
      <c r="F432" s="40">
        <v>2419.8000000000002</v>
      </c>
      <c r="G432" s="40">
        <v>2363.6000000000004</v>
      </c>
      <c r="H432" s="40">
        <v>2546.3000000000002</v>
      </c>
      <c r="I432" s="40">
        <v>2602.5</v>
      </c>
      <c r="J432" s="40">
        <v>2637.65</v>
      </c>
      <c r="K432" s="31">
        <v>2567.35</v>
      </c>
      <c r="L432" s="31">
        <v>2476</v>
      </c>
      <c r="M432" s="31">
        <v>0.13231999999999999</v>
      </c>
      <c r="N432" s="1"/>
      <c r="O432" s="1"/>
    </row>
    <row r="433" spans="1:15" ht="12.75" customHeight="1">
      <c r="A433" s="31">
        <v>423</v>
      </c>
      <c r="B433" s="31" t="s">
        <v>537</v>
      </c>
      <c r="C433" s="31">
        <v>807</v>
      </c>
      <c r="D433" s="40">
        <v>788.66666666666663</v>
      </c>
      <c r="E433" s="40">
        <v>758.33333333333326</v>
      </c>
      <c r="F433" s="40">
        <v>709.66666666666663</v>
      </c>
      <c r="G433" s="40">
        <v>679.33333333333326</v>
      </c>
      <c r="H433" s="40">
        <v>837.33333333333326</v>
      </c>
      <c r="I433" s="40">
        <v>867.66666666666652</v>
      </c>
      <c r="J433" s="40">
        <v>916.33333333333326</v>
      </c>
      <c r="K433" s="31">
        <v>819</v>
      </c>
      <c r="L433" s="31">
        <v>740</v>
      </c>
      <c r="M433" s="31">
        <v>6.6597200000000001</v>
      </c>
      <c r="N433" s="1"/>
      <c r="O433" s="1"/>
    </row>
    <row r="434" spans="1:15" ht="12.75" customHeight="1">
      <c r="A434" s="31">
        <v>424</v>
      </c>
      <c r="B434" s="31" t="s">
        <v>538</v>
      </c>
      <c r="C434" s="31">
        <v>379.3</v>
      </c>
      <c r="D434" s="40">
        <v>377.33333333333331</v>
      </c>
      <c r="E434" s="40">
        <v>369.96666666666664</v>
      </c>
      <c r="F434" s="40">
        <v>360.63333333333333</v>
      </c>
      <c r="G434" s="40">
        <v>353.26666666666665</v>
      </c>
      <c r="H434" s="40">
        <v>386.66666666666663</v>
      </c>
      <c r="I434" s="40">
        <v>394.0333333333333</v>
      </c>
      <c r="J434" s="40">
        <v>403.36666666666662</v>
      </c>
      <c r="K434" s="31">
        <v>384.7</v>
      </c>
      <c r="L434" s="31">
        <v>368</v>
      </c>
      <c r="M434" s="31">
        <v>4.6611700000000003</v>
      </c>
      <c r="N434" s="1"/>
      <c r="O434" s="1"/>
    </row>
    <row r="435" spans="1:15" ht="12.75" customHeight="1">
      <c r="A435" s="31">
        <v>425</v>
      </c>
      <c r="B435" s="31" t="s">
        <v>539</v>
      </c>
      <c r="C435" s="31">
        <v>315.75</v>
      </c>
      <c r="D435" s="40">
        <v>317.95</v>
      </c>
      <c r="E435" s="40">
        <v>310.39999999999998</v>
      </c>
      <c r="F435" s="40">
        <v>305.05</v>
      </c>
      <c r="G435" s="40">
        <v>297.5</v>
      </c>
      <c r="H435" s="40">
        <v>323.29999999999995</v>
      </c>
      <c r="I435" s="40">
        <v>330.85</v>
      </c>
      <c r="J435" s="40">
        <v>336.19999999999993</v>
      </c>
      <c r="K435" s="31">
        <v>325.5</v>
      </c>
      <c r="L435" s="31">
        <v>312.60000000000002</v>
      </c>
      <c r="M435" s="31">
        <v>2.7991600000000001</v>
      </c>
      <c r="N435" s="1"/>
      <c r="O435" s="1"/>
    </row>
    <row r="436" spans="1:15" ht="12.75" customHeight="1">
      <c r="A436" s="31">
        <v>426</v>
      </c>
      <c r="B436" s="31" t="s">
        <v>540</v>
      </c>
      <c r="C436" s="31">
        <v>2040.85</v>
      </c>
      <c r="D436" s="40">
        <v>2035.6166666666668</v>
      </c>
      <c r="E436" s="40">
        <v>2021.2333333333336</v>
      </c>
      <c r="F436" s="40">
        <v>2001.6166666666668</v>
      </c>
      <c r="G436" s="40">
        <v>1987.2333333333336</v>
      </c>
      <c r="H436" s="40">
        <v>2055.2333333333336</v>
      </c>
      <c r="I436" s="40">
        <v>2069.6166666666668</v>
      </c>
      <c r="J436" s="40">
        <v>2089.2333333333336</v>
      </c>
      <c r="K436" s="31">
        <v>2050</v>
      </c>
      <c r="L436" s="31">
        <v>2016</v>
      </c>
      <c r="M436" s="31">
        <v>0.42847000000000002</v>
      </c>
      <c r="N436" s="1"/>
      <c r="O436" s="1"/>
    </row>
    <row r="437" spans="1:15" ht="12.75" customHeight="1">
      <c r="A437" s="31">
        <v>427</v>
      </c>
      <c r="B437" s="31" t="s">
        <v>541</v>
      </c>
      <c r="C437" s="31">
        <v>691.15</v>
      </c>
      <c r="D437" s="40">
        <v>685.55000000000007</v>
      </c>
      <c r="E437" s="40">
        <v>676.10000000000014</v>
      </c>
      <c r="F437" s="40">
        <v>661.05000000000007</v>
      </c>
      <c r="G437" s="40">
        <v>651.60000000000014</v>
      </c>
      <c r="H437" s="40">
        <v>700.60000000000014</v>
      </c>
      <c r="I437" s="40">
        <v>710.05000000000018</v>
      </c>
      <c r="J437" s="40">
        <v>725.10000000000014</v>
      </c>
      <c r="K437" s="31">
        <v>695</v>
      </c>
      <c r="L437" s="31">
        <v>670.5</v>
      </c>
      <c r="M437" s="31">
        <v>0.14230000000000001</v>
      </c>
      <c r="N437" s="1"/>
      <c r="O437" s="1"/>
    </row>
    <row r="438" spans="1:15" ht="12.75" customHeight="1">
      <c r="A438" s="31">
        <v>428</v>
      </c>
      <c r="B438" s="31" t="s">
        <v>542</v>
      </c>
      <c r="C438" s="31">
        <v>542.45000000000005</v>
      </c>
      <c r="D438" s="40">
        <v>541.58333333333337</v>
      </c>
      <c r="E438" s="40">
        <v>531.06666666666672</v>
      </c>
      <c r="F438" s="40">
        <v>519.68333333333339</v>
      </c>
      <c r="G438" s="40">
        <v>509.16666666666674</v>
      </c>
      <c r="H438" s="40">
        <v>552.9666666666667</v>
      </c>
      <c r="I438" s="40">
        <v>563.48333333333335</v>
      </c>
      <c r="J438" s="40">
        <v>574.86666666666667</v>
      </c>
      <c r="K438" s="31">
        <v>552.1</v>
      </c>
      <c r="L438" s="31">
        <v>530.20000000000005</v>
      </c>
      <c r="M438" s="31">
        <v>3.2253799999999999</v>
      </c>
      <c r="N438" s="1"/>
      <c r="O438" s="1"/>
    </row>
    <row r="439" spans="1:15" ht="12.75" customHeight="1">
      <c r="A439" s="31">
        <v>429</v>
      </c>
      <c r="B439" s="31" t="s">
        <v>543</v>
      </c>
      <c r="C439" s="31">
        <v>6.55</v>
      </c>
      <c r="D439" s="40">
        <v>6.45</v>
      </c>
      <c r="E439" s="40">
        <v>6.3500000000000005</v>
      </c>
      <c r="F439" s="40">
        <v>6.15</v>
      </c>
      <c r="G439" s="40">
        <v>6.0500000000000007</v>
      </c>
      <c r="H439" s="40">
        <v>6.65</v>
      </c>
      <c r="I439" s="40">
        <v>6.75</v>
      </c>
      <c r="J439" s="40">
        <v>6.95</v>
      </c>
      <c r="K439" s="31">
        <v>6.55</v>
      </c>
      <c r="L439" s="31">
        <v>6.25</v>
      </c>
      <c r="M439" s="31">
        <v>279.08551999999997</v>
      </c>
      <c r="N439" s="1"/>
      <c r="O439" s="1"/>
    </row>
    <row r="440" spans="1:15" ht="12.75" customHeight="1">
      <c r="A440" s="31">
        <v>430</v>
      </c>
      <c r="B440" s="31" t="s">
        <v>544</v>
      </c>
      <c r="C440" s="31">
        <v>128.1</v>
      </c>
      <c r="D440" s="40">
        <v>127.46666666666668</v>
      </c>
      <c r="E440" s="40">
        <v>125.43333333333337</v>
      </c>
      <c r="F440" s="40">
        <v>122.76666666666668</v>
      </c>
      <c r="G440" s="40">
        <v>120.73333333333336</v>
      </c>
      <c r="H440" s="40">
        <v>130.13333333333338</v>
      </c>
      <c r="I440" s="40">
        <v>132.16666666666669</v>
      </c>
      <c r="J440" s="40">
        <v>134.83333333333337</v>
      </c>
      <c r="K440" s="31">
        <v>129.5</v>
      </c>
      <c r="L440" s="31">
        <v>124.8</v>
      </c>
      <c r="M440" s="31">
        <v>1.1498999999999999</v>
      </c>
      <c r="N440" s="1"/>
      <c r="O440" s="1"/>
    </row>
    <row r="441" spans="1:15" ht="12.75" customHeight="1">
      <c r="A441" s="31">
        <v>431</v>
      </c>
      <c r="B441" s="31" t="s">
        <v>545</v>
      </c>
      <c r="C441" s="31">
        <v>920.95</v>
      </c>
      <c r="D441" s="40">
        <v>923.66666666666663</v>
      </c>
      <c r="E441" s="40">
        <v>912.33333333333326</v>
      </c>
      <c r="F441" s="40">
        <v>903.71666666666658</v>
      </c>
      <c r="G441" s="40">
        <v>892.38333333333321</v>
      </c>
      <c r="H441" s="40">
        <v>932.2833333333333</v>
      </c>
      <c r="I441" s="40">
        <v>943.61666666666656</v>
      </c>
      <c r="J441" s="40">
        <v>952.23333333333335</v>
      </c>
      <c r="K441" s="31">
        <v>935</v>
      </c>
      <c r="L441" s="31">
        <v>915.05</v>
      </c>
      <c r="M441" s="31">
        <v>0.35785</v>
      </c>
      <c r="N441" s="1"/>
      <c r="O441" s="1"/>
    </row>
    <row r="442" spans="1:15" ht="12.75" customHeight="1">
      <c r="A442" s="31">
        <v>432</v>
      </c>
      <c r="B442" s="31" t="s">
        <v>278</v>
      </c>
      <c r="C442" s="31">
        <v>622.35</v>
      </c>
      <c r="D442" s="40">
        <v>624.4666666666667</v>
      </c>
      <c r="E442" s="40">
        <v>617.98333333333335</v>
      </c>
      <c r="F442" s="40">
        <v>613.61666666666667</v>
      </c>
      <c r="G442" s="40">
        <v>607.13333333333333</v>
      </c>
      <c r="H442" s="40">
        <v>628.83333333333337</v>
      </c>
      <c r="I442" s="40">
        <v>635.31666666666672</v>
      </c>
      <c r="J442" s="40">
        <v>639.68333333333339</v>
      </c>
      <c r="K442" s="31">
        <v>630.95000000000005</v>
      </c>
      <c r="L442" s="31">
        <v>620.1</v>
      </c>
      <c r="M442" s="31">
        <v>1.6978899999999999</v>
      </c>
      <c r="N442" s="1"/>
      <c r="O442" s="1"/>
    </row>
    <row r="443" spans="1:15" ht="12.75" customHeight="1">
      <c r="A443" s="31">
        <v>433</v>
      </c>
      <c r="B443" s="31" t="s">
        <v>546</v>
      </c>
      <c r="C443" s="31">
        <v>1418.3</v>
      </c>
      <c r="D443" s="40">
        <v>1409.8</v>
      </c>
      <c r="E443" s="40">
        <v>1389.55</v>
      </c>
      <c r="F443" s="40">
        <v>1360.8</v>
      </c>
      <c r="G443" s="40">
        <v>1340.55</v>
      </c>
      <c r="H443" s="40">
        <v>1438.55</v>
      </c>
      <c r="I443" s="40">
        <v>1458.8</v>
      </c>
      <c r="J443" s="40">
        <v>1487.55</v>
      </c>
      <c r="K443" s="31">
        <v>1430.05</v>
      </c>
      <c r="L443" s="31">
        <v>1381.05</v>
      </c>
      <c r="M443" s="31">
        <v>0.56860999999999995</v>
      </c>
      <c r="N443" s="1"/>
      <c r="O443" s="1"/>
    </row>
    <row r="444" spans="1:15" ht="12.75" customHeight="1">
      <c r="A444" s="31">
        <v>434</v>
      </c>
      <c r="B444" s="31" t="s">
        <v>547</v>
      </c>
      <c r="C444" s="31">
        <v>562.65</v>
      </c>
      <c r="D444" s="40">
        <v>554.06666666666661</v>
      </c>
      <c r="E444" s="40">
        <v>540.93333333333317</v>
      </c>
      <c r="F444" s="40">
        <v>519.21666666666658</v>
      </c>
      <c r="G444" s="40">
        <v>506.08333333333314</v>
      </c>
      <c r="H444" s="40">
        <v>575.78333333333319</v>
      </c>
      <c r="I444" s="40">
        <v>588.91666666666663</v>
      </c>
      <c r="J444" s="40">
        <v>610.63333333333321</v>
      </c>
      <c r="K444" s="31">
        <v>567.20000000000005</v>
      </c>
      <c r="L444" s="31">
        <v>532.35</v>
      </c>
      <c r="M444" s="31">
        <v>0.40775</v>
      </c>
      <c r="N444" s="1"/>
      <c r="O444" s="1"/>
    </row>
    <row r="445" spans="1:15" ht="12.75" customHeight="1">
      <c r="A445" s="31">
        <v>435</v>
      </c>
      <c r="B445" s="31" t="s">
        <v>548</v>
      </c>
      <c r="C445" s="31">
        <v>9107.5</v>
      </c>
      <c r="D445" s="40">
        <v>9002.5</v>
      </c>
      <c r="E445" s="40">
        <v>8855</v>
      </c>
      <c r="F445" s="40">
        <v>8602.5</v>
      </c>
      <c r="G445" s="40">
        <v>8455</v>
      </c>
      <c r="H445" s="40">
        <v>9255</v>
      </c>
      <c r="I445" s="40">
        <v>9402.5</v>
      </c>
      <c r="J445" s="40">
        <v>9655</v>
      </c>
      <c r="K445" s="31">
        <v>9150</v>
      </c>
      <c r="L445" s="31">
        <v>8750</v>
      </c>
      <c r="M445" s="31">
        <v>0.11294999999999999</v>
      </c>
      <c r="N445" s="1"/>
      <c r="O445" s="1"/>
    </row>
    <row r="446" spans="1:15" ht="12.75" customHeight="1">
      <c r="A446" s="31">
        <v>436</v>
      </c>
      <c r="B446" s="31" t="s">
        <v>549</v>
      </c>
      <c r="C446" s="31">
        <v>38.299999999999997</v>
      </c>
      <c r="D446" s="40">
        <v>38.333333333333336</v>
      </c>
      <c r="E446" s="40">
        <v>37.616666666666674</v>
      </c>
      <c r="F446" s="40">
        <v>36.933333333333337</v>
      </c>
      <c r="G446" s="40">
        <v>36.216666666666676</v>
      </c>
      <c r="H446" s="40">
        <v>39.016666666666673</v>
      </c>
      <c r="I446" s="40">
        <v>39.733333333333327</v>
      </c>
      <c r="J446" s="40">
        <v>40.416666666666671</v>
      </c>
      <c r="K446" s="31">
        <v>39.049999999999997</v>
      </c>
      <c r="L446" s="31">
        <v>37.65</v>
      </c>
      <c r="M446" s="31">
        <v>45.135629999999999</v>
      </c>
      <c r="N446" s="1"/>
      <c r="O446" s="1"/>
    </row>
    <row r="447" spans="1:15" ht="12.75" customHeight="1">
      <c r="A447" s="31">
        <v>437</v>
      </c>
      <c r="B447" s="31" t="s">
        <v>209</v>
      </c>
      <c r="C447" s="31">
        <v>552</v>
      </c>
      <c r="D447" s="40">
        <v>556.15</v>
      </c>
      <c r="E447" s="40">
        <v>546.94999999999993</v>
      </c>
      <c r="F447" s="40">
        <v>541.9</v>
      </c>
      <c r="G447" s="40">
        <v>532.69999999999993</v>
      </c>
      <c r="H447" s="40">
        <v>561.19999999999993</v>
      </c>
      <c r="I447" s="40">
        <v>570.4</v>
      </c>
      <c r="J447" s="40">
        <v>575.44999999999993</v>
      </c>
      <c r="K447" s="31">
        <v>565.35</v>
      </c>
      <c r="L447" s="31">
        <v>551.1</v>
      </c>
      <c r="M447" s="31">
        <v>10.66784</v>
      </c>
      <c r="N447" s="1"/>
      <c r="O447" s="1"/>
    </row>
    <row r="448" spans="1:15" ht="12.75" customHeight="1">
      <c r="A448" s="31">
        <v>438</v>
      </c>
      <c r="B448" s="31" t="s">
        <v>550</v>
      </c>
      <c r="C448" s="31">
        <v>894.15</v>
      </c>
      <c r="D448" s="40">
        <v>887.05000000000007</v>
      </c>
      <c r="E448" s="40">
        <v>847.10000000000014</v>
      </c>
      <c r="F448" s="40">
        <v>800.05000000000007</v>
      </c>
      <c r="G448" s="40">
        <v>760.10000000000014</v>
      </c>
      <c r="H448" s="40">
        <v>934.10000000000014</v>
      </c>
      <c r="I448" s="40">
        <v>974.05000000000018</v>
      </c>
      <c r="J448" s="40">
        <v>1021.1000000000001</v>
      </c>
      <c r="K448" s="31">
        <v>927</v>
      </c>
      <c r="L448" s="31">
        <v>840</v>
      </c>
      <c r="M448" s="31">
        <v>1.0826199999999999</v>
      </c>
      <c r="N448" s="1"/>
      <c r="O448" s="1"/>
    </row>
    <row r="449" spans="1:15" ht="12.75" customHeight="1">
      <c r="A449" s="31">
        <v>439</v>
      </c>
      <c r="B449" s="31" t="s">
        <v>551</v>
      </c>
      <c r="C449" s="31">
        <v>17755.8</v>
      </c>
      <c r="D449" s="40">
        <v>17529.683333333331</v>
      </c>
      <c r="E449" s="40">
        <v>16980.46666666666</v>
      </c>
      <c r="F449" s="40">
        <v>16205.133333333328</v>
      </c>
      <c r="G449" s="40">
        <v>15655.916666666657</v>
      </c>
      <c r="H449" s="40">
        <v>18305.016666666663</v>
      </c>
      <c r="I449" s="40">
        <v>18854.23333333333</v>
      </c>
      <c r="J449" s="40">
        <v>19629.566666666666</v>
      </c>
      <c r="K449" s="31">
        <v>18078.900000000001</v>
      </c>
      <c r="L449" s="31">
        <v>16754.349999999999</v>
      </c>
      <c r="M449" s="31">
        <v>3.2120000000000003E-2</v>
      </c>
      <c r="N449" s="1"/>
      <c r="O449" s="1"/>
    </row>
    <row r="450" spans="1:15" ht="12.75" customHeight="1">
      <c r="A450" s="31">
        <v>440</v>
      </c>
      <c r="B450" s="31" t="s">
        <v>198</v>
      </c>
      <c r="C450" s="31">
        <v>875.85</v>
      </c>
      <c r="D450" s="40">
        <v>874.13333333333333</v>
      </c>
      <c r="E450" s="40">
        <v>861.86666666666667</v>
      </c>
      <c r="F450" s="40">
        <v>847.88333333333333</v>
      </c>
      <c r="G450" s="40">
        <v>835.61666666666667</v>
      </c>
      <c r="H450" s="40">
        <v>888.11666666666667</v>
      </c>
      <c r="I450" s="40">
        <v>900.38333333333333</v>
      </c>
      <c r="J450" s="40">
        <v>914.36666666666667</v>
      </c>
      <c r="K450" s="31">
        <v>886.4</v>
      </c>
      <c r="L450" s="31">
        <v>860.15</v>
      </c>
      <c r="M450" s="31">
        <v>59.419400000000003</v>
      </c>
      <c r="N450" s="1"/>
      <c r="O450" s="1"/>
    </row>
    <row r="451" spans="1:15" ht="12.75" customHeight="1">
      <c r="A451" s="31">
        <v>441</v>
      </c>
      <c r="B451" s="31" t="s">
        <v>552</v>
      </c>
      <c r="C451" s="31">
        <v>203.65</v>
      </c>
      <c r="D451" s="40">
        <v>201.5</v>
      </c>
      <c r="E451" s="40">
        <v>197.4</v>
      </c>
      <c r="F451" s="40">
        <v>191.15</v>
      </c>
      <c r="G451" s="40">
        <v>187.05</v>
      </c>
      <c r="H451" s="40">
        <v>207.75</v>
      </c>
      <c r="I451" s="40">
        <v>211.85000000000002</v>
      </c>
      <c r="J451" s="40">
        <v>218.1</v>
      </c>
      <c r="K451" s="31">
        <v>205.6</v>
      </c>
      <c r="L451" s="31">
        <v>195.25</v>
      </c>
      <c r="M451" s="31">
        <v>42.336680000000001</v>
      </c>
      <c r="N451" s="1"/>
      <c r="O451" s="1"/>
    </row>
    <row r="452" spans="1:15" ht="12.75" customHeight="1">
      <c r="A452" s="31">
        <v>442</v>
      </c>
      <c r="B452" s="31" t="s">
        <v>553</v>
      </c>
      <c r="C452" s="31">
        <v>1367.75</v>
      </c>
      <c r="D452" s="40">
        <v>1381.4833333333336</v>
      </c>
      <c r="E452" s="40">
        <v>1342.9166666666672</v>
      </c>
      <c r="F452" s="40">
        <v>1318.0833333333337</v>
      </c>
      <c r="G452" s="40">
        <v>1279.5166666666673</v>
      </c>
      <c r="H452" s="40">
        <v>1406.3166666666671</v>
      </c>
      <c r="I452" s="40">
        <v>1444.8833333333337</v>
      </c>
      <c r="J452" s="40">
        <v>1469.7166666666669</v>
      </c>
      <c r="K452" s="31">
        <v>1420.05</v>
      </c>
      <c r="L452" s="31">
        <v>1356.65</v>
      </c>
      <c r="M452" s="31">
        <v>3.8728899999999999</v>
      </c>
      <c r="N452" s="1"/>
      <c r="O452" s="1"/>
    </row>
    <row r="453" spans="1:15" ht="12.75" customHeight="1">
      <c r="A453" s="31">
        <v>443</v>
      </c>
      <c r="B453" s="31" t="s">
        <v>203</v>
      </c>
      <c r="C453" s="31">
        <v>3351.75</v>
      </c>
      <c r="D453" s="40">
        <v>3348.5833333333335</v>
      </c>
      <c r="E453" s="40">
        <v>3329.166666666667</v>
      </c>
      <c r="F453" s="40">
        <v>3306.5833333333335</v>
      </c>
      <c r="G453" s="40">
        <v>3287.166666666667</v>
      </c>
      <c r="H453" s="40">
        <v>3371.166666666667</v>
      </c>
      <c r="I453" s="40">
        <v>3390.5833333333339</v>
      </c>
      <c r="J453" s="40">
        <v>3413.166666666667</v>
      </c>
      <c r="K453" s="31">
        <v>3368</v>
      </c>
      <c r="L453" s="31">
        <v>3326</v>
      </c>
      <c r="M453" s="31">
        <v>13.10205</v>
      </c>
      <c r="N453" s="1"/>
      <c r="O453" s="1"/>
    </row>
    <row r="454" spans="1:15" ht="12.75" customHeight="1">
      <c r="A454" s="31">
        <v>444</v>
      </c>
      <c r="B454" s="31" t="s">
        <v>199</v>
      </c>
      <c r="C454" s="31">
        <v>774.25</v>
      </c>
      <c r="D454" s="40">
        <v>771.15</v>
      </c>
      <c r="E454" s="40">
        <v>766.09999999999991</v>
      </c>
      <c r="F454" s="40">
        <v>757.94999999999993</v>
      </c>
      <c r="G454" s="40">
        <v>752.89999999999986</v>
      </c>
      <c r="H454" s="40">
        <v>779.3</v>
      </c>
      <c r="I454" s="40">
        <v>784.34999999999991</v>
      </c>
      <c r="J454" s="40">
        <v>792.5</v>
      </c>
      <c r="K454" s="31">
        <v>776.2</v>
      </c>
      <c r="L454" s="31">
        <v>763</v>
      </c>
      <c r="M454" s="31">
        <v>8.8041999999999998</v>
      </c>
      <c r="N454" s="1"/>
      <c r="O454" s="1"/>
    </row>
    <row r="455" spans="1:15" ht="12.75" customHeight="1">
      <c r="A455" s="31">
        <v>445</v>
      </c>
      <c r="B455" s="31" t="s">
        <v>279</v>
      </c>
      <c r="C455" s="31">
        <v>4293.6000000000004</v>
      </c>
      <c r="D455" s="40">
        <v>4275.2333333333336</v>
      </c>
      <c r="E455" s="40">
        <v>4221.4666666666672</v>
      </c>
      <c r="F455" s="40">
        <v>4149.3333333333339</v>
      </c>
      <c r="G455" s="40">
        <v>4095.5666666666675</v>
      </c>
      <c r="H455" s="40">
        <v>4347.3666666666668</v>
      </c>
      <c r="I455" s="40">
        <v>4401.1333333333332</v>
      </c>
      <c r="J455" s="40">
        <v>4473.2666666666664</v>
      </c>
      <c r="K455" s="31">
        <v>4329</v>
      </c>
      <c r="L455" s="31">
        <v>4203.1000000000004</v>
      </c>
      <c r="M455" s="31">
        <v>1.1809499999999999</v>
      </c>
      <c r="N455" s="1"/>
      <c r="O455" s="1"/>
    </row>
    <row r="456" spans="1:15" ht="12.75" customHeight="1">
      <c r="A456" s="31">
        <v>446</v>
      </c>
      <c r="B456" s="31" t="s">
        <v>554</v>
      </c>
      <c r="C456" s="31">
        <v>1285.0999999999999</v>
      </c>
      <c r="D456" s="40">
        <v>1271.55</v>
      </c>
      <c r="E456" s="40">
        <v>1246.5999999999999</v>
      </c>
      <c r="F456" s="40">
        <v>1208.0999999999999</v>
      </c>
      <c r="G456" s="40">
        <v>1183.1499999999999</v>
      </c>
      <c r="H456" s="40">
        <v>1310.05</v>
      </c>
      <c r="I456" s="40">
        <v>1335.0000000000002</v>
      </c>
      <c r="J456" s="40">
        <v>1373.5</v>
      </c>
      <c r="K456" s="31">
        <v>1296.5</v>
      </c>
      <c r="L456" s="31">
        <v>1233.05</v>
      </c>
      <c r="M456" s="31">
        <v>3.19062</v>
      </c>
      <c r="N456" s="1"/>
      <c r="O456" s="1"/>
    </row>
    <row r="457" spans="1:15" ht="12.75" customHeight="1">
      <c r="A457" s="31">
        <v>447</v>
      </c>
      <c r="B457" s="31" t="s">
        <v>555</v>
      </c>
      <c r="C457" s="31">
        <v>143.75</v>
      </c>
      <c r="D457" s="40">
        <v>141.73333333333332</v>
      </c>
      <c r="E457" s="40">
        <v>139.01666666666665</v>
      </c>
      <c r="F457" s="40">
        <v>134.28333333333333</v>
      </c>
      <c r="G457" s="40">
        <v>131.56666666666666</v>
      </c>
      <c r="H457" s="40">
        <v>146.46666666666664</v>
      </c>
      <c r="I457" s="40">
        <v>149.18333333333328</v>
      </c>
      <c r="J457" s="40">
        <v>153.91666666666663</v>
      </c>
      <c r="K457" s="31">
        <v>144.44999999999999</v>
      </c>
      <c r="L457" s="31">
        <v>137</v>
      </c>
      <c r="M457" s="31">
        <v>24.813590000000001</v>
      </c>
      <c r="N457" s="1"/>
      <c r="O457" s="1"/>
    </row>
    <row r="458" spans="1:15" ht="12.75" customHeight="1">
      <c r="A458" s="31">
        <v>448</v>
      </c>
      <c r="B458" s="31" t="s">
        <v>200</v>
      </c>
      <c r="C458" s="31">
        <v>306</v>
      </c>
      <c r="D458" s="40">
        <v>303.56666666666666</v>
      </c>
      <c r="E458" s="40">
        <v>299.73333333333335</v>
      </c>
      <c r="F458" s="40">
        <v>293.4666666666667</v>
      </c>
      <c r="G458" s="40">
        <v>289.63333333333338</v>
      </c>
      <c r="H458" s="40">
        <v>309.83333333333331</v>
      </c>
      <c r="I458" s="40">
        <v>313.66666666666669</v>
      </c>
      <c r="J458" s="40">
        <v>319.93333333333328</v>
      </c>
      <c r="K458" s="31">
        <v>307.39999999999998</v>
      </c>
      <c r="L458" s="31">
        <v>297.3</v>
      </c>
      <c r="M458" s="31">
        <v>336.52879999999999</v>
      </c>
      <c r="N458" s="1"/>
      <c r="O458" s="1"/>
    </row>
    <row r="459" spans="1:15" ht="12.75" customHeight="1">
      <c r="A459" s="31">
        <v>449</v>
      </c>
      <c r="B459" s="31" t="s">
        <v>201</v>
      </c>
      <c r="C459" s="31">
        <v>133.65</v>
      </c>
      <c r="D459" s="40">
        <v>132.56666666666669</v>
      </c>
      <c r="E459" s="40">
        <v>130.93333333333339</v>
      </c>
      <c r="F459" s="40">
        <v>128.2166666666667</v>
      </c>
      <c r="G459" s="40">
        <v>126.5833333333334</v>
      </c>
      <c r="H459" s="40">
        <v>135.28333333333339</v>
      </c>
      <c r="I459" s="40">
        <v>136.91666666666666</v>
      </c>
      <c r="J459" s="40">
        <v>139.63333333333338</v>
      </c>
      <c r="K459" s="31">
        <v>134.19999999999999</v>
      </c>
      <c r="L459" s="31">
        <v>129.85</v>
      </c>
      <c r="M459" s="31">
        <v>318.98730999999998</v>
      </c>
      <c r="N459" s="1"/>
      <c r="O459" s="1"/>
    </row>
    <row r="460" spans="1:15" ht="12.75" customHeight="1">
      <c r="A460" s="31">
        <v>450</v>
      </c>
      <c r="B460" s="31" t="s">
        <v>202</v>
      </c>
      <c r="C460" s="31">
        <v>1435.35</v>
      </c>
      <c r="D460" s="40">
        <v>1432.2</v>
      </c>
      <c r="E460" s="40">
        <v>1419.7</v>
      </c>
      <c r="F460" s="40">
        <v>1404.05</v>
      </c>
      <c r="G460" s="40">
        <v>1391.55</v>
      </c>
      <c r="H460" s="40">
        <v>1447.8500000000001</v>
      </c>
      <c r="I460" s="40">
        <v>1460.3500000000001</v>
      </c>
      <c r="J460" s="40">
        <v>1476.0000000000002</v>
      </c>
      <c r="K460" s="31">
        <v>1444.7</v>
      </c>
      <c r="L460" s="31">
        <v>1416.55</v>
      </c>
      <c r="M460" s="31">
        <v>109.43107999999999</v>
      </c>
      <c r="N460" s="1"/>
      <c r="O460" s="1"/>
    </row>
    <row r="461" spans="1:15" ht="12.75" customHeight="1">
      <c r="A461" s="31">
        <v>451</v>
      </c>
      <c r="B461" s="31" t="s">
        <v>556</v>
      </c>
      <c r="C461" s="31">
        <v>3893</v>
      </c>
      <c r="D461" s="40">
        <v>3893.5</v>
      </c>
      <c r="E461" s="40">
        <v>3810</v>
      </c>
      <c r="F461" s="40">
        <v>3727</v>
      </c>
      <c r="G461" s="40">
        <v>3643.5</v>
      </c>
      <c r="H461" s="40">
        <v>3976.5</v>
      </c>
      <c r="I461" s="40">
        <v>4060</v>
      </c>
      <c r="J461" s="40">
        <v>4143</v>
      </c>
      <c r="K461" s="31">
        <v>3977</v>
      </c>
      <c r="L461" s="31">
        <v>3810.5</v>
      </c>
      <c r="M461" s="31">
        <v>0.13502</v>
      </c>
      <c r="N461" s="1"/>
      <c r="O461" s="1"/>
    </row>
    <row r="462" spans="1:15" ht="12.75" customHeight="1">
      <c r="A462" s="31">
        <v>452</v>
      </c>
      <c r="B462" s="31" t="s">
        <v>204</v>
      </c>
      <c r="C462" s="31">
        <v>1386.55</v>
      </c>
      <c r="D462" s="40">
        <v>1366.3666666666668</v>
      </c>
      <c r="E462" s="40">
        <v>1337.9333333333336</v>
      </c>
      <c r="F462" s="40">
        <v>1289.3166666666668</v>
      </c>
      <c r="G462" s="40">
        <v>1260.8833333333337</v>
      </c>
      <c r="H462" s="40">
        <v>1414.9833333333336</v>
      </c>
      <c r="I462" s="40">
        <v>1443.416666666667</v>
      </c>
      <c r="J462" s="40">
        <v>1492.0333333333335</v>
      </c>
      <c r="K462" s="31">
        <v>1394.8</v>
      </c>
      <c r="L462" s="31">
        <v>1317.75</v>
      </c>
      <c r="M462" s="31">
        <v>86.133150000000001</v>
      </c>
      <c r="N462" s="1"/>
      <c r="O462" s="1"/>
    </row>
    <row r="463" spans="1:15" ht="12.75" customHeight="1">
      <c r="A463" s="31">
        <v>453</v>
      </c>
      <c r="B463" s="31" t="s">
        <v>557</v>
      </c>
      <c r="C463" s="31">
        <v>148.65</v>
      </c>
      <c r="D463" s="40">
        <v>148.48333333333332</v>
      </c>
      <c r="E463" s="40">
        <v>145.36666666666665</v>
      </c>
      <c r="F463" s="40">
        <v>142.08333333333331</v>
      </c>
      <c r="G463" s="40">
        <v>138.96666666666664</v>
      </c>
      <c r="H463" s="40">
        <v>151.76666666666665</v>
      </c>
      <c r="I463" s="40">
        <v>154.88333333333333</v>
      </c>
      <c r="J463" s="40">
        <v>158.16666666666666</v>
      </c>
      <c r="K463" s="31">
        <v>151.6</v>
      </c>
      <c r="L463" s="31">
        <v>145.19999999999999</v>
      </c>
      <c r="M463" s="31">
        <v>7.2169999999999996</v>
      </c>
      <c r="N463" s="1"/>
      <c r="O463" s="1"/>
    </row>
    <row r="464" spans="1:15" ht="12.75" customHeight="1">
      <c r="A464" s="31">
        <v>454</v>
      </c>
      <c r="B464" s="31" t="s">
        <v>185</v>
      </c>
      <c r="C464" s="31">
        <v>989.25</v>
      </c>
      <c r="D464" s="40">
        <v>999.61666666666667</v>
      </c>
      <c r="E464" s="40">
        <v>976.63333333333333</v>
      </c>
      <c r="F464" s="40">
        <v>964.01666666666665</v>
      </c>
      <c r="G464" s="40">
        <v>941.0333333333333</v>
      </c>
      <c r="H464" s="40">
        <v>1012.2333333333333</v>
      </c>
      <c r="I464" s="40">
        <v>1035.2166666666667</v>
      </c>
      <c r="J464" s="40">
        <v>1047.8333333333335</v>
      </c>
      <c r="K464" s="31">
        <v>1022.6</v>
      </c>
      <c r="L464" s="31">
        <v>987</v>
      </c>
      <c r="M464" s="31">
        <v>4.5578599999999998</v>
      </c>
      <c r="N464" s="1"/>
      <c r="O464" s="1"/>
    </row>
    <row r="465" spans="1:15" ht="12.75" customHeight="1">
      <c r="A465" s="31">
        <v>455</v>
      </c>
      <c r="B465" s="31" t="s">
        <v>558</v>
      </c>
      <c r="C465" s="31">
        <v>1360.6</v>
      </c>
      <c r="D465" s="40">
        <v>1358.55</v>
      </c>
      <c r="E465" s="40">
        <v>1322.1</v>
      </c>
      <c r="F465" s="40">
        <v>1283.5999999999999</v>
      </c>
      <c r="G465" s="40">
        <v>1247.1499999999999</v>
      </c>
      <c r="H465" s="40">
        <v>1397.05</v>
      </c>
      <c r="I465" s="40">
        <v>1433.5000000000002</v>
      </c>
      <c r="J465" s="40">
        <v>1472</v>
      </c>
      <c r="K465" s="31">
        <v>1395</v>
      </c>
      <c r="L465" s="31">
        <v>1320.05</v>
      </c>
      <c r="M465" s="31">
        <v>0.74568000000000001</v>
      </c>
      <c r="N465" s="1"/>
      <c r="O465" s="1"/>
    </row>
    <row r="466" spans="1:15" ht="12.75" customHeight="1">
      <c r="A466" s="31">
        <v>456</v>
      </c>
      <c r="B466" s="31" t="s">
        <v>559</v>
      </c>
      <c r="C466" s="31">
        <v>1347.85</v>
      </c>
      <c r="D466" s="40">
        <v>1337.4333333333334</v>
      </c>
      <c r="E466" s="40">
        <v>1322.9166666666667</v>
      </c>
      <c r="F466" s="40">
        <v>1297.9833333333333</v>
      </c>
      <c r="G466" s="40">
        <v>1283.4666666666667</v>
      </c>
      <c r="H466" s="40">
        <v>1362.3666666666668</v>
      </c>
      <c r="I466" s="40">
        <v>1376.8833333333332</v>
      </c>
      <c r="J466" s="40">
        <v>1401.8166666666668</v>
      </c>
      <c r="K466" s="31">
        <v>1351.95</v>
      </c>
      <c r="L466" s="31">
        <v>1312.5</v>
      </c>
      <c r="M466" s="31">
        <v>1.7997300000000001</v>
      </c>
      <c r="N466" s="1"/>
      <c r="O466" s="1"/>
    </row>
    <row r="467" spans="1:15" ht="12.75" customHeight="1">
      <c r="A467" s="31">
        <v>457</v>
      </c>
      <c r="B467" s="31" t="s">
        <v>560</v>
      </c>
      <c r="C467" s="31">
        <v>1552.7</v>
      </c>
      <c r="D467" s="40">
        <v>1564.2333333333333</v>
      </c>
      <c r="E467" s="40">
        <v>1538.4666666666667</v>
      </c>
      <c r="F467" s="40">
        <v>1524.2333333333333</v>
      </c>
      <c r="G467" s="40">
        <v>1498.4666666666667</v>
      </c>
      <c r="H467" s="40">
        <v>1578.4666666666667</v>
      </c>
      <c r="I467" s="40">
        <v>1604.2333333333336</v>
      </c>
      <c r="J467" s="40">
        <v>1618.4666666666667</v>
      </c>
      <c r="K467" s="31">
        <v>1590</v>
      </c>
      <c r="L467" s="31">
        <v>1550</v>
      </c>
      <c r="M467" s="31">
        <v>0.55806999999999995</v>
      </c>
      <c r="N467" s="1"/>
      <c r="O467" s="1"/>
    </row>
    <row r="468" spans="1:15" ht="12.75" customHeight="1">
      <c r="A468" s="31">
        <v>458</v>
      </c>
      <c r="B468" s="31" t="s">
        <v>205</v>
      </c>
      <c r="C468" s="31">
        <v>1823.6</v>
      </c>
      <c r="D468" s="40">
        <v>1811.3999999999999</v>
      </c>
      <c r="E468" s="40">
        <v>1793.1999999999998</v>
      </c>
      <c r="F468" s="40">
        <v>1762.8</v>
      </c>
      <c r="G468" s="40">
        <v>1744.6</v>
      </c>
      <c r="H468" s="40">
        <v>1841.7999999999997</v>
      </c>
      <c r="I468" s="40">
        <v>1860</v>
      </c>
      <c r="J468" s="40">
        <v>1890.3999999999996</v>
      </c>
      <c r="K468" s="31">
        <v>1829.6</v>
      </c>
      <c r="L468" s="31">
        <v>1781</v>
      </c>
      <c r="M468" s="31">
        <v>8.8908199999999997</v>
      </c>
      <c r="N468" s="1"/>
      <c r="O468" s="1"/>
    </row>
    <row r="469" spans="1:15" ht="12.75" customHeight="1">
      <c r="A469" s="31">
        <v>459</v>
      </c>
      <c r="B469" s="31" t="s">
        <v>206</v>
      </c>
      <c r="C469" s="31">
        <v>2911.85</v>
      </c>
      <c r="D469" s="40">
        <v>2907.6333333333332</v>
      </c>
      <c r="E469" s="40">
        <v>2873.1166666666663</v>
      </c>
      <c r="F469" s="40">
        <v>2834.3833333333332</v>
      </c>
      <c r="G469" s="40">
        <v>2799.8666666666663</v>
      </c>
      <c r="H469" s="40">
        <v>2946.3666666666663</v>
      </c>
      <c r="I469" s="40">
        <v>2980.8833333333328</v>
      </c>
      <c r="J469" s="40">
        <v>3019.6166666666663</v>
      </c>
      <c r="K469" s="31">
        <v>2942.15</v>
      </c>
      <c r="L469" s="31">
        <v>2868.9</v>
      </c>
      <c r="M469" s="31">
        <v>2.8715199999999999</v>
      </c>
      <c r="N469" s="1"/>
      <c r="O469" s="1"/>
    </row>
    <row r="470" spans="1:15" ht="12.75" customHeight="1">
      <c r="A470" s="31">
        <v>460</v>
      </c>
      <c r="B470" s="31" t="s">
        <v>207</v>
      </c>
      <c r="C470" s="31">
        <v>468.35</v>
      </c>
      <c r="D470" s="40">
        <v>466.23333333333335</v>
      </c>
      <c r="E470" s="40">
        <v>459.11666666666667</v>
      </c>
      <c r="F470" s="40">
        <v>449.88333333333333</v>
      </c>
      <c r="G470" s="40">
        <v>442.76666666666665</v>
      </c>
      <c r="H470" s="40">
        <v>475.4666666666667</v>
      </c>
      <c r="I470" s="40">
        <v>482.58333333333337</v>
      </c>
      <c r="J470" s="40">
        <v>491.81666666666672</v>
      </c>
      <c r="K470" s="31">
        <v>473.35</v>
      </c>
      <c r="L470" s="31">
        <v>457</v>
      </c>
      <c r="M470" s="31">
        <v>16.021070000000002</v>
      </c>
      <c r="N470" s="1"/>
      <c r="O470" s="1"/>
    </row>
    <row r="471" spans="1:15" ht="12.75" customHeight="1">
      <c r="A471" s="31">
        <v>461</v>
      </c>
      <c r="B471" s="31" t="s">
        <v>208</v>
      </c>
      <c r="C471" s="31">
        <v>896.7</v>
      </c>
      <c r="D471" s="40">
        <v>896.73333333333323</v>
      </c>
      <c r="E471" s="40">
        <v>880.06666666666649</v>
      </c>
      <c r="F471" s="40">
        <v>863.43333333333328</v>
      </c>
      <c r="G471" s="40">
        <v>846.76666666666654</v>
      </c>
      <c r="H471" s="40">
        <v>913.36666666666645</v>
      </c>
      <c r="I471" s="40">
        <v>930.03333333333319</v>
      </c>
      <c r="J471" s="40">
        <v>946.6666666666664</v>
      </c>
      <c r="K471" s="31">
        <v>913.4</v>
      </c>
      <c r="L471" s="31">
        <v>880.1</v>
      </c>
      <c r="M471" s="31">
        <v>5.9271399999999996</v>
      </c>
      <c r="N471" s="1"/>
      <c r="O471" s="1"/>
    </row>
    <row r="472" spans="1:15" ht="12.75" customHeight="1">
      <c r="A472" s="31">
        <v>462</v>
      </c>
      <c r="B472" s="31" t="s">
        <v>561</v>
      </c>
      <c r="C472" s="31">
        <v>20.45</v>
      </c>
      <c r="D472" s="40">
        <v>20.016666666666669</v>
      </c>
      <c r="E472" s="40">
        <v>19.533333333333339</v>
      </c>
      <c r="F472" s="40">
        <v>18.616666666666671</v>
      </c>
      <c r="G472" s="40">
        <v>18.13333333333334</v>
      </c>
      <c r="H472" s="40">
        <v>20.933333333333337</v>
      </c>
      <c r="I472" s="40">
        <v>21.416666666666664</v>
      </c>
      <c r="J472" s="40">
        <v>22.333333333333336</v>
      </c>
      <c r="K472" s="31">
        <v>20.5</v>
      </c>
      <c r="L472" s="31">
        <v>19.100000000000001</v>
      </c>
      <c r="M472" s="31">
        <v>253.03457</v>
      </c>
      <c r="N472" s="1"/>
      <c r="O472" s="1"/>
    </row>
    <row r="473" spans="1:15" ht="12.75" customHeight="1">
      <c r="A473" s="31">
        <v>463</v>
      </c>
      <c r="B473" s="31" t="s">
        <v>562</v>
      </c>
      <c r="C473" s="31">
        <v>114.95</v>
      </c>
      <c r="D473" s="40">
        <v>114.68333333333332</v>
      </c>
      <c r="E473" s="40">
        <v>112.36666666666665</v>
      </c>
      <c r="F473" s="40">
        <v>109.78333333333332</v>
      </c>
      <c r="G473" s="40">
        <v>107.46666666666664</v>
      </c>
      <c r="H473" s="40">
        <v>117.26666666666665</v>
      </c>
      <c r="I473" s="40">
        <v>119.58333333333334</v>
      </c>
      <c r="J473" s="40">
        <v>122.16666666666666</v>
      </c>
      <c r="K473" s="31">
        <v>117</v>
      </c>
      <c r="L473" s="31">
        <v>112.1</v>
      </c>
      <c r="M473" s="31">
        <v>1.4969300000000001</v>
      </c>
      <c r="N473" s="1"/>
      <c r="O473" s="1"/>
    </row>
    <row r="474" spans="1:15" ht="12.75" customHeight="1">
      <c r="A474" s="31">
        <v>464</v>
      </c>
      <c r="B474" s="31" t="s">
        <v>563</v>
      </c>
      <c r="C474" s="31">
        <v>1185.0999999999999</v>
      </c>
      <c r="D474" s="40">
        <v>1181.9499999999998</v>
      </c>
      <c r="E474" s="40">
        <v>1166.0999999999997</v>
      </c>
      <c r="F474" s="40">
        <v>1147.0999999999999</v>
      </c>
      <c r="G474" s="40">
        <v>1131.2499999999998</v>
      </c>
      <c r="H474" s="40">
        <v>1200.9499999999996</v>
      </c>
      <c r="I474" s="40">
        <v>1216.8</v>
      </c>
      <c r="J474" s="40">
        <v>1235.7999999999995</v>
      </c>
      <c r="K474" s="31">
        <v>1197.8</v>
      </c>
      <c r="L474" s="31">
        <v>1162.95</v>
      </c>
      <c r="M474" s="31">
        <v>2.8692500000000001</v>
      </c>
      <c r="N474" s="1"/>
      <c r="O474" s="1"/>
    </row>
    <row r="475" spans="1:15" ht="12.75" customHeight="1">
      <c r="A475" s="31">
        <v>465</v>
      </c>
      <c r="B475" s="31" t="s">
        <v>564</v>
      </c>
      <c r="C475" s="31">
        <v>13.25</v>
      </c>
      <c r="D475" s="40">
        <v>13.083333333333334</v>
      </c>
      <c r="E475" s="40">
        <v>12.766666666666667</v>
      </c>
      <c r="F475" s="40">
        <v>12.283333333333333</v>
      </c>
      <c r="G475" s="40">
        <v>11.966666666666667</v>
      </c>
      <c r="H475" s="40">
        <v>13.566666666666668</v>
      </c>
      <c r="I475" s="40">
        <v>13.883333333333335</v>
      </c>
      <c r="J475" s="40">
        <v>14.366666666666669</v>
      </c>
      <c r="K475" s="31">
        <v>13.4</v>
      </c>
      <c r="L475" s="31">
        <v>12.6</v>
      </c>
      <c r="M475" s="31">
        <v>61.078510000000001</v>
      </c>
      <c r="N475" s="1"/>
      <c r="O475" s="1"/>
    </row>
    <row r="476" spans="1:15" ht="12.75" customHeight="1">
      <c r="A476" s="31">
        <v>466</v>
      </c>
      <c r="B476" s="31" t="s">
        <v>565</v>
      </c>
      <c r="C476" s="31">
        <v>536.25</v>
      </c>
      <c r="D476" s="40">
        <v>531.41666666666663</v>
      </c>
      <c r="E476" s="40">
        <v>523.83333333333326</v>
      </c>
      <c r="F476" s="40">
        <v>511.41666666666663</v>
      </c>
      <c r="G476" s="40">
        <v>503.83333333333326</v>
      </c>
      <c r="H476" s="40">
        <v>543.83333333333326</v>
      </c>
      <c r="I476" s="40">
        <v>551.41666666666652</v>
      </c>
      <c r="J476" s="40">
        <v>563.83333333333326</v>
      </c>
      <c r="K476" s="31">
        <v>539</v>
      </c>
      <c r="L476" s="31">
        <v>519</v>
      </c>
      <c r="M476" s="31">
        <v>4.0276699999999996</v>
      </c>
      <c r="N476" s="1"/>
      <c r="O476" s="1"/>
    </row>
    <row r="477" spans="1:15" ht="12.75" customHeight="1">
      <c r="A477" s="31">
        <v>467</v>
      </c>
      <c r="B477" s="31" t="s">
        <v>212</v>
      </c>
      <c r="C477" s="31">
        <v>777.1</v>
      </c>
      <c r="D477" s="40">
        <v>778.26666666666677</v>
      </c>
      <c r="E477" s="40">
        <v>770.88333333333355</v>
      </c>
      <c r="F477" s="40">
        <v>764.66666666666674</v>
      </c>
      <c r="G477" s="40">
        <v>757.28333333333353</v>
      </c>
      <c r="H477" s="40">
        <v>784.48333333333358</v>
      </c>
      <c r="I477" s="40">
        <v>791.86666666666679</v>
      </c>
      <c r="J477" s="40">
        <v>798.0833333333336</v>
      </c>
      <c r="K477" s="31">
        <v>785.65</v>
      </c>
      <c r="L477" s="31">
        <v>772.05</v>
      </c>
      <c r="M477" s="31">
        <v>22.488099999999999</v>
      </c>
      <c r="N477" s="1"/>
      <c r="O477" s="1"/>
    </row>
    <row r="478" spans="1:15" ht="12.75" customHeight="1">
      <c r="A478" s="31">
        <v>468</v>
      </c>
      <c r="B478" s="31" t="s">
        <v>566</v>
      </c>
      <c r="C478" s="31">
        <v>1081.55</v>
      </c>
      <c r="D478" s="40">
        <v>1064.7833333333335</v>
      </c>
      <c r="E478" s="40">
        <v>1029.5666666666671</v>
      </c>
      <c r="F478" s="40">
        <v>977.58333333333348</v>
      </c>
      <c r="G478" s="40">
        <v>942.36666666666702</v>
      </c>
      <c r="H478" s="40">
        <v>1116.7666666666671</v>
      </c>
      <c r="I478" s="40">
        <v>1151.9833333333338</v>
      </c>
      <c r="J478" s="40">
        <v>1203.9666666666672</v>
      </c>
      <c r="K478" s="31">
        <v>1100</v>
      </c>
      <c r="L478" s="31">
        <v>1012.8</v>
      </c>
      <c r="M478" s="31">
        <v>7.7458400000000003</v>
      </c>
      <c r="N478" s="1"/>
      <c r="O478" s="1"/>
    </row>
    <row r="479" spans="1:15" ht="12.75" customHeight="1">
      <c r="A479" s="31">
        <v>469</v>
      </c>
      <c r="B479" s="31" t="s">
        <v>567</v>
      </c>
      <c r="C479" s="31">
        <v>212.15</v>
      </c>
      <c r="D479" s="40">
        <v>212.20000000000002</v>
      </c>
      <c r="E479" s="40">
        <v>209.00000000000003</v>
      </c>
      <c r="F479" s="40">
        <v>205.85000000000002</v>
      </c>
      <c r="G479" s="40">
        <v>202.65000000000003</v>
      </c>
      <c r="H479" s="40">
        <v>215.35000000000002</v>
      </c>
      <c r="I479" s="40">
        <v>218.55</v>
      </c>
      <c r="J479" s="40">
        <v>221.70000000000002</v>
      </c>
      <c r="K479" s="31">
        <v>215.4</v>
      </c>
      <c r="L479" s="31">
        <v>209.05</v>
      </c>
      <c r="M479" s="31">
        <v>2.4346100000000002</v>
      </c>
      <c r="N479" s="1"/>
      <c r="O479" s="1"/>
    </row>
    <row r="480" spans="1:15" ht="12.75" customHeight="1">
      <c r="A480" s="31">
        <v>470</v>
      </c>
      <c r="B480" s="31" t="s">
        <v>568</v>
      </c>
      <c r="C480" s="31">
        <v>26.15</v>
      </c>
      <c r="D480" s="40">
        <v>26.016666666666669</v>
      </c>
      <c r="E480" s="40">
        <v>25.733333333333338</v>
      </c>
      <c r="F480" s="40">
        <v>25.31666666666667</v>
      </c>
      <c r="G480" s="40">
        <v>25.033333333333339</v>
      </c>
      <c r="H480" s="40">
        <v>26.433333333333337</v>
      </c>
      <c r="I480" s="40">
        <v>26.716666666666669</v>
      </c>
      <c r="J480" s="40">
        <v>27.133333333333336</v>
      </c>
      <c r="K480" s="31">
        <v>26.3</v>
      </c>
      <c r="L480" s="31">
        <v>25.6</v>
      </c>
      <c r="M480" s="31">
        <v>26.084479999999999</v>
      </c>
      <c r="N480" s="1"/>
      <c r="O480" s="1"/>
    </row>
    <row r="481" spans="1:15" ht="12.75" customHeight="1">
      <c r="A481" s="31">
        <v>471</v>
      </c>
      <c r="B481" s="31" t="s">
        <v>211</v>
      </c>
      <c r="C481" s="31">
        <v>7468.7</v>
      </c>
      <c r="D481" s="40">
        <v>7493.8500000000013</v>
      </c>
      <c r="E481" s="40">
        <v>7407.7000000000025</v>
      </c>
      <c r="F481" s="40">
        <v>7346.7000000000016</v>
      </c>
      <c r="G481" s="40">
        <v>7260.5500000000029</v>
      </c>
      <c r="H481" s="40">
        <v>7554.8500000000022</v>
      </c>
      <c r="I481" s="40">
        <v>7641.0000000000018</v>
      </c>
      <c r="J481" s="40">
        <v>7702.0000000000018</v>
      </c>
      <c r="K481" s="31">
        <v>7580</v>
      </c>
      <c r="L481" s="31">
        <v>7432.85</v>
      </c>
      <c r="M481" s="31">
        <v>2.0605099999999998</v>
      </c>
      <c r="N481" s="1"/>
      <c r="O481" s="1"/>
    </row>
    <row r="482" spans="1:15" ht="12.75" customHeight="1">
      <c r="A482" s="31">
        <v>472</v>
      </c>
      <c r="B482" s="31" t="s">
        <v>280</v>
      </c>
      <c r="C482" s="31">
        <v>35.049999999999997</v>
      </c>
      <c r="D482" s="40">
        <v>35.016666666666659</v>
      </c>
      <c r="E482" s="40">
        <v>34.633333333333319</v>
      </c>
      <c r="F482" s="40">
        <v>34.216666666666661</v>
      </c>
      <c r="G482" s="40">
        <v>33.833333333333321</v>
      </c>
      <c r="H482" s="40">
        <v>35.433333333333316</v>
      </c>
      <c r="I482" s="40">
        <v>35.816666666666656</v>
      </c>
      <c r="J482" s="40">
        <v>36.233333333333313</v>
      </c>
      <c r="K482" s="31">
        <v>35.4</v>
      </c>
      <c r="L482" s="31">
        <v>34.6</v>
      </c>
      <c r="M482" s="31">
        <v>55.935920000000003</v>
      </c>
      <c r="N482" s="1"/>
      <c r="O482" s="1"/>
    </row>
    <row r="483" spans="1:15" ht="12.75" customHeight="1">
      <c r="A483" s="31">
        <v>473</v>
      </c>
      <c r="B483" s="31" t="s">
        <v>210</v>
      </c>
      <c r="C483" s="31">
        <v>1389.65</v>
      </c>
      <c r="D483" s="40">
        <v>1395.3</v>
      </c>
      <c r="E483" s="40">
        <v>1375.35</v>
      </c>
      <c r="F483" s="40">
        <v>1361.05</v>
      </c>
      <c r="G483" s="40">
        <v>1341.1</v>
      </c>
      <c r="H483" s="40">
        <v>1409.6</v>
      </c>
      <c r="I483" s="40">
        <v>1429.5500000000002</v>
      </c>
      <c r="J483" s="40">
        <v>1443.85</v>
      </c>
      <c r="K483" s="31">
        <v>1415.25</v>
      </c>
      <c r="L483" s="31">
        <v>1381</v>
      </c>
      <c r="M483" s="31">
        <v>2.71644</v>
      </c>
      <c r="N483" s="1"/>
      <c r="O483" s="1"/>
    </row>
    <row r="484" spans="1:15" ht="12.75" customHeight="1">
      <c r="A484" s="31">
        <v>474</v>
      </c>
      <c r="B484" s="31" t="s">
        <v>156</v>
      </c>
      <c r="C484" s="31">
        <v>655.95</v>
      </c>
      <c r="D484" s="40">
        <v>653.43333333333339</v>
      </c>
      <c r="E484" s="40">
        <v>647.86666666666679</v>
      </c>
      <c r="F484" s="40">
        <v>639.78333333333342</v>
      </c>
      <c r="G484" s="40">
        <v>634.21666666666681</v>
      </c>
      <c r="H484" s="40">
        <v>661.51666666666677</v>
      </c>
      <c r="I484" s="40">
        <v>667.08333333333337</v>
      </c>
      <c r="J484" s="40">
        <v>675.16666666666674</v>
      </c>
      <c r="K484" s="31">
        <v>659</v>
      </c>
      <c r="L484" s="31">
        <v>645.35</v>
      </c>
      <c r="M484" s="31">
        <v>17.699369999999998</v>
      </c>
      <c r="N484" s="1"/>
      <c r="O484" s="1"/>
    </row>
    <row r="485" spans="1:15" ht="12.75" customHeight="1">
      <c r="A485" s="31">
        <v>475</v>
      </c>
      <c r="B485" s="31" t="s">
        <v>281</v>
      </c>
      <c r="C485" s="31">
        <v>237.45</v>
      </c>
      <c r="D485" s="40">
        <v>236.61666666666665</v>
      </c>
      <c r="E485" s="40">
        <v>234.3833333333333</v>
      </c>
      <c r="F485" s="40">
        <v>231.31666666666666</v>
      </c>
      <c r="G485" s="40">
        <v>229.08333333333331</v>
      </c>
      <c r="H485" s="40">
        <v>239.68333333333328</v>
      </c>
      <c r="I485" s="40">
        <v>241.91666666666663</v>
      </c>
      <c r="J485" s="40">
        <v>244.98333333333326</v>
      </c>
      <c r="K485" s="31">
        <v>238.85</v>
      </c>
      <c r="L485" s="31">
        <v>233.55</v>
      </c>
      <c r="M485" s="31">
        <v>3.13049</v>
      </c>
      <c r="N485" s="1"/>
      <c r="O485" s="1"/>
    </row>
    <row r="486" spans="1:15" ht="12.75" customHeight="1">
      <c r="A486" s="31">
        <v>476</v>
      </c>
      <c r="B486" s="31" t="s">
        <v>569</v>
      </c>
      <c r="C486" s="31">
        <v>3556.1</v>
      </c>
      <c r="D486" s="40">
        <v>3535.9666666666667</v>
      </c>
      <c r="E486" s="40">
        <v>3471.9833333333336</v>
      </c>
      <c r="F486" s="40">
        <v>3387.8666666666668</v>
      </c>
      <c r="G486" s="40">
        <v>3323.8833333333337</v>
      </c>
      <c r="H486" s="40">
        <v>3620.0833333333335</v>
      </c>
      <c r="I486" s="40">
        <v>3684.0666666666662</v>
      </c>
      <c r="J486" s="40">
        <v>3768.1833333333334</v>
      </c>
      <c r="K486" s="31">
        <v>3599.95</v>
      </c>
      <c r="L486" s="31">
        <v>3451.85</v>
      </c>
      <c r="M486" s="31">
        <v>0.56345000000000001</v>
      </c>
      <c r="N486" s="1"/>
      <c r="O486" s="1"/>
    </row>
    <row r="487" spans="1:15" ht="12.75" customHeight="1">
      <c r="A487" s="31">
        <v>477</v>
      </c>
      <c r="B487" s="31" t="s">
        <v>570</v>
      </c>
      <c r="C487" s="31">
        <v>462.95</v>
      </c>
      <c r="D487" s="40">
        <v>444.98333333333335</v>
      </c>
      <c r="E487" s="40">
        <v>427.01666666666671</v>
      </c>
      <c r="F487" s="40">
        <v>391.08333333333337</v>
      </c>
      <c r="G487" s="40">
        <v>373.11666666666673</v>
      </c>
      <c r="H487" s="40">
        <v>480.91666666666669</v>
      </c>
      <c r="I487" s="40">
        <v>498.88333333333338</v>
      </c>
      <c r="J487" s="40">
        <v>534.81666666666661</v>
      </c>
      <c r="K487" s="31">
        <v>462.95</v>
      </c>
      <c r="L487" s="31">
        <v>409.05</v>
      </c>
      <c r="M487" s="31">
        <v>125.41406000000001</v>
      </c>
      <c r="N487" s="1"/>
      <c r="O487" s="1"/>
    </row>
    <row r="488" spans="1:15" ht="12.75" customHeight="1">
      <c r="A488" s="31">
        <v>478</v>
      </c>
      <c r="B488" s="31" t="s">
        <v>571</v>
      </c>
      <c r="C488" s="31">
        <v>3374.05</v>
      </c>
      <c r="D488" s="40">
        <v>3365.6833333333329</v>
      </c>
      <c r="E488" s="40">
        <v>3333.3666666666659</v>
      </c>
      <c r="F488" s="40">
        <v>3292.6833333333329</v>
      </c>
      <c r="G488" s="40">
        <v>3260.3666666666659</v>
      </c>
      <c r="H488" s="40">
        <v>3406.3666666666659</v>
      </c>
      <c r="I488" s="40">
        <v>3438.6833333333325</v>
      </c>
      <c r="J488" s="40">
        <v>3479.3666666666659</v>
      </c>
      <c r="K488" s="31">
        <v>3398</v>
      </c>
      <c r="L488" s="31">
        <v>3325</v>
      </c>
      <c r="M488" s="31">
        <v>3.9629999999999999E-2</v>
      </c>
      <c r="N488" s="1"/>
      <c r="O488" s="1"/>
    </row>
    <row r="489" spans="1:15" ht="12.75" customHeight="1">
      <c r="A489" s="31">
        <v>479</v>
      </c>
      <c r="B489" s="31" t="s">
        <v>572</v>
      </c>
      <c r="C489" s="31">
        <v>769.45</v>
      </c>
      <c r="D489" s="40">
        <v>771.7833333333333</v>
      </c>
      <c r="E489" s="40">
        <v>761.66666666666663</v>
      </c>
      <c r="F489" s="40">
        <v>753.88333333333333</v>
      </c>
      <c r="G489" s="40">
        <v>743.76666666666665</v>
      </c>
      <c r="H489" s="40">
        <v>779.56666666666661</v>
      </c>
      <c r="I489" s="40">
        <v>789.68333333333339</v>
      </c>
      <c r="J489" s="40">
        <v>797.46666666666658</v>
      </c>
      <c r="K489" s="31">
        <v>781.9</v>
      </c>
      <c r="L489" s="31">
        <v>764</v>
      </c>
      <c r="M489" s="31">
        <v>0.61856</v>
      </c>
      <c r="N489" s="1"/>
      <c r="O489" s="1"/>
    </row>
    <row r="490" spans="1:15" ht="12.75" customHeight="1">
      <c r="A490" s="31">
        <v>480</v>
      </c>
      <c r="B490" s="31" t="s">
        <v>573</v>
      </c>
      <c r="C490" s="31">
        <v>36.15</v>
      </c>
      <c r="D490" s="40">
        <v>34.6</v>
      </c>
      <c r="E490" s="40">
        <v>33.050000000000004</v>
      </c>
      <c r="F490" s="40">
        <v>29.950000000000003</v>
      </c>
      <c r="G490" s="40">
        <v>28.400000000000006</v>
      </c>
      <c r="H490" s="40">
        <v>37.700000000000003</v>
      </c>
      <c r="I490" s="40">
        <v>39.25</v>
      </c>
      <c r="J490" s="40">
        <v>42.35</v>
      </c>
      <c r="K490" s="31">
        <v>36.15</v>
      </c>
      <c r="L490" s="31">
        <v>31.5</v>
      </c>
      <c r="M490" s="31">
        <v>167.4727</v>
      </c>
      <c r="N490" s="1"/>
      <c r="O490" s="1"/>
    </row>
    <row r="491" spans="1:15" ht="12.75" customHeight="1">
      <c r="A491" s="31">
        <v>481</v>
      </c>
      <c r="B491" s="31" t="s">
        <v>574</v>
      </c>
      <c r="C491" s="31">
        <v>1411.3</v>
      </c>
      <c r="D491" s="40">
        <v>1415.8166666666668</v>
      </c>
      <c r="E491" s="40">
        <v>1383.6333333333337</v>
      </c>
      <c r="F491" s="40">
        <v>1355.9666666666669</v>
      </c>
      <c r="G491" s="40">
        <v>1323.7833333333338</v>
      </c>
      <c r="H491" s="40">
        <v>1443.4833333333336</v>
      </c>
      <c r="I491" s="40">
        <v>1475.6666666666665</v>
      </c>
      <c r="J491" s="40">
        <v>1503.3333333333335</v>
      </c>
      <c r="K491" s="31">
        <v>1448</v>
      </c>
      <c r="L491" s="31">
        <v>1388.15</v>
      </c>
      <c r="M491" s="31">
        <v>0.57059000000000004</v>
      </c>
      <c r="N491" s="1"/>
      <c r="O491" s="1"/>
    </row>
    <row r="492" spans="1:15" ht="12.75" customHeight="1">
      <c r="A492" s="31">
        <v>482</v>
      </c>
      <c r="B492" s="31" t="s">
        <v>575</v>
      </c>
      <c r="C492" s="31">
        <v>1758.85</v>
      </c>
      <c r="D492" s="40">
        <v>1779.3</v>
      </c>
      <c r="E492" s="40">
        <v>1729.6</v>
      </c>
      <c r="F492" s="40">
        <v>1700.35</v>
      </c>
      <c r="G492" s="40">
        <v>1650.6499999999999</v>
      </c>
      <c r="H492" s="40">
        <v>1808.55</v>
      </c>
      <c r="I492" s="40">
        <v>1858.2500000000002</v>
      </c>
      <c r="J492" s="40">
        <v>1887.5</v>
      </c>
      <c r="K492" s="31">
        <v>1829</v>
      </c>
      <c r="L492" s="31">
        <v>1750.05</v>
      </c>
      <c r="M492" s="31">
        <v>1.45231</v>
      </c>
      <c r="N492" s="1"/>
      <c r="O492" s="1"/>
    </row>
    <row r="493" spans="1:15" ht="12.75" customHeight="1">
      <c r="A493" s="31">
        <v>483</v>
      </c>
      <c r="B493" s="31" t="s">
        <v>576</v>
      </c>
      <c r="C493" s="31">
        <v>320.14999999999998</v>
      </c>
      <c r="D493" s="40">
        <v>321.3</v>
      </c>
      <c r="E493" s="40">
        <v>313.95000000000005</v>
      </c>
      <c r="F493" s="40">
        <v>307.75000000000006</v>
      </c>
      <c r="G493" s="40">
        <v>300.40000000000009</v>
      </c>
      <c r="H493" s="40">
        <v>327.5</v>
      </c>
      <c r="I493" s="40">
        <v>334.85</v>
      </c>
      <c r="J493" s="40">
        <v>341.04999999999995</v>
      </c>
      <c r="K493" s="31">
        <v>328.65</v>
      </c>
      <c r="L493" s="31">
        <v>315.10000000000002</v>
      </c>
      <c r="M493" s="31">
        <v>3.3687499999999999</v>
      </c>
      <c r="N493" s="1"/>
      <c r="O493" s="1"/>
    </row>
    <row r="494" spans="1:15" ht="12.75" customHeight="1">
      <c r="A494" s="31">
        <v>484</v>
      </c>
      <c r="B494" s="31" t="s">
        <v>282</v>
      </c>
      <c r="C494" s="31">
        <v>774.15</v>
      </c>
      <c r="D494" s="40">
        <v>772.21666666666658</v>
      </c>
      <c r="E494" s="40">
        <v>762.48333333333312</v>
      </c>
      <c r="F494" s="40">
        <v>750.81666666666649</v>
      </c>
      <c r="G494" s="40">
        <v>741.08333333333303</v>
      </c>
      <c r="H494" s="40">
        <v>783.88333333333321</v>
      </c>
      <c r="I494" s="40">
        <v>793.61666666666656</v>
      </c>
      <c r="J494" s="40">
        <v>805.2833333333333</v>
      </c>
      <c r="K494" s="31">
        <v>781.95</v>
      </c>
      <c r="L494" s="31">
        <v>760.55</v>
      </c>
      <c r="M494" s="31">
        <v>2.5603600000000002</v>
      </c>
      <c r="N494" s="1"/>
      <c r="O494" s="1"/>
    </row>
    <row r="495" spans="1:15" ht="12.75" customHeight="1">
      <c r="A495" s="31">
        <v>485</v>
      </c>
      <c r="B495" s="31" t="s">
        <v>213</v>
      </c>
      <c r="C495" s="31">
        <v>323.55</v>
      </c>
      <c r="D495" s="40">
        <v>323.43333333333334</v>
      </c>
      <c r="E495" s="40">
        <v>319.4666666666667</v>
      </c>
      <c r="F495" s="40">
        <v>315.38333333333338</v>
      </c>
      <c r="G495" s="40">
        <v>311.41666666666674</v>
      </c>
      <c r="H495" s="40">
        <v>327.51666666666665</v>
      </c>
      <c r="I495" s="40">
        <v>331.48333333333323</v>
      </c>
      <c r="J495" s="40">
        <v>335.56666666666661</v>
      </c>
      <c r="K495" s="31">
        <v>327.39999999999998</v>
      </c>
      <c r="L495" s="31">
        <v>319.35000000000002</v>
      </c>
      <c r="M495" s="31">
        <v>113.83091</v>
      </c>
      <c r="N495" s="1"/>
      <c r="O495" s="1"/>
    </row>
    <row r="496" spans="1:15" ht="12.75" customHeight="1">
      <c r="A496" s="31">
        <v>486</v>
      </c>
      <c r="B496" s="31" t="s">
        <v>577</v>
      </c>
      <c r="C496" s="31">
        <v>2827.45</v>
      </c>
      <c r="D496" s="40">
        <v>2817.4166666666665</v>
      </c>
      <c r="E496" s="40">
        <v>2785.0333333333328</v>
      </c>
      <c r="F496" s="40">
        <v>2742.6166666666663</v>
      </c>
      <c r="G496" s="40">
        <v>2710.2333333333327</v>
      </c>
      <c r="H496" s="40">
        <v>2859.833333333333</v>
      </c>
      <c r="I496" s="40">
        <v>2892.2166666666672</v>
      </c>
      <c r="J496" s="40">
        <v>2934.6333333333332</v>
      </c>
      <c r="K496" s="31">
        <v>2849.8</v>
      </c>
      <c r="L496" s="31">
        <v>2775</v>
      </c>
      <c r="M496" s="31">
        <v>0.52146000000000003</v>
      </c>
      <c r="N496" s="1"/>
      <c r="O496" s="1"/>
    </row>
    <row r="497" spans="1:15" ht="12.75" customHeight="1">
      <c r="A497" s="31">
        <v>487</v>
      </c>
      <c r="B497" s="31" t="s">
        <v>578</v>
      </c>
      <c r="C497" s="31">
        <v>1921.85</v>
      </c>
      <c r="D497" s="40">
        <v>1916.7333333333333</v>
      </c>
      <c r="E497" s="40">
        <v>1904.9166666666667</v>
      </c>
      <c r="F497" s="40">
        <v>1887.9833333333333</v>
      </c>
      <c r="G497" s="40">
        <v>1876.1666666666667</v>
      </c>
      <c r="H497" s="40">
        <v>1933.6666666666667</v>
      </c>
      <c r="I497" s="40">
        <v>1945.4833333333333</v>
      </c>
      <c r="J497" s="40">
        <v>1962.4166666666667</v>
      </c>
      <c r="K497" s="31">
        <v>1928.55</v>
      </c>
      <c r="L497" s="31">
        <v>1899.8</v>
      </c>
      <c r="M497" s="31">
        <v>0.50463000000000002</v>
      </c>
      <c r="N497" s="1"/>
      <c r="O497" s="1"/>
    </row>
    <row r="498" spans="1:15" ht="12.75" customHeight="1">
      <c r="A498" s="31">
        <v>488</v>
      </c>
      <c r="B498" s="31" t="s">
        <v>129</v>
      </c>
      <c r="C498" s="31">
        <v>6.5</v>
      </c>
      <c r="D498" s="40">
        <v>6.5666666666666664</v>
      </c>
      <c r="E498" s="40">
        <v>6.3833333333333329</v>
      </c>
      <c r="F498" s="40">
        <v>6.2666666666666666</v>
      </c>
      <c r="G498" s="40">
        <v>6.083333333333333</v>
      </c>
      <c r="H498" s="40">
        <v>6.6833333333333327</v>
      </c>
      <c r="I498" s="40">
        <v>6.8666666666666663</v>
      </c>
      <c r="J498" s="40">
        <v>6.9833333333333325</v>
      </c>
      <c r="K498" s="31">
        <v>6.75</v>
      </c>
      <c r="L498" s="31">
        <v>6.45</v>
      </c>
      <c r="M498" s="31">
        <v>1211.0258200000001</v>
      </c>
      <c r="N498" s="1"/>
      <c r="O498" s="1"/>
    </row>
    <row r="499" spans="1:15" ht="12.75" customHeight="1">
      <c r="A499" s="31">
        <v>489</v>
      </c>
      <c r="B499" s="31" t="s">
        <v>214</v>
      </c>
      <c r="C499" s="31">
        <v>986.15</v>
      </c>
      <c r="D499" s="40">
        <v>992.26666666666677</v>
      </c>
      <c r="E499" s="40">
        <v>975.88333333333355</v>
      </c>
      <c r="F499" s="40">
        <v>965.61666666666679</v>
      </c>
      <c r="G499" s="40">
        <v>949.23333333333358</v>
      </c>
      <c r="H499" s="40">
        <v>1002.5333333333335</v>
      </c>
      <c r="I499" s="40">
        <v>1018.9166666666667</v>
      </c>
      <c r="J499" s="40">
        <v>1029.1833333333334</v>
      </c>
      <c r="K499" s="31">
        <v>1008.65</v>
      </c>
      <c r="L499" s="31">
        <v>982</v>
      </c>
      <c r="M499" s="31">
        <v>9.8848199999999995</v>
      </c>
      <c r="N499" s="1"/>
      <c r="O499" s="1"/>
    </row>
    <row r="500" spans="1:15" ht="12.75" customHeight="1">
      <c r="A500" s="31">
        <v>490</v>
      </c>
      <c r="B500" s="31" t="s">
        <v>579</v>
      </c>
      <c r="C500" s="31">
        <v>7541.5</v>
      </c>
      <c r="D500" s="40">
        <v>7563.8499999999995</v>
      </c>
      <c r="E500" s="40">
        <v>7277.6999999999989</v>
      </c>
      <c r="F500" s="40">
        <v>7013.9</v>
      </c>
      <c r="G500" s="40">
        <v>6727.7499999999991</v>
      </c>
      <c r="H500" s="40">
        <v>7827.6499999999987</v>
      </c>
      <c r="I500" s="40">
        <v>8113.7999999999984</v>
      </c>
      <c r="J500" s="40">
        <v>8377.5999999999985</v>
      </c>
      <c r="K500" s="31">
        <v>7850</v>
      </c>
      <c r="L500" s="31">
        <v>7300.05</v>
      </c>
      <c r="M500" s="31">
        <v>0.31006</v>
      </c>
      <c r="N500" s="1"/>
      <c r="O500" s="1"/>
    </row>
    <row r="501" spans="1:15" ht="12.75" customHeight="1">
      <c r="A501" s="31">
        <v>491</v>
      </c>
      <c r="B501" s="31" t="s">
        <v>580</v>
      </c>
      <c r="C501" s="31">
        <v>129.75</v>
      </c>
      <c r="D501" s="40">
        <v>129.38333333333335</v>
      </c>
      <c r="E501" s="40">
        <v>127.91666666666671</v>
      </c>
      <c r="F501" s="40">
        <v>126.08333333333336</v>
      </c>
      <c r="G501" s="40">
        <v>124.61666666666672</v>
      </c>
      <c r="H501" s="40">
        <v>131.2166666666667</v>
      </c>
      <c r="I501" s="40">
        <v>132.68333333333334</v>
      </c>
      <c r="J501" s="40">
        <v>134.51666666666671</v>
      </c>
      <c r="K501" s="31">
        <v>130.85</v>
      </c>
      <c r="L501" s="31">
        <v>127.55</v>
      </c>
      <c r="M501" s="31">
        <v>10.713660000000001</v>
      </c>
      <c r="N501" s="1"/>
      <c r="O501" s="1"/>
    </row>
    <row r="502" spans="1:15" ht="12.75" customHeight="1">
      <c r="A502" s="31">
        <v>492</v>
      </c>
      <c r="B502" s="31" t="s">
        <v>581</v>
      </c>
      <c r="C502" s="31">
        <v>132.94999999999999</v>
      </c>
      <c r="D502" s="40">
        <v>131.38333333333333</v>
      </c>
      <c r="E502" s="40">
        <v>128.76666666666665</v>
      </c>
      <c r="F502" s="40">
        <v>124.58333333333333</v>
      </c>
      <c r="G502" s="40">
        <v>121.96666666666665</v>
      </c>
      <c r="H502" s="40">
        <v>135.56666666666666</v>
      </c>
      <c r="I502" s="40">
        <v>138.18333333333334</v>
      </c>
      <c r="J502" s="40">
        <v>142.36666666666665</v>
      </c>
      <c r="K502" s="31">
        <v>134</v>
      </c>
      <c r="L502" s="31">
        <v>127.2</v>
      </c>
      <c r="M502" s="31">
        <v>13.38353</v>
      </c>
      <c r="N502" s="1"/>
      <c r="O502" s="1"/>
    </row>
    <row r="503" spans="1:15" ht="12.75" customHeight="1">
      <c r="A503" s="31">
        <v>493</v>
      </c>
      <c r="B503" s="31" t="s">
        <v>582</v>
      </c>
      <c r="C503" s="31">
        <v>522.75</v>
      </c>
      <c r="D503" s="40">
        <v>518.25</v>
      </c>
      <c r="E503" s="40">
        <v>509.5</v>
      </c>
      <c r="F503" s="40">
        <v>496.25</v>
      </c>
      <c r="G503" s="40">
        <v>487.5</v>
      </c>
      <c r="H503" s="40">
        <v>531.5</v>
      </c>
      <c r="I503" s="40">
        <v>540.25</v>
      </c>
      <c r="J503" s="40">
        <v>553.5</v>
      </c>
      <c r="K503" s="31">
        <v>527</v>
      </c>
      <c r="L503" s="31">
        <v>505</v>
      </c>
      <c r="M503" s="31">
        <v>1.2614700000000001</v>
      </c>
      <c r="N503" s="1"/>
      <c r="O503" s="1"/>
    </row>
    <row r="504" spans="1:15" ht="12.75" customHeight="1">
      <c r="A504" s="31">
        <v>494</v>
      </c>
      <c r="B504" s="31" t="s">
        <v>283</v>
      </c>
      <c r="C504" s="31">
        <v>2000.7</v>
      </c>
      <c r="D504" s="40">
        <v>2016.95</v>
      </c>
      <c r="E504" s="40">
        <v>1979.0500000000002</v>
      </c>
      <c r="F504" s="40">
        <v>1957.4</v>
      </c>
      <c r="G504" s="40">
        <v>1919.5000000000002</v>
      </c>
      <c r="H504" s="40">
        <v>2038.6000000000001</v>
      </c>
      <c r="I504" s="40">
        <v>2076.5</v>
      </c>
      <c r="J504" s="40">
        <v>2098.15</v>
      </c>
      <c r="K504" s="31">
        <v>2054.85</v>
      </c>
      <c r="L504" s="31">
        <v>1995.3</v>
      </c>
      <c r="M504" s="31">
        <v>6.9923299999999999</v>
      </c>
      <c r="N504" s="1"/>
      <c r="O504" s="1"/>
    </row>
    <row r="505" spans="1:15" ht="12.75" customHeight="1">
      <c r="A505" s="31">
        <v>495</v>
      </c>
      <c r="B505" s="31" t="s">
        <v>215</v>
      </c>
      <c r="C505" s="31">
        <v>605.85</v>
      </c>
      <c r="D505" s="40">
        <v>605.13333333333333</v>
      </c>
      <c r="E505" s="40">
        <v>601.36666666666667</v>
      </c>
      <c r="F505" s="40">
        <v>596.88333333333333</v>
      </c>
      <c r="G505" s="40">
        <v>593.11666666666667</v>
      </c>
      <c r="H505" s="40">
        <v>609.61666666666667</v>
      </c>
      <c r="I505" s="40">
        <v>613.38333333333333</v>
      </c>
      <c r="J505" s="40">
        <v>617.86666666666667</v>
      </c>
      <c r="K505" s="31">
        <v>608.9</v>
      </c>
      <c r="L505" s="31">
        <v>600.65</v>
      </c>
      <c r="M505" s="31">
        <v>39.525080000000003</v>
      </c>
      <c r="N505" s="1"/>
      <c r="O505" s="1"/>
    </row>
    <row r="506" spans="1:15" ht="12.75" customHeight="1">
      <c r="A506" s="31">
        <v>496</v>
      </c>
      <c r="B506" s="31" t="s">
        <v>583</v>
      </c>
      <c r="C506" s="31">
        <v>489</v>
      </c>
      <c r="D506" s="40">
        <v>486.83333333333331</v>
      </c>
      <c r="E506" s="40">
        <v>480.31666666666661</v>
      </c>
      <c r="F506" s="40">
        <v>471.63333333333327</v>
      </c>
      <c r="G506" s="40">
        <v>465.11666666666656</v>
      </c>
      <c r="H506" s="40">
        <v>495.51666666666665</v>
      </c>
      <c r="I506" s="40">
        <v>502.03333333333342</v>
      </c>
      <c r="J506" s="40">
        <v>510.7166666666667</v>
      </c>
      <c r="K506" s="31">
        <v>493.35</v>
      </c>
      <c r="L506" s="31">
        <v>478.15</v>
      </c>
      <c r="M506" s="31">
        <v>3.2632099999999999</v>
      </c>
      <c r="N506" s="1"/>
      <c r="O506" s="1"/>
    </row>
    <row r="507" spans="1:15" ht="12.75" customHeight="1">
      <c r="A507" s="31">
        <v>497</v>
      </c>
      <c r="B507" s="31" t="s">
        <v>284</v>
      </c>
      <c r="C507" s="31">
        <v>11.95</v>
      </c>
      <c r="D507" s="40">
        <v>12</v>
      </c>
      <c r="E507" s="40">
        <v>11.85</v>
      </c>
      <c r="F507" s="40">
        <v>11.75</v>
      </c>
      <c r="G507" s="40">
        <v>11.6</v>
      </c>
      <c r="H507" s="40">
        <v>12.1</v>
      </c>
      <c r="I507" s="40">
        <v>12.249999999999998</v>
      </c>
      <c r="J507" s="40">
        <v>12.35</v>
      </c>
      <c r="K507" s="31">
        <v>12.15</v>
      </c>
      <c r="L507" s="31">
        <v>11.9</v>
      </c>
      <c r="M507" s="31">
        <v>758.56426999999996</v>
      </c>
      <c r="N507" s="1"/>
      <c r="O507" s="1"/>
    </row>
    <row r="508" spans="1:15" ht="12.75" customHeight="1">
      <c r="A508" s="31">
        <v>498</v>
      </c>
      <c r="B508" s="31" t="s">
        <v>216</v>
      </c>
      <c r="C508" s="31">
        <v>184.9</v>
      </c>
      <c r="D508" s="40">
        <v>184.43333333333331</v>
      </c>
      <c r="E508" s="40">
        <v>182.46666666666661</v>
      </c>
      <c r="F508" s="40">
        <v>180.0333333333333</v>
      </c>
      <c r="G508" s="40">
        <v>178.06666666666661</v>
      </c>
      <c r="H508" s="40">
        <v>186.86666666666662</v>
      </c>
      <c r="I508" s="40">
        <v>188.83333333333331</v>
      </c>
      <c r="J508" s="40">
        <v>191.26666666666662</v>
      </c>
      <c r="K508" s="31">
        <v>186.4</v>
      </c>
      <c r="L508" s="31">
        <v>182</v>
      </c>
      <c r="M508" s="31">
        <v>116.85849</v>
      </c>
      <c r="N508" s="1"/>
      <c r="O508" s="1"/>
    </row>
    <row r="509" spans="1:15" ht="12.75" customHeight="1">
      <c r="A509" s="31">
        <v>499</v>
      </c>
      <c r="B509" s="31" t="s">
        <v>584</v>
      </c>
      <c r="C509" s="31">
        <v>417.7</v>
      </c>
      <c r="D509" s="40">
        <v>411.06666666666661</v>
      </c>
      <c r="E509" s="40">
        <v>402.23333333333323</v>
      </c>
      <c r="F509" s="40">
        <v>386.76666666666665</v>
      </c>
      <c r="G509" s="40">
        <v>377.93333333333328</v>
      </c>
      <c r="H509" s="40">
        <v>426.53333333333319</v>
      </c>
      <c r="I509" s="40">
        <v>435.36666666666656</v>
      </c>
      <c r="J509" s="40">
        <v>450.83333333333314</v>
      </c>
      <c r="K509" s="31">
        <v>419.9</v>
      </c>
      <c r="L509" s="31">
        <v>395.6</v>
      </c>
      <c r="M509" s="31">
        <v>14.84019</v>
      </c>
      <c r="N509" s="1"/>
      <c r="O509" s="1"/>
    </row>
    <row r="510" spans="1:15" ht="12.75" customHeight="1">
      <c r="A510" s="31">
        <v>500</v>
      </c>
      <c r="B510" s="31" t="s">
        <v>585</v>
      </c>
      <c r="C510" s="31">
        <v>2236.85</v>
      </c>
      <c r="D510" s="40">
        <v>2229.2833333333333</v>
      </c>
      <c r="E510" s="40">
        <v>2203.5666666666666</v>
      </c>
      <c r="F510" s="40">
        <v>2170.2833333333333</v>
      </c>
      <c r="G510" s="40">
        <v>2144.5666666666666</v>
      </c>
      <c r="H510" s="40">
        <v>2262.5666666666666</v>
      </c>
      <c r="I510" s="40">
        <v>2288.2833333333328</v>
      </c>
      <c r="J510" s="40">
        <v>2321.5666666666666</v>
      </c>
      <c r="K510" s="31">
        <v>2255</v>
      </c>
      <c r="L510" s="31">
        <v>2196</v>
      </c>
      <c r="M510" s="31">
        <v>0.14126</v>
      </c>
      <c r="N510" s="1"/>
      <c r="O510" s="1"/>
    </row>
    <row r="511" spans="1:15" ht="12.75" customHeight="1">
      <c r="A511" s="31">
        <v>501</v>
      </c>
      <c r="B511" s="31" t="s">
        <v>586</v>
      </c>
      <c r="C511" s="31">
        <v>2120.15</v>
      </c>
      <c r="D511" s="40">
        <v>2073.4</v>
      </c>
      <c r="E511" s="40">
        <v>1997.8000000000002</v>
      </c>
      <c r="F511" s="40">
        <v>1875.45</v>
      </c>
      <c r="G511" s="40">
        <v>1799.8500000000001</v>
      </c>
      <c r="H511" s="40">
        <v>2195.75</v>
      </c>
      <c r="I511" s="40">
        <v>2271.3499999999995</v>
      </c>
      <c r="J511" s="40">
        <v>2393.7000000000003</v>
      </c>
      <c r="K511" s="31">
        <v>2149</v>
      </c>
      <c r="L511" s="31">
        <v>1951.05</v>
      </c>
      <c r="M511" s="31">
        <v>0.53715999999999997</v>
      </c>
      <c r="N511" s="1"/>
      <c r="O511" s="1"/>
    </row>
    <row r="512" spans="1:15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A513" s="7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A514" s="7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A515" s="72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72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68" t="s">
        <v>587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51" t="s">
        <v>217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51" t="s">
        <v>218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51" t="s">
        <v>219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51" t="s">
        <v>220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51" t="s">
        <v>221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0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1" t="s">
        <v>222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2" t="s">
        <v>223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2" t="s">
        <v>224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2" t="s">
        <v>225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2" t="s">
        <v>226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2" t="s">
        <v>227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2.75" customHeight="1">
      <c r="A534" s="72" t="s">
        <v>228</v>
      </c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2.75" customHeight="1">
      <c r="A535" s="72" t="s">
        <v>229</v>
      </c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2.75" customHeight="1">
      <c r="A536" s="72" t="s">
        <v>230</v>
      </c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2.75" customHeight="1">
      <c r="A537" s="72" t="s">
        <v>231</v>
      </c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6" t="s">
        <v>289</v>
      </c>
      <c r="B1" s="77"/>
      <c r="C1" s="78"/>
      <c r="D1" s="79"/>
      <c r="E1" s="77"/>
      <c r="F1" s="77"/>
      <c r="G1" s="77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</row>
    <row r="2" spans="1:35" ht="12.75" customHeight="1">
      <c r="A2" s="81"/>
      <c r="B2" s="82"/>
      <c r="C2" s="83"/>
      <c r="D2" s="84"/>
      <c r="E2" s="82"/>
      <c r="F2" s="82"/>
      <c r="G2" s="82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</row>
    <row r="3" spans="1:35" ht="12.75" customHeight="1">
      <c r="A3" s="81"/>
      <c r="B3" s="82"/>
      <c r="C3" s="83"/>
      <c r="D3" s="84"/>
      <c r="E3" s="82"/>
      <c r="F3" s="82"/>
      <c r="G3" s="82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</row>
    <row r="4" spans="1:35" ht="12.75" customHeight="1">
      <c r="A4" s="81"/>
      <c r="B4" s="82"/>
      <c r="C4" s="83"/>
      <c r="D4" s="84"/>
      <c r="E4" s="82"/>
      <c r="F4" s="82"/>
      <c r="G4" s="82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</row>
    <row r="5" spans="1:35" ht="6" customHeight="1">
      <c r="A5" s="443"/>
      <c r="B5" s="444"/>
      <c r="C5" s="443"/>
      <c r="D5" s="444"/>
      <c r="E5" s="77"/>
      <c r="F5" s="77"/>
      <c r="G5" s="77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</row>
    <row r="6" spans="1:35" ht="26.25" customHeight="1">
      <c r="A6" s="80"/>
      <c r="B6" s="85"/>
      <c r="C6" s="73"/>
      <c r="D6" s="73"/>
      <c r="E6" s="23" t="s">
        <v>288</v>
      </c>
      <c r="F6" s="77"/>
      <c r="G6" s="77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</row>
    <row r="7" spans="1:35" ht="16.5" customHeight="1">
      <c r="A7" s="86" t="s">
        <v>588</v>
      </c>
      <c r="B7" s="445" t="s">
        <v>589</v>
      </c>
      <c r="C7" s="444"/>
      <c r="D7" s="7">
        <f>Main!B10</f>
        <v>44421</v>
      </c>
      <c r="E7" s="87"/>
      <c r="F7" s="77"/>
      <c r="G7" s="88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</row>
    <row r="8" spans="1:35" ht="12.75" customHeight="1">
      <c r="A8" s="76"/>
      <c r="B8" s="77"/>
      <c r="C8" s="78"/>
      <c r="D8" s="79"/>
      <c r="E8" s="87"/>
      <c r="F8" s="87"/>
      <c r="G8" s="87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</row>
    <row r="9" spans="1:35" ht="15.75" customHeight="1">
      <c r="A9" s="89" t="s">
        <v>590</v>
      </c>
      <c r="B9" s="90" t="s">
        <v>591</v>
      </c>
      <c r="C9" s="90" t="s">
        <v>592</v>
      </c>
      <c r="D9" s="90" t="s">
        <v>593</v>
      </c>
      <c r="E9" s="90" t="s">
        <v>594</v>
      </c>
      <c r="F9" s="90" t="s">
        <v>595</v>
      </c>
      <c r="G9" s="90" t="s">
        <v>596</v>
      </c>
      <c r="H9" s="90" t="s">
        <v>597</v>
      </c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</row>
    <row r="10" spans="1:35" ht="12.75" customHeight="1">
      <c r="A10" s="91">
        <v>44420</v>
      </c>
      <c r="B10" s="32">
        <v>539528</v>
      </c>
      <c r="C10" s="31" t="s">
        <v>925</v>
      </c>
      <c r="D10" s="31" t="s">
        <v>975</v>
      </c>
      <c r="E10" s="31" t="s">
        <v>598</v>
      </c>
      <c r="F10" s="92">
        <v>30000</v>
      </c>
      <c r="G10" s="32">
        <v>29.03</v>
      </c>
      <c r="H10" s="32" t="s">
        <v>315</v>
      </c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</row>
    <row r="11" spans="1:35" ht="12.75" customHeight="1">
      <c r="A11" s="91">
        <v>44420</v>
      </c>
      <c r="B11" s="32">
        <v>539528</v>
      </c>
      <c r="C11" s="31" t="s">
        <v>925</v>
      </c>
      <c r="D11" s="31" t="s">
        <v>926</v>
      </c>
      <c r="E11" s="31" t="s">
        <v>599</v>
      </c>
      <c r="F11" s="92">
        <v>32883</v>
      </c>
      <c r="G11" s="32">
        <v>29.02</v>
      </c>
      <c r="H11" s="32" t="s">
        <v>315</v>
      </c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</row>
    <row r="12" spans="1:35" ht="12.75" customHeight="1">
      <c r="A12" s="91">
        <v>44420</v>
      </c>
      <c r="B12" s="32">
        <v>539570</v>
      </c>
      <c r="C12" s="31" t="s">
        <v>942</v>
      </c>
      <c r="D12" s="31" t="s">
        <v>943</v>
      </c>
      <c r="E12" s="31" t="s">
        <v>599</v>
      </c>
      <c r="F12" s="92">
        <v>307200</v>
      </c>
      <c r="G12" s="32">
        <v>4.1900000000000004</v>
      </c>
      <c r="H12" s="32" t="s">
        <v>315</v>
      </c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</row>
    <row r="13" spans="1:35" ht="12.75" customHeight="1">
      <c r="A13" s="91">
        <v>44420</v>
      </c>
      <c r="B13" s="32">
        <v>538351</v>
      </c>
      <c r="C13" s="31" t="s">
        <v>1024</v>
      </c>
      <c r="D13" s="31" t="s">
        <v>1025</v>
      </c>
      <c r="E13" s="31" t="s">
        <v>598</v>
      </c>
      <c r="F13" s="92">
        <v>100000</v>
      </c>
      <c r="G13" s="32">
        <v>25.67</v>
      </c>
      <c r="H13" s="32" t="s">
        <v>315</v>
      </c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</row>
    <row r="14" spans="1:35" ht="12.75" customHeight="1">
      <c r="A14" s="91">
        <v>44420</v>
      </c>
      <c r="B14" s="32">
        <v>523186</v>
      </c>
      <c r="C14" s="31" t="s">
        <v>1026</v>
      </c>
      <c r="D14" s="31" t="s">
        <v>1027</v>
      </c>
      <c r="E14" s="31" t="s">
        <v>598</v>
      </c>
      <c r="F14" s="92">
        <v>15467</v>
      </c>
      <c r="G14" s="32">
        <v>188.74</v>
      </c>
      <c r="H14" s="32" t="s">
        <v>315</v>
      </c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</row>
    <row r="15" spans="1:35" ht="12.75" customHeight="1">
      <c r="A15" s="91">
        <v>44420</v>
      </c>
      <c r="B15" s="32">
        <v>523186</v>
      </c>
      <c r="C15" s="31" t="s">
        <v>1026</v>
      </c>
      <c r="D15" s="31" t="s">
        <v>1028</v>
      </c>
      <c r="E15" s="31" t="s">
        <v>598</v>
      </c>
      <c r="F15" s="92">
        <v>35568</v>
      </c>
      <c r="G15" s="32">
        <v>189.45</v>
      </c>
      <c r="H15" s="32" t="s">
        <v>315</v>
      </c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</row>
    <row r="16" spans="1:35" ht="12.75" customHeight="1">
      <c r="A16" s="91">
        <v>44420</v>
      </c>
      <c r="B16" s="32">
        <v>523186</v>
      </c>
      <c r="C16" s="31" t="s">
        <v>1026</v>
      </c>
      <c r="D16" s="31" t="s">
        <v>1029</v>
      </c>
      <c r="E16" s="31" t="s">
        <v>599</v>
      </c>
      <c r="F16" s="92">
        <v>216333</v>
      </c>
      <c r="G16" s="32">
        <v>188.73</v>
      </c>
      <c r="H16" s="32" t="s">
        <v>315</v>
      </c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</row>
    <row r="17" spans="1:35" ht="12.75" customHeight="1">
      <c r="A17" s="91">
        <v>44420</v>
      </c>
      <c r="B17" s="32">
        <v>523186</v>
      </c>
      <c r="C17" s="31" t="s">
        <v>1026</v>
      </c>
      <c r="D17" s="31" t="s">
        <v>1030</v>
      </c>
      <c r="E17" s="31" t="s">
        <v>598</v>
      </c>
      <c r="F17" s="92">
        <v>19000</v>
      </c>
      <c r="G17" s="32">
        <v>189.82</v>
      </c>
      <c r="H17" s="32" t="s">
        <v>315</v>
      </c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</row>
    <row r="18" spans="1:35" ht="12.75" customHeight="1">
      <c r="A18" s="91">
        <v>44420</v>
      </c>
      <c r="B18" s="32">
        <v>523186</v>
      </c>
      <c r="C18" s="31" t="s">
        <v>1026</v>
      </c>
      <c r="D18" s="31" t="s">
        <v>1031</v>
      </c>
      <c r="E18" s="31" t="s">
        <v>598</v>
      </c>
      <c r="F18" s="92">
        <v>25385</v>
      </c>
      <c r="G18" s="32">
        <v>188.32</v>
      </c>
      <c r="H18" s="32" t="s">
        <v>315</v>
      </c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</row>
    <row r="19" spans="1:35" ht="12.75" customHeight="1">
      <c r="A19" s="91">
        <v>44420</v>
      </c>
      <c r="B19" s="32">
        <v>523186</v>
      </c>
      <c r="C19" s="31" t="s">
        <v>1026</v>
      </c>
      <c r="D19" s="31" t="s">
        <v>1032</v>
      </c>
      <c r="E19" s="31" t="s">
        <v>598</v>
      </c>
      <c r="F19" s="92">
        <v>27500</v>
      </c>
      <c r="G19" s="32">
        <v>188.36</v>
      </c>
      <c r="H19" s="32" t="s">
        <v>315</v>
      </c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</row>
    <row r="20" spans="1:35" ht="12.75" customHeight="1">
      <c r="A20" s="91">
        <v>44420</v>
      </c>
      <c r="B20" s="32">
        <v>523186</v>
      </c>
      <c r="C20" s="31" t="s">
        <v>1026</v>
      </c>
      <c r="D20" s="31" t="s">
        <v>1033</v>
      </c>
      <c r="E20" s="31" t="s">
        <v>598</v>
      </c>
      <c r="F20" s="92">
        <v>27982</v>
      </c>
      <c r="G20" s="32">
        <v>188.08</v>
      </c>
      <c r="H20" s="32" t="s">
        <v>315</v>
      </c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</row>
    <row r="21" spans="1:35" ht="12.75" customHeight="1">
      <c r="A21" s="91">
        <v>44420</v>
      </c>
      <c r="B21" s="32">
        <v>523019</v>
      </c>
      <c r="C21" s="31" t="s">
        <v>1034</v>
      </c>
      <c r="D21" s="31" t="s">
        <v>1035</v>
      </c>
      <c r="E21" s="31" t="s">
        <v>598</v>
      </c>
      <c r="F21" s="92">
        <v>48759</v>
      </c>
      <c r="G21" s="32">
        <v>41.41</v>
      </c>
      <c r="H21" s="32" t="s">
        <v>315</v>
      </c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</row>
    <row r="22" spans="1:35" ht="12.75" customHeight="1">
      <c r="A22" s="91">
        <v>44420</v>
      </c>
      <c r="B22" s="32">
        <v>521244</v>
      </c>
      <c r="C22" s="31" t="s">
        <v>1036</v>
      </c>
      <c r="D22" s="31" t="s">
        <v>1037</v>
      </c>
      <c r="E22" s="31" t="s">
        <v>599</v>
      </c>
      <c r="F22" s="92">
        <v>3000</v>
      </c>
      <c r="G22" s="32">
        <v>13.03</v>
      </c>
      <c r="H22" s="32" t="s">
        <v>315</v>
      </c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</row>
    <row r="23" spans="1:35" ht="12.75" customHeight="1">
      <c r="A23" s="91">
        <v>44420</v>
      </c>
      <c r="B23" s="32">
        <v>541299</v>
      </c>
      <c r="C23" s="31" t="s">
        <v>1038</v>
      </c>
      <c r="D23" s="31" t="s">
        <v>1039</v>
      </c>
      <c r="E23" s="31" t="s">
        <v>598</v>
      </c>
      <c r="F23" s="92">
        <v>36000</v>
      </c>
      <c r="G23" s="32">
        <v>27.63</v>
      </c>
      <c r="H23" s="32" t="s">
        <v>315</v>
      </c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</row>
    <row r="24" spans="1:35" ht="12.75" customHeight="1">
      <c r="A24" s="91">
        <v>44420</v>
      </c>
      <c r="B24" s="32">
        <v>540811</v>
      </c>
      <c r="C24" s="31" t="s">
        <v>1040</v>
      </c>
      <c r="D24" s="31" t="s">
        <v>1041</v>
      </c>
      <c r="E24" s="31" t="s">
        <v>598</v>
      </c>
      <c r="F24" s="92">
        <v>50000</v>
      </c>
      <c r="G24" s="32">
        <v>11.9</v>
      </c>
      <c r="H24" s="32" t="s">
        <v>315</v>
      </c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</row>
    <row r="25" spans="1:35" ht="12.75" customHeight="1">
      <c r="A25" s="91">
        <v>44420</v>
      </c>
      <c r="B25" s="32">
        <v>542724</v>
      </c>
      <c r="C25" s="31" t="s">
        <v>1042</v>
      </c>
      <c r="D25" s="31" t="s">
        <v>1043</v>
      </c>
      <c r="E25" s="31" t="s">
        <v>598</v>
      </c>
      <c r="F25" s="92">
        <v>42000</v>
      </c>
      <c r="G25" s="32">
        <v>83.55</v>
      </c>
      <c r="H25" s="32" t="s">
        <v>315</v>
      </c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</row>
    <row r="26" spans="1:35" ht="12.75" customHeight="1">
      <c r="A26" s="91">
        <v>44420</v>
      </c>
      <c r="B26" s="32">
        <v>542724</v>
      </c>
      <c r="C26" s="31" t="s">
        <v>1042</v>
      </c>
      <c r="D26" s="31" t="s">
        <v>1044</v>
      </c>
      <c r="E26" s="31" t="s">
        <v>599</v>
      </c>
      <c r="F26" s="92">
        <v>36000</v>
      </c>
      <c r="G26" s="32">
        <v>82.08</v>
      </c>
      <c r="H26" s="32" t="s">
        <v>315</v>
      </c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</row>
    <row r="27" spans="1:35" ht="12.75" customHeight="1">
      <c r="A27" s="91">
        <v>44420</v>
      </c>
      <c r="B27" s="32">
        <v>539216</v>
      </c>
      <c r="C27" s="31" t="s">
        <v>1045</v>
      </c>
      <c r="D27" s="31" t="s">
        <v>1046</v>
      </c>
      <c r="E27" s="31" t="s">
        <v>599</v>
      </c>
      <c r="F27" s="92">
        <v>56500</v>
      </c>
      <c r="G27" s="32">
        <v>190.79</v>
      </c>
      <c r="H27" s="32" t="s">
        <v>315</v>
      </c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</row>
    <row r="28" spans="1:35" ht="12.75" customHeight="1">
      <c r="A28" s="91">
        <v>44420</v>
      </c>
      <c r="B28" s="32">
        <v>543324</v>
      </c>
      <c r="C28" s="31" t="s">
        <v>959</v>
      </c>
      <c r="D28" s="31" t="s">
        <v>1047</v>
      </c>
      <c r="E28" s="31" t="s">
        <v>598</v>
      </c>
      <c r="F28" s="92">
        <v>12000</v>
      </c>
      <c r="G28" s="32">
        <v>177.87</v>
      </c>
      <c r="H28" s="32" t="s">
        <v>315</v>
      </c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</row>
    <row r="29" spans="1:35" ht="12.75" customHeight="1">
      <c r="A29" s="91">
        <v>44420</v>
      </c>
      <c r="B29" s="32">
        <v>543324</v>
      </c>
      <c r="C29" s="31" t="s">
        <v>959</v>
      </c>
      <c r="D29" s="31" t="s">
        <v>960</v>
      </c>
      <c r="E29" s="31" t="s">
        <v>598</v>
      </c>
      <c r="F29" s="92">
        <v>12000</v>
      </c>
      <c r="G29" s="32">
        <v>173.63</v>
      </c>
      <c r="H29" s="32" t="s">
        <v>315</v>
      </c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</row>
    <row r="30" spans="1:35" ht="12.75" customHeight="1">
      <c r="A30" s="91">
        <v>44420</v>
      </c>
      <c r="B30" s="32">
        <v>542918</v>
      </c>
      <c r="C30" s="31" t="s">
        <v>1048</v>
      </c>
      <c r="D30" s="31" t="s">
        <v>1049</v>
      </c>
      <c r="E30" s="31" t="s">
        <v>599</v>
      </c>
      <c r="F30" s="92">
        <v>30000</v>
      </c>
      <c r="G30" s="32">
        <v>35.6</v>
      </c>
      <c r="H30" s="32" t="s">
        <v>315</v>
      </c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</row>
    <row r="31" spans="1:35" ht="12.75" customHeight="1">
      <c r="A31" s="91">
        <v>44420</v>
      </c>
      <c r="B31" s="32">
        <v>505725</v>
      </c>
      <c r="C31" s="31" t="s">
        <v>1050</v>
      </c>
      <c r="D31" s="31" t="s">
        <v>1051</v>
      </c>
      <c r="E31" s="31" t="s">
        <v>599</v>
      </c>
      <c r="F31" s="92">
        <v>14950</v>
      </c>
      <c r="G31" s="32">
        <v>680</v>
      </c>
      <c r="H31" s="32" t="s">
        <v>315</v>
      </c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</row>
    <row r="32" spans="1:35" ht="12.75" customHeight="1">
      <c r="A32" s="91">
        <v>44420</v>
      </c>
      <c r="B32" s="32">
        <v>505725</v>
      </c>
      <c r="C32" s="31" t="s">
        <v>1050</v>
      </c>
      <c r="D32" s="31" t="s">
        <v>1052</v>
      </c>
      <c r="E32" s="31" t="s">
        <v>598</v>
      </c>
      <c r="F32" s="92">
        <v>15263</v>
      </c>
      <c r="G32" s="32">
        <v>680</v>
      </c>
      <c r="H32" s="32" t="s">
        <v>315</v>
      </c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</row>
    <row r="33" spans="1:35" ht="12.75" customHeight="1">
      <c r="A33" s="91">
        <v>44420</v>
      </c>
      <c r="B33" s="32">
        <v>509709</v>
      </c>
      <c r="C33" s="31" t="s">
        <v>1053</v>
      </c>
      <c r="D33" s="31" t="s">
        <v>1054</v>
      </c>
      <c r="E33" s="31" t="s">
        <v>598</v>
      </c>
      <c r="F33" s="92">
        <v>400248</v>
      </c>
      <c r="G33" s="32">
        <v>61.09</v>
      </c>
      <c r="H33" s="32" t="s">
        <v>315</v>
      </c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</row>
    <row r="34" spans="1:35" ht="12.75" customHeight="1">
      <c r="A34" s="91">
        <v>44420</v>
      </c>
      <c r="B34" s="32">
        <v>509709</v>
      </c>
      <c r="C34" s="31" t="s">
        <v>1053</v>
      </c>
      <c r="D34" s="31" t="s">
        <v>1055</v>
      </c>
      <c r="E34" s="31" t="s">
        <v>599</v>
      </c>
      <c r="F34" s="92">
        <v>431678</v>
      </c>
      <c r="G34" s="32">
        <v>61.17</v>
      </c>
      <c r="H34" s="32" t="s">
        <v>315</v>
      </c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</row>
    <row r="35" spans="1:35" ht="12.75" customHeight="1">
      <c r="A35" s="91">
        <v>44420</v>
      </c>
      <c r="B35" s="32">
        <v>521054</v>
      </c>
      <c r="C35" s="31" t="s">
        <v>1056</v>
      </c>
      <c r="D35" s="31" t="s">
        <v>1057</v>
      </c>
      <c r="E35" s="31" t="s">
        <v>598</v>
      </c>
      <c r="F35" s="92">
        <v>50818</v>
      </c>
      <c r="G35" s="32">
        <v>3.25</v>
      </c>
      <c r="H35" s="32" t="s">
        <v>315</v>
      </c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</row>
    <row r="36" spans="1:35" ht="12.75" customHeight="1">
      <c r="A36" s="91">
        <v>44420</v>
      </c>
      <c r="B36" s="32">
        <v>521054</v>
      </c>
      <c r="C36" s="31" t="s">
        <v>1056</v>
      </c>
      <c r="D36" s="31" t="s">
        <v>1058</v>
      </c>
      <c r="E36" s="31" t="s">
        <v>599</v>
      </c>
      <c r="F36" s="92">
        <v>172032</v>
      </c>
      <c r="G36" s="32">
        <v>3.25</v>
      </c>
      <c r="H36" s="32" t="s">
        <v>315</v>
      </c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</row>
    <row r="37" spans="1:35" ht="12.75" customHeight="1">
      <c r="A37" s="91">
        <v>44420</v>
      </c>
      <c r="B37" s="32">
        <v>507912</v>
      </c>
      <c r="C37" s="31" t="s">
        <v>1059</v>
      </c>
      <c r="D37" s="31" t="s">
        <v>1047</v>
      </c>
      <c r="E37" s="31" t="s">
        <v>599</v>
      </c>
      <c r="F37" s="92">
        <v>179000</v>
      </c>
      <c r="G37" s="32">
        <v>129.5</v>
      </c>
      <c r="H37" s="32" t="s">
        <v>315</v>
      </c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</row>
    <row r="38" spans="1:35" ht="12.75" customHeight="1">
      <c r="A38" s="91">
        <v>44420</v>
      </c>
      <c r="B38" s="32">
        <v>507912</v>
      </c>
      <c r="C38" s="31" t="s">
        <v>1059</v>
      </c>
      <c r="D38" s="31" t="s">
        <v>1060</v>
      </c>
      <c r="E38" s="31" t="s">
        <v>599</v>
      </c>
      <c r="F38" s="92">
        <v>200915</v>
      </c>
      <c r="G38" s="32">
        <v>129.5</v>
      </c>
      <c r="H38" s="32" t="s">
        <v>315</v>
      </c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</row>
    <row r="39" spans="1:35" ht="12.75" customHeight="1">
      <c r="A39" s="91">
        <v>44420</v>
      </c>
      <c r="B39" s="32">
        <v>507912</v>
      </c>
      <c r="C39" s="31" t="s">
        <v>1059</v>
      </c>
      <c r="D39" s="31" t="s">
        <v>1061</v>
      </c>
      <c r="E39" s="31" t="s">
        <v>598</v>
      </c>
      <c r="F39" s="92">
        <v>385000</v>
      </c>
      <c r="G39" s="32">
        <v>129.5</v>
      </c>
      <c r="H39" s="32" t="s">
        <v>315</v>
      </c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</row>
    <row r="40" spans="1:35" ht="12.75" customHeight="1">
      <c r="A40" s="91">
        <v>44420</v>
      </c>
      <c r="B40" s="32">
        <v>526235</v>
      </c>
      <c r="C40" s="31" t="s">
        <v>1062</v>
      </c>
      <c r="D40" s="31" t="s">
        <v>1063</v>
      </c>
      <c r="E40" s="31" t="s">
        <v>598</v>
      </c>
      <c r="F40" s="92">
        <v>30001</v>
      </c>
      <c r="G40" s="32">
        <v>2.1</v>
      </c>
      <c r="H40" s="32" t="s">
        <v>315</v>
      </c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</row>
    <row r="41" spans="1:35" ht="12.75" customHeight="1">
      <c r="A41" s="91">
        <v>44420</v>
      </c>
      <c r="B41" s="32">
        <v>526235</v>
      </c>
      <c r="C41" s="31" t="s">
        <v>1062</v>
      </c>
      <c r="D41" s="31" t="s">
        <v>1063</v>
      </c>
      <c r="E41" s="31" t="s">
        <v>599</v>
      </c>
      <c r="F41" s="92">
        <v>1642582</v>
      </c>
      <c r="G41" s="32">
        <v>2.08</v>
      </c>
      <c r="H41" s="32" t="s">
        <v>315</v>
      </c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</row>
    <row r="42" spans="1:35" ht="12.75" customHeight="1">
      <c r="A42" s="91">
        <v>44420</v>
      </c>
      <c r="B42" s="32">
        <v>539762</v>
      </c>
      <c r="C42" s="31" t="s">
        <v>1064</v>
      </c>
      <c r="D42" s="31" t="s">
        <v>1065</v>
      </c>
      <c r="E42" s="31" t="s">
        <v>598</v>
      </c>
      <c r="F42" s="92">
        <v>146000</v>
      </c>
      <c r="G42" s="32">
        <v>14.01</v>
      </c>
      <c r="H42" s="32" t="s">
        <v>315</v>
      </c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</row>
    <row r="43" spans="1:35" ht="12.75" customHeight="1">
      <c r="A43" s="91">
        <v>44420</v>
      </c>
      <c r="B43" s="32">
        <v>539762</v>
      </c>
      <c r="C43" s="31" t="s">
        <v>1064</v>
      </c>
      <c r="D43" s="31" t="s">
        <v>1066</v>
      </c>
      <c r="E43" s="31" t="s">
        <v>599</v>
      </c>
      <c r="F43" s="92">
        <v>150000</v>
      </c>
      <c r="G43" s="32">
        <v>14.01</v>
      </c>
      <c r="H43" s="32" t="s">
        <v>315</v>
      </c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</row>
    <row r="44" spans="1:35" ht="12.75" customHeight="1">
      <c r="A44" s="91">
        <v>44420</v>
      </c>
      <c r="B44" s="32">
        <v>540198</v>
      </c>
      <c r="C44" s="31" t="s">
        <v>976</v>
      </c>
      <c r="D44" s="31" t="s">
        <v>992</v>
      </c>
      <c r="E44" s="31" t="s">
        <v>599</v>
      </c>
      <c r="F44" s="92">
        <v>38019</v>
      </c>
      <c r="G44" s="32">
        <v>38.89</v>
      </c>
      <c r="H44" s="32" t="s">
        <v>315</v>
      </c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</row>
    <row r="45" spans="1:35" ht="12.75" customHeight="1">
      <c r="A45" s="91">
        <v>44420</v>
      </c>
      <c r="B45" s="32">
        <v>539291</v>
      </c>
      <c r="C45" s="31" t="s">
        <v>961</v>
      </c>
      <c r="D45" s="31" t="s">
        <v>1067</v>
      </c>
      <c r="E45" s="31" t="s">
        <v>599</v>
      </c>
      <c r="F45" s="92">
        <v>22000</v>
      </c>
      <c r="G45" s="32">
        <v>10.3</v>
      </c>
      <c r="H45" s="32" t="s">
        <v>315</v>
      </c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</row>
    <row r="46" spans="1:35" ht="12.75" customHeight="1">
      <c r="A46" s="91">
        <v>44420</v>
      </c>
      <c r="B46" s="32">
        <v>532911</v>
      </c>
      <c r="C46" s="31" t="s">
        <v>977</v>
      </c>
      <c r="D46" s="31" t="s">
        <v>978</v>
      </c>
      <c r="E46" s="31" t="s">
        <v>599</v>
      </c>
      <c r="F46" s="92">
        <v>98660</v>
      </c>
      <c r="G46" s="32">
        <v>9.01</v>
      </c>
      <c r="H46" s="32" t="s">
        <v>315</v>
      </c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</row>
    <row r="47" spans="1:35" ht="12.75" customHeight="1">
      <c r="A47" s="91">
        <v>44420</v>
      </c>
      <c r="B47" s="32">
        <v>513403</v>
      </c>
      <c r="C47" s="31" t="s">
        <v>1068</v>
      </c>
      <c r="D47" s="31" t="s">
        <v>1069</v>
      </c>
      <c r="E47" s="31" t="s">
        <v>598</v>
      </c>
      <c r="F47" s="92">
        <v>63148</v>
      </c>
      <c r="G47" s="32">
        <v>5</v>
      </c>
      <c r="H47" s="32" t="s">
        <v>315</v>
      </c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</row>
    <row r="48" spans="1:35" ht="12.75" customHeight="1">
      <c r="A48" s="91">
        <v>44420</v>
      </c>
      <c r="B48" s="32">
        <v>513403</v>
      </c>
      <c r="C48" s="31" t="s">
        <v>1068</v>
      </c>
      <c r="D48" s="31" t="s">
        <v>1070</v>
      </c>
      <c r="E48" s="31" t="s">
        <v>599</v>
      </c>
      <c r="F48" s="92">
        <v>60971</v>
      </c>
      <c r="G48" s="32">
        <v>5</v>
      </c>
      <c r="H48" s="32" t="s">
        <v>315</v>
      </c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</row>
    <row r="49" spans="1:35" ht="12.75" customHeight="1">
      <c r="A49" s="91">
        <v>44420</v>
      </c>
      <c r="B49" s="32">
        <v>530815</v>
      </c>
      <c r="C49" s="31" t="s">
        <v>1071</v>
      </c>
      <c r="D49" s="31" t="s">
        <v>1072</v>
      </c>
      <c r="E49" s="31" t="s">
        <v>598</v>
      </c>
      <c r="F49" s="92">
        <v>16003</v>
      </c>
      <c r="G49" s="32">
        <v>30.86</v>
      </c>
      <c r="H49" s="32" t="s">
        <v>315</v>
      </c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</row>
    <row r="50" spans="1:35" ht="12.75" customHeight="1">
      <c r="A50" s="91">
        <v>44420</v>
      </c>
      <c r="B50" s="32">
        <v>530815</v>
      </c>
      <c r="C50" s="31" t="s">
        <v>1071</v>
      </c>
      <c r="D50" s="31" t="s">
        <v>1072</v>
      </c>
      <c r="E50" s="31" t="s">
        <v>599</v>
      </c>
      <c r="F50" s="92">
        <v>2810</v>
      </c>
      <c r="G50" s="32">
        <v>29.1</v>
      </c>
      <c r="H50" s="32" t="s">
        <v>315</v>
      </c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</row>
    <row r="51" spans="1:35" ht="12.75" customHeight="1">
      <c r="A51" s="91">
        <v>44420</v>
      </c>
      <c r="B51" s="32">
        <v>530815</v>
      </c>
      <c r="C51" s="31" t="s">
        <v>1071</v>
      </c>
      <c r="D51" s="31" t="s">
        <v>1073</v>
      </c>
      <c r="E51" s="31" t="s">
        <v>599</v>
      </c>
      <c r="F51" s="92">
        <v>20960</v>
      </c>
      <c r="G51" s="32">
        <v>30.49</v>
      </c>
      <c r="H51" s="32" t="s">
        <v>315</v>
      </c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</row>
    <row r="52" spans="1:35" ht="12.75" customHeight="1">
      <c r="A52" s="91">
        <v>44420</v>
      </c>
      <c r="B52" s="32">
        <v>519191</v>
      </c>
      <c r="C52" s="31" t="s">
        <v>993</v>
      </c>
      <c r="D52" s="31" t="s">
        <v>994</v>
      </c>
      <c r="E52" s="31" t="s">
        <v>598</v>
      </c>
      <c r="F52" s="92">
        <v>26263</v>
      </c>
      <c r="G52" s="32">
        <v>28.12</v>
      </c>
      <c r="H52" s="32" t="s">
        <v>315</v>
      </c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</row>
    <row r="53" spans="1:35" ht="12.75" customHeight="1">
      <c r="A53" s="91">
        <v>44420</v>
      </c>
      <c r="B53" s="32">
        <v>519191</v>
      </c>
      <c r="C53" s="31" t="s">
        <v>993</v>
      </c>
      <c r="D53" s="31" t="s">
        <v>994</v>
      </c>
      <c r="E53" s="31" t="s">
        <v>599</v>
      </c>
      <c r="F53" s="92">
        <v>12481</v>
      </c>
      <c r="G53" s="32">
        <v>28.53</v>
      </c>
      <c r="H53" s="32" t="s">
        <v>315</v>
      </c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</row>
    <row r="54" spans="1:35" ht="12.75" customHeight="1">
      <c r="A54" s="91">
        <v>44420</v>
      </c>
      <c r="B54" s="32">
        <v>539584</v>
      </c>
      <c r="C54" s="31" t="s">
        <v>995</v>
      </c>
      <c r="D54" s="31" t="s">
        <v>1074</v>
      </c>
      <c r="E54" s="31" t="s">
        <v>598</v>
      </c>
      <c r="F54" s="92">
        <v>500000</v>
      </c>
      <c r="G54" s="32">
        <v>1.44</v>
      </c>
      <c r="H54" s="32" t="s">
        <v>315</v>
      </c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</row>
    <row r="55" spans="1:35" ht="12.75" customHeight="1">
      <c r="A55" s="91">
        <v>44420</v>
      </c>
      <c r="B55" s="32">
        <v>539584</v>
      </c>
      <c r="C55" s="31" t="s">
        <v>995</v>
      </c>
      <c r="D55" s="31" t="s">
        <v>600</v>
      </c>
      <c r="E55" s="31" t="s">
        <v>598</v>
      </c>
      <c r="F55" s="92">
        <v>625000</v>
      </c>
      <c r="G55" s="32">
        <v>1.44</v>
      </c>
      <c r="H55" s="32" t="s">
        <v>315</v>
      </c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</row>
    <row r="56" spans="1:35" ht="12.75" customHeight="1">
      <c r="A56" s="91">
        <v>44420</v>
      </c>
      <c r="B56" s="32">
        <v>539584</v>
      </c>
      <c r="C56" s="31" t="s">
        <v>995</v>
      </c>
      <c r="D56" s="31" t="s">
        <v>1075</v>
      </c>
      <c r="E56" s="31" t="s">
        <v>599</v>
      </c>
      <c r="F56" s="92">
        <v>1022000</v>
      </c>
      <c r="G56" s="32">
        <v>1.44</v>
      </c>
      <c r="H56" s="32" t="s">
        <v>315</v>
      </c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</row>
    <row r="57" spans="1:35" ht="12.75" customHeight="1">
      <c r="A57" s="91">
        <v>44420</v>
      </c>
      <c r="B57" s="32">
        <v>539584</v>
      </c>
      <c r="C57" s="31" t="s">
        <v>995</v>
      </c>
      <c r="D57" s="31" t="s">
        <v>1076</v>
      </c>
      <c r="E57" s="31" t="s">
        <v>599</v>
      </c>
      <c r="F57" s="92">
        <v>2078000</v>
      </c>
      <c r="G57" s="32">
        <v>1.44</v>
      </c>
      <c r="H57" s="32" t="s">
        <v>315</v>
      </c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</row>
    <row r="58" spans="1:35" ht="12.75" customHeight="1">
      <c r="A58" s="91">
        <v>44420</v>
      </c>
      <c r="B58" s="32">
        <v>504959</v>
      </c>
      <c r="C58" s="31" t="s">
        <v>1077</v>
      </c>
      <c r="D58" s="31" t="s">
        <v>1078</v>
      </c>
      <c r="E58" s="31" t="s">
        <v>599</v>
      </c>
      <c r="F58" s="92">
        <v>16214</v>
      </c>
      <c r="G58" s="32">
        <v>2601.0700000000002</v>
      </c>
      <c r="H58" s="32" t="s">
        <v>315</v>
      </c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</row>
    <row r="59" spans="1:35" ht="12.75" customHeight="1">
      <c r="A59" s="91">
        <v>44420</v>
      </c>
      <c r="B59" s="32">
        <v>533101</v>
      </c>
      <c r="C59" s="31" t="s">
        <v>1079</v>
      </c>
      <c r="D59" s="31" t="s">
        <v>600</v>
      </c>
      <c r="E59" s="31" t="s">
        <v>598</v>
      </c>
      <c r="F59" s="92">
        <v>29201</v>
      </c>
      <c r="G59" s="32">
        <v>130.75</v>
      </c>
      <c r="H59" s="32" t="s">
        <v>315</v>
      </c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</row>
    <row r="60" spans="1:35" ht="12.75" customHeight="1">
      <c r="A60" s="91">
        <v>44420</v>
      </c>
      <c r="B60" s="32">
        <v>533101</v>
      </c>
      <c r="C60" s="31" t="s">
        <v>1079</v>
      </c>
      <c r="D60" s="31" t="s">
        <v>600</v>
      </c>
      <c r="E60" s="31" t="s">
        <v>599</v>
      </c>
      <c r="F60" s="92">
        <v>20403</v>
      </c>
      <c r="G60" s="32">
        <v>133.9</v>
      </c>
      <c r="H60" s="32" t="s">
        <v>315</v>
      </c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</row>
    <row r="61" spans="1:35" ht="12.75" customHeight="1">
      <c r="A61" s="91">
        <v>44420</v>
      </c>
      <c r="B61" s="32">
        <v>533101</v>
      </c>
      <c r="C61" s="31" t="s">
        <v>1079</v>
      </c>
      <c r="D61" s="31" t="s">
        <v>1080</v>
      </c>
      <c r="E61" s="31" t="s">
        <v>599</v>
      </c>
      <c r="F61" s="92">
        <v>27134</v>
      </c>
      <c r="G61" s="32">
        <v>130.75</v>
      </c>
      <c r="H61" s="32" t="s">
        <v>315</v>
      </c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</row>
    <row r="62" spans="1:35" ht="12.75" customHeight="1">
      <c r="A62" s="91">
        <v>44420</v>
      </c>
      <c r="B62" s="32">
        <v>543310</v>
      </c>
      <c r="C62" s="20" t="s">
        <v>1081</v>
      </c>
      <c r="D62" s="20" t="s">
        <v>1082</v>
      </c>
      <c r="E62" s="31" t="s">
        <v>598</v>
      </c>
      <c r="F62" s="92">
        <v>14000</v>
      </c>
      <c r="G62" s="32">
        <v>61.05</v>
      </c>
      <c r="H62" s="32" t="s">
        <v>315</v>
      </c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</row>
    <row r="63" spans="1:35" ht="12.75" customHeight="1">
      <c r="A63" s="91">
        <v>44420</v>
      </c>
      <c r="B63" s="32">
        <v>543310</v>
      </c>
      <c r="C63" s="31" t="s">
        <v>1081</v>
      </c>
      <c r="D63" s="31" t="s">
        <v>1083</v>
      </c>
      <c r="E63" s="31" t="s">
        <v>599</v>
      </c>
      <c r="F63" s="92">
        <v>10000</v>
      </c>
      <c r="G63" s="32">
        <v>61.05</v>
      </c>
      <c r="H63" s="32" t="s">
        <v>315</v>
      </c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</row>
    <row r="64" spans="1:35" ht="12.75" customHeight="1">
      <c r="A64" s="91">
        <v>44420</v>
      </c>
      <c r="B64" s="32">
        <v>511730</v>
      </c>
      <c r="C64" s="31" t="s">
        <v>1084</v>
      </c>
      <c r="D64" s="31" t="s">
        <v>1085</v>
      </c>
      <c r="E64" s="31" t="s">
        <v>599</v>
      </c>
      <c r="F64" s="92">
        <v>47750</v>
      </c>
      <c r="G64" s="32">
        <v>10.36</v>
      </c>
      <c r="H64" s="32" t="s">
        <v>315</v>
      </c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</row>
    <row r="65" spans="1:35" ht="12.75" customHeight="1">
      <c r="A65" s="91">
        <v>44420</v>
      </c>
      <c r="B65" s="32">
        <v>533056</v>
      </c>
      <c r="C65" s="31" t="s">
        <v>1086</v>
      </c>
      <c r="D65" s="31" t="s">
        <v>1087</v>
      </c>
      <c r="E65" s="31" t="s">
        <v>599</v>
      </c>
      <c r="F65" s="92">
        <v>399646</v>
      </c>
      <c r="G65" s="32">
        <v>62.24</v>
      </c>
      <c r="H65" s="32" t="s">
        <v>315</v>
      </c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</row>
    <row r="66" spans="1:35" ht="12.75" customHeight="1">
      <c r="A66" s="91">
        <v>44420</v>
      </c>
      <c r="B66" s="32" t="s">
        <v>1088</v>
      </c>
      <c r="C66" s="31" t="s">
        <v>1089</v>
      </c>
      <c r="D66" s="31" t="s">
        <v>1090</v>
      </c>
      <c r="E66" s="31" t="s">
        <v>598</v>
      </c>
      <c r="F66" s="92">
        <v>49130</v>
      </c>
      <c r="G66" s="32">
        <v>635.32000000000005</v>
      </c>
      <c r="H66" s="32" t="s">
        <v>601</v>
      </c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80"/>
    </row>
    <row r="67" spans="1:35" ht="12.75" customHeight="1">
      <c r="A67" s="91">
        <v>44420</v>
      </c>
      <c r="B67" s="32" t="s">
        <v>1091</v>
      </c>
      <c r="C67" s="31" t="s">
        <v>1092</v>
      </c>
      <c r="D67" s="31" t="s">
        <v>1093</v>
      </c>
      <c r="E67" s="31" t="s">
        <v>598</v>
      </c>
      <c r="F67" s="92">
        <v>33600</v>
      </c>
      <c r="G67" s="32">
        <v>91</v>
      </c>
      <c r="H67" s="32" t="s">
        <v>601</v>
      </c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</row>
    <row r="68" spans="1:35" ht="12.75" customHeight="1">
      <c r="A68" s="91">
        <v>44420</v>
      </c>
      <c r="B68" s="32" t="s">
        <v>1094</v>
      </c>
      <c r="C68" s="31" t="s">
        <v>1095</v>
      </c>
      <c r="D68" s="31" t="s">
        <v>602</v>
      </c>
      <c r="E68" s="31" t="s">
        <v>598</v>
      </c>
      <c r="F68" s="92">
        <v>186211</v>
      </c>
      <c r="G68" s="32">
        <v>377.99</v>
      </c>
      <c r="H68" s="32" t="s">
        <v>601</v>
      </c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0"/>
    </row>
    <row r="69" spans="1:35" ht="12.75" customHeight="1">
      <c r="A69" s="91">
        <v>44420</v>
      </c>
      <c r="B69" s="32" t="s">
        <v>1096</v>
      </c>
      <c r="C69" s="31" t="s">
        <v>1097</v>
      </c>
      <c r="D69" s="31" t="s">
        <v>1098</v>
      </c>
      <c r="E69" s="31" t="s">
        <v>598</v>
      </c>
      <c r="F69" s="92">
        <v>171000</v>
      </c>
      <c r="G69" s="32">
        <v>54.22</v>
      </c>
      <c r="H69" s="32" t="s">
        <v>601</v>
      </c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</row>
    <row r="70" spans="1:35" ht="12.75" customHeight="1">
      <c r="A70" s="91">
        <v>44420</v>
      </c>
      <c r="B70" s="32" t="s">
        <v>1099</v>
      </c>
      <c r="C70" s="31" t="s">
        <v>1100</v>
      </c>
      <c r="D70" s="31" t="s">
        <v>600</v>
      </c>
      <c r="E70" s="31" t="s">
        <v>598</v>
      </c>
      <c r="F70" s="92">
        <v>223308</v>
      </c>
      <c r="G70" s="32">
        <v>62.69</v>
      </c>
      <c r="H70" s="32" t="s">
        <v>601</v>
      </c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/>
      <c r="AH70" s="80"/>
      <c r="AI70" s="80"/>
    </row>
    <row r="71" spans="1:35" ht="12.75" customHeight="1">
      <c r="A71" s="91">
        <v>44420</v>
      </c>
      <c r="B71" s="32" t="s">
        <v>996</v>
      </c>
      <c r="C71" s="31" t="s">
        <v>997</v>
      </c>
      <c r="D71" s="31" t="s">
        <v>1101</v>
      </c>
      <c r="E71" s="31" t="s">
        <v>598</v>
      </c>
      <c r="F71" s="92">
        <v>162000</v>
      </c>
      <c r="G71" s="32">
        <v>862.05</v>
      </c>
      <c r="H71" s="32" t="s">
        <v>601</v>
      </c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</row>
    <row r="72" spans="1:35" ht="12.75" customHeight="1">
      <c r="A72" s="91">
        <v>44420</v>
      </c>
      <c r="B72" s="32" t="s">
        <v>996</v>
      </c>
      <c r="C72" s="31" t="s">
        <v>997</v>
      </c>
      <c r="D72" s="31" t="s">
        <v>1102</v>
      </c>
      <c r="E72" s="31" t="s">
        <v>598</v>
      </c>
      <c r="F72" s="92">
        <v>175000</v>
      </c>
      <c r="G72" s="32">
        <v>862.05</v>
      </c>
      <c r="H72" s="32" t="s">
        <v>601</v>
      </c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</row>
    <row r="73" spans="1:35" ht="12.75" customHeight="1">
      <c r="A73" s="91">
        <v>44420</v>
      </c>
      <c r="B73" s="32" t="s">
        <v>1103</v>
      </c>
      <c r="C73" s="31" t="s">
        <v>1104</v>
      </c>
      <c r="D73" s="31" t="s">
        <v>1105</v>
      </c>
      <c r="E73" s="31" t="s">
        <v>598</v>
      </c>
      <c r="F73" s="92">
        <v>500000</v>
      </c>
      <c r="G73" s="32">
        <v>205.89</v>
      </c>
      <c r="H73" s="32" t="s">
        <v>601</v>
      </c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0"/>
    </row>
    <row r="74" spans="1:35" ht="12.75" customHeight="1">
      <c r="A74" s="91">
        <v>44420</v>
      </c>
      <c r="B74" s="32" t="s">
        <v>420</v>
      </c>
      <c r="C74" s="31" t="s">
        <v>1106</v>
      </c>
      <c r="D74" s="31" t="s">
        <v>979</v>
      </c>
      <c r="E74" s="31" t="s">
        <v>598</v>
      </c>
      <c r="F74" s="92">
        <v>478901</v>
      </c>
      <c r="G74" s="32">
        <v>507.94</v>
      </c>
      <c r="H74" s="32" t="s">
        <v>601</v>
      </c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0"/>
    </row>
    <row r="75" spans="1:35" ht="12.75" customHeight="1">
      <c r="A75" s="91">
        <v>44420</v>
      </c>
      <c r="B75" s="32" t="s">
        <v>1107</v>
      </c>
      <c r="C75" s="31" t="s">
        <v>1108</v>
      </c>
      <c r="D75" s="31" t="s">
        <v>1109</v>
      </c>
      <c r="E75" s="31" t="s">
        <v>598</v>
      </c>
      <c r="F75" s="92">
        <v>210000</v>
      </c>
      <c r="G75" s="32">
        <v>41.84</v>
      </c>
      <c r="H75" s="32" t="s">
        <v>601</v>
      </c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</row>
    <row r="76" spans="1:35" ht="12.75" customHeight="1">
      <c r="A76" s="91">
        <v>44420</v>
      </c>
      <c r="B76" s="32" t="s">
        <v>1110</v>
      </c>
      <c r="C76" s="31" t="s">
        <v>1111</v>
      </c>
      <c r="D76" s="31" t="s">
        <v>1112</v>
      </c>
      <c r="E76" s="31" t="s">
        <v>598</v>
      </c>
      <c r="F76" s="92">
        <v>58000</v>
      </c>
      <c r="G76" s="32">
        <v>170.65</v>
      </c>
      <c r="H76" s="32" t="s">
        <v>601</v>
      </c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0"/>
      <c r="AD76" s="80"/>
      <c r="AE76" s="80"/>
      <c r="AF76" s="80"/>
      <c r="AG76" s="80"/>
      <c r="AH76" s="80"/>
      <c r="AI76" s="80"/>
    </row>
    <row r="77" spans="1:35" ht="12.75" customHeight="1">
      <c r="A77" s="91">
        <v>44420</v>
      </c>
      <c r="B77" s="32" t="s">
        <v>1113</v>
      </c>
      <c r="C77" s="31" t="s">
        <v>1114</v>
      </c>
      <c r="D77" s="31" t="s">
        <v>1006</v>
      </c>
      <c r="E77" s="31" t="s">
        <v>598</v>
      </c>
      <c r="F77" s="92">
        <v>1000000</v>
      </c>
      <c r="G77" s="32">
        <v>30.65</v>
      </c>
      <c r="H77" s="32" t="s">
        <v>601</v>
      </c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  <c r="AD77" s="80"/>
      <c r="AE77" s="80"/>
      <c r="AF77" s="80"/>
      <c r="AG77" s="80"/>
      <c r="AH77" s="80"/>
      <c r="AI77" s="80"/>
    </row>
    <row r="78" spans="1:35" ht="12.75" customHeight="1">
      <c r="A78" s="91">
        <v>44420</v>
      </c>
      <c r="B78" s="32" t="s">
        <v>998</v>
      </c>
      <c r="C78" s="31" t="s">
        <v>999</v>
      </c>
      <c r="D78" s="31" t="s">
        <v>1000</v>
      </c>
      <c r="E78" s="31" t="s">
        <v>598</v>
      </c>
      <c r="F78" s="92">
        <v>49195</v>
      </c>
      <c r="G78" s="32">
        <v>70.290000000000006</v>
      </c>
      <c r="H78" s="32" t="s">
        <v>601</v>
      </c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0"/>
    </row>
    <row r="79" spans="1:35" ht="12.75" customHeight="1">
      <c r="A79" s="91">
        <v>44420</v>
      </c>
      <c r="B79" s="32" t="s">
        <v>1115</v>
      </c>
      <c r="C79" s="31" t="s">
        <v>1116</v>
      </c>
      <c r="D79" s="31" t="s">
        <v>602</v>
      </c>
      <c r="E79" s="31" t="s">
        <v>598</v>
      </c>
      <c r="F79" s="92">
        <v>1475859</v>
      </c>
      <c r="G79" s="32">
        <v>312.69</v>
      </c>
      <c r="H79" s="32" t="s">
        <v>601</v>
      </c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</row>
    <row r="80" spans="1:35" ht="12.75" customHeight="1">
      <c r="A80" s="91">
        <v>44420</v>
      </c>
      <c r="B80" s="32" t="s">
        <v>1117</v>
      </c>
      <c r="C80" s="31" t="s">
        <v>1118</v>
      </c>
      <c r="D80" s="31" t="s">
        <v>1119</v>
      </c>
      <c r="E80" s="31" t="s">
        <v>598</v>
      </c>
      <c r="F80" s="92">
        <v>222337</v>
      </c>
      <c r="G80" s="32">
        <v>10.1</v>
      </c>
      <c r="H80" s="32" t="s">
        <v>601</v>
      </c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</row>
    <row r="81" spans="1:35" ht="12.75" customHeight="1">
      <c r="A81" s="91">
        <v>44420</v>
      </c>
      <c r="B81" s="32" t="s">
        <v>1120</v>
      </c>
      <c r="C81" s="31" t="s">
        <v>1121</v>
      </c>
      <c r="D81" s="31" t="s">
        <v>1122</v>
      </c>
      <c r="E81" s="31" t="s">
        <v>598</v>
      </c>
      <c r="F81" s="92">
        <v>1057933</v>
      </c>
      <c r="G81" s="32">
        <v>45.52</v>
      </c>
      <c r="H81" s="32" t="s">
        <v>601</v>
      </c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  <c r="AD81" s="80"/>
      <c r="AE81" s="80"/>
      <c r="AF81" s="80"/>
      <c r="AG81" s="80"/>
      <c r="AH81" s="80"/>
      <c r="AI81" s="80"/>
    </row>
    <row r="82" spans="1:35" ht="12.75" customHeight="1">
      <c r="A82" s="91">
        <v>44420</v>
      </c>
      <c r="B82" s="32" t="s">
        <v>1123</v>
      </c>
      <c r="C82" s="31" t="s">
        <v>1124</v>
      </c>
      <c r="D82" s="31" t="s">
        <v>600</v>
      </c>
      <c r="E82" s="31" t="s">
        <v>598</v>
      </c>
      <c r="F82" s="92">
        <v>139589</v>
      </c>
      <c r="G82" s="32">
        <v>467.52</v>
      </c>
      <c r="H82" s="32" t="s">
        <v>601</v>
      </c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0"/>
    </row>
    <row r="83" spans="1:35" ht="12.75" customHeight="1">
      <c r="A83" s="91">
        <v>44420</v>
      </c>
      <c r="B83" s="32" t="s">
        <v>1125</v>
      </c>
      <c r="C83" s="31" t="s">
        <v>1126</v>
      </c>
      <c r="D83" s="31" t="s">
        <v>1122</v>
      </c>
      <c r="E83" s="31" t="s">
        <v>598</v>
      </c>
      <c r="F83" s="92">
        <v>1565608</v>
      </c>
      <c r="G83" s="32">
        <v>6.97</v>
      </c>
      <c r="H83" s="32" t="s">
        <v>601</v>
      </c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0"/>
      <c r="AD83" s="80"/>
      <c r="AE83" s="80"/>
      <c r="AF83" s="80"/>
      <c r="AG83" s="80"/>
      <c r="AH83" s="80"/>
      <c r="AI83" s="80"/>
    </row>
    <row r="84" spans="1:35" ht="12.75" customHeight="1">
      <c r="A84" s="91">
        <v>44420</v>
      </c>
      <c r="B84" s="32" t="s">
        <v>1127</v>
      </c>
      <c r="C84" s="31" t="s">
        <v>1128</v>
      </c>
      <c r="D84" s="31" t="s">
        <v>979</v>
      </c>
      <c r="E84" s="31" t="s">
        <v>598</v>
      </c>
      <c r="F84" s="92">
        <v>213347</v>
      </c>
      <c r="G84" s="32">
        <v>199.48</v>
      </c>
      <c r="H84" s="32" t="s">
        <v>601</v>
      </c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80"/>
      <c r="AE84" s="80"/>
      <c r="AF84" s="80"/>
      <c r="AG84" s="80"/>
      <c r="AH84" s="80"/>
      <c r="AI84" s="80"/>
    </row>
    <row r="85" spans="1:35" ht="12.75" customHeight="1">
      <c r="A85" s="91">
        <v>44420</v>
      </c>
      <c r="B85" s="32" t="s">
        <v>1127</v>
      </c>
      <c r="C85" s="31" t="s">
        <v>1128</v>
      </c>
      <c r="D85" s="31" t="s">
        <v>602</v>
      </c>
      <c r="E85" s="31" t="s">
        <v>598</v>
      </c>
      <c r="F85" s="92">
        <v>135610</v>
      </c>
      <c r="G85" s="32">
        <v>196.41</v>
      </c>
      <c r="H85" s="32" t="s">
        <v>601</v>
      </c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</row>
    <row r="86" spans="1:35" ht="12.75" customHeight="1">
      <c r="A86" s="91">
        <v>44420</v>
      </c>
      <c r="B86" s="32" t="s">
        <v>1129</v>
      </c>
      <c r="C86" s="31" t="s">
        <v>1130</v>
      </c>
      <c r="D86" s="31" t="s">
        <v>1131</v>
      </c>
      <c r="E86" s="31" t="s">
        <v>598</v>
      </c>
      <c r="F86" s="92">
        <v>511000</v>
      </c>
      <c r="G86" s="32">
        <v>112.98</v>
      </c>
      <c r="H86" s="32" t="s">
        <v>601</v>
      </c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  <c r="AD86" s="80"/>
      <c r="AE86" s="80"/>
      <c r="AF86" s="80"/>
      <c r="AG86" s="80"/>
      <c r="AH86" s="80"/>
      <c r="AI86" s="80"/>
    </row>
    <row r="87" spans="1:35" ht="12.75" customHeight="1">
      <c r="A87" s="91">
        <v>44420</v>
      </c>
      <c r="B87" s="32" t="s">
        <v>1129</v>
      </c>
      <c r="C87" s="31" t="s">
        <v>1130</v>
      </c>
      <c r="D87" s="31" t="s">
        <v>600</v>
      </c>
      <c r="E87" s="31" t="s">
        <v>598</v>
      </c>
      <c r="F87" s="92">
        <v>397677</v>
      </c>
      <c r="G87" s="32">
        <v>104.77</v>
      </c>
      <c r="H87" s="32" t="s">
        <v>601</v>
      </c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</row>
    <row r="88" spans="1:35" ht="12.75" customHeight="1">
      <c r="A88" s="91">
        <v>44420</v>
      </c>
      <c r="B88" s="32" t="s">
        <v>1091</v>
      </c>
      <c r="C88" s="31" t="s">
        <v>1092</v>
      </c>
      <c r="D88" s="31" t="s">
        <v>1132</v>
      </c>
      <c r="E88" s="31" t="s">
        <v>599</v>
      </c>
      <c r="F88" s="92">
        <v>54400</v>
      </c>
      <c r="G88" s="32">
        <v>91.02</v>
      </c>
      <c r="H88" s="32" t="s">
        <v>601</v>
      </c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0"/>
      <c r="AF88" s="80"/>
      <c r="AG88" s="80"/>
      <c r="AH88" s="80"/>
      <c r="AI88" s="80"/>
    </row>
    <row r="89" spans="1:35" ht="12.75" customHeight="1">
      <c r="A89" s="91">
        <v>44420</v>
      </c>
      <c r="B89" s="32" t="s">
        <v>1094</v>
      </c>
      <c r="C89" s="31" t="s">
        <v>1095</v>
      </c>
      <c r="D89" s="31" t="s">
        <v>602</v>
      </c>
      <c r="E89" s="31" t="s">
        <v>599</v>
      </c>
      <c r="F89" s="92">
        <v>186211</v>
      </c>
      <c r="G89" s="32">
        <v>377.77</v>
      </c>
      <c r="H89" s="32" t="s">
        <v>601</v>
      </c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  <c r="AF89" s="80"/>
      <c r="AG89" s="80"/>
      <c r="AH89" s="80"/>
      <c r="AI89" s="80"/>
    </row>
    <row r="90" spans="1:35" ht="12.75" customHeight="1">
      <c r="A90" s="91">
        <v>44420</v>
      </c>
      <c r="B90" s="32" t="s">
        <v>1096</v>
      </c>
      <c r="C90" s="31" t="s">
        <v>1097</v>
      </c>
      <c r="D90" s="31" t="s">
        <v>1098</v>
      </c>
      <c r="E90" s="31" t="s">
        <v>599</v>
      </c>
      <c r="F90" s="92">
        <v>171000</v>
      </c>
      <c r="G90" s="32">
        <v>57.67</v>
      </c>
      <c r="H90" s="32" t="s">
        <v>601</v>
      </c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  <c r="AF90" s="80"/>
      <c r="AG90" s="80"/>
      <c r="AH90" s="80"/>
      <c r="AI90" s="80"/>
    </row>
    <row r="91" spans="1:35" ht="12.75" customHeight="1">
      <c r="A91" s="91">
        <v>44420</v>
      </c>
      <c r="B91" s="32" t="s">
        <v>1133</v>
      </c>
      <c r="C91" s="31" t="s">
        <v>1134</v>
      </c>
      <c r="D91" s="31" t="s">
        <v>1135</v>
      </c>
      <c r="E91" s="31" t="s">
        <v>599</v>
      </c>
      <c r="F91" s="92">
        <v>126000</v>
      </c>
      <c r="G91" s="32">
        <v>5.0999999999999996</v>
      </c>
      <c r="H91" s="32" t="s">
        <v>601</v>
      </c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  <c r="AD91" s="80"/>
      <c r="AE91" s="80"/>
      <c r="AF91" s="80"/>
      <c r="AG91" s="80"/>
      <c r="AH91" s="80"/>
      <c r="AI91" s="80"/>
    </row>
    <row r="92" spans="1:35" ht="12.75" customHeight="1">
      <c r="A92" s="91">
        <v>44420</v>
      </c>
      <c r="B92" s="32" t="s">
        <v>1099</v>
      </c>
      <c r="C92" s="31" t="s">
        <v>1100</v>
      </c>
      <c r="D92" s="31" t="s">
        <v>600</v>
      </c>
      <c r="E92" s="31" t="s">
        <v>599</v>
      </c>
      <c r="F92" s="92">
        <v>65808</v>
      </c>
      <c r="G92" s="32">
        <v>62.93</v>
      </c>
      <c r="H92" s="32" t="s">
        <v>601</v>
      </c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0"/>
      <c r="AH92" s="80"/>
      <c r="AI92" s="80"/>
    </row>
    <row r="93" spans="1:35" ht="12.75" customHeight="1">
      <c r="A93" s="91">
        <v>44420</v>
      </c>
      <c r="B93" s="32" t="s">
        <v>1136</v>
      </c>
      <c r="C93" s="31" t="s">
        <v>1137</v>
      </c>
      <c r="D93" s="31" t="s">
        <v>1138</v>
      </c>
      <c r="E93" s="31" t="s">
        <v>599</v>
      </c>
      <c r="F93" s="92">
        <v>42000</v>
      </c>
      <c r="G93" s="32">
        <v>17.23</v>
      </c>
      <c r="H93" s="32" t="s">
        <v>601</v>
      </c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80"/>
      <c r="AH93" s="80"/>
      <c r="AI93" s="80"/>
    </row>
    <row r="94" spans="1:35" ht="12.75" customHeight="1">
      <c r="A94" s="91">
        <v>44420</v>
      </c>
      <c r="B94" s="32" t="s">
        <v>1139</v>
      </c>
      <c r="C94" s="31" t="s">
        <v>1140</v>
      </c>
      <c r="D94" s="31" t="s">
        <v>1141</v>
      </c>
      <c r="E94" s="31" t="s">
        <v>599</v>
      </c>
      <c r="F94" s="92">
        <v>335553</v>
      </c>
      <c r="G94" s="32">
        <v>10.01</v>
      </c>
      <c r="H94" s="32" t="s">
        <v>601</v>
      </c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80"/>
      <c r="AH94" s="80"/>
      <c r="AI94" s="80"/>
    </row>
    <row r="95" spans="1:35" ht="12.75" customHeight="1">
      <c r="A95" s="91">
        <v>44420</v>
      </c>
      <c r="B95" s="32" t="s">
        <v>996</v>
      </c>
      <c r="C95" s="31" t="s">
        <v>997</v>
      </c>
      <c r="D95" s="31" t="s">
        <v>1002</v>
      </c>
      <c r="E95" s="31" t="s">
        <v>599</v>
      </c>
      <c r="F95" s="92">
        <v>337000</v>
      </c>
      <c r="G95" s="32">
        <v>862.05</v>
      </c>
      <c r="H95" s="32" t="s">
        <v>601</v>
      </c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0"/>
    </row>
    <row r="96" spans="1:35" ht="12.75" customHeight="1">
      <c r="A96" s="91">
        <v>44420</v>
      </c>
      <c r="B96" s="32" t="s">
        <v>420</v>
      </c>
      <c r="C96" s="31" t="s">
        <v>1106</v>
      </c>
      <c r="D96" s="31" t="s">
        <v>979</v>
      </c>
      <c r="E96" s="31" t="s">
        <v>599</v>
      </c>
      <c r="F96" s="92">
        <v>481713</v>
      </c>
      <c r="G96" s="32">
        <v>508.51</v>
      </c>
      <c r="H96" s="32" t="s">
        <v>601</v>
      </c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0"/>
      <c r="AF96" s="80"/>
      <c r="AG96" s="80"/>
      <c r="AH96" s="80"/>
      <c r="AI96" s="80"/>
    </row>
    <row r="97" spans="1:35" ht="12.75" customHeight="1">
      <c r="A97" s="91">
        <v>44420</v>
      </c>
      <c r="B97" s="32" t="s">
        <v>1003</v>
      </c>
      <c r="C97" s="31" t="s">
        <v>1004</v>
      </c>
      <c r="D97" s="31" t="s">
        <v>1005</v>
      </c>
      <c r="E97" s="31" t="s">
        <v>599</v>
      </c>
      <c r="F97" s="92">
        <v>168000</v>
      </c>
      <c r="G97" s="32">
        <v>8.5500000000000007</v>
      </c>
      <c r="H97" s="32" t="s">
        <v>601</v>
      </c>
      <c r="I97" s="80"/>
      <c r="J97" s="80"/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  <c r="AA97" s="80"/>
      <c r="AB97" s="80"/>
      <c r="AC97" s="80"/>
      <c r="AD97" s="80"/>
      <c r="AE97" s="80"/>
      <c r="AF97" s="80"/>
      <c r="AG97" s="80"/>
      <c r="AH97" s="80"/>
      <c r="AI97" s="80"/>
    </row>
    <row r="98" spans="1:35" ht="12.75" customHeight="1">
      <c r="A98" s="91">
        <v>44420</v>
      </c>
      <c r="B98" s="32" t="s">
        <v>1113</v>
      </c>
      <c r="C98" s="31" t="s">
        <v>1114</v>
      </c>
      <c r="D98" s="31" t="s">
        <v>1001</v>
      </c>
      <c r="E98" s="31" t="s">
        <v>599</v>
      </c>
      <c r="F98" s="92">
        <v>1000000</v>
      </c>
      <c r="G98" s="32">
        <v>30.65</v>
      </c>
      <c r="H98" s="32" t="s">
        <v>601</v>
      </c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80"/>
      <c r="AG98" s="80"/>
      <c r="AH98" s="80"/>
      <c r="AI98" s="80"/>
    </row>
    <row r="99" spans="1:35" ht="12.75" customHeight="1">
      <c r="A99" s="91">
        <v>44420</v>
      </c>
      <c r="B99" s="32" t="s">
        <v>998</v>
      </c>
      <c r="C99" s="31" t="s">
        <v>999</v>
      </c>
      <c r="D99" s="31" t="s">
        <v>1000</v>
      </c>
      <c r="E99" s="31" t="s">
        <v>599</v>
      </c>
      <c r="F99" s="92">
        <v>82538</v>
      </c>
      <c r="G99" s="32">
        <v>70.290000000000006</v>
      </c>
      <c r="H99" s="32" t="s">
        <v>601</v>
      </c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80"/>
      <c r="AE99" s="80"/>
      <c r="AF99" s="80"/>
      <c r="AG99" s="80"/>
      <c r="AH99" s="80"/>
      <c r="AI99" s="80"/>
    </row>
    <row r="100" spans="1:35" ht="12.75" customHeight="1">
      <c r="A100" s="91">
        <v>44420</v>
      </c>
      <c r="B100" s="32" t="s">
        <v>1115</v>
      </c>
      <c r="C100" s="31" t="s">
        <v>1116</v>
      </c>
      <c r="D100" s="31" t="s">
        <v>602</v>
      </c>
      <c r="E100" s="31" t="s">
        <v>599</v>
      </c>
      <c r="F100" s="92">
        <v>1475859</v>
      </c>
      <c r="G100" s="32">
        <v>312.93</v>
      </c>
      <c r="H100" s="32" t="s">
        <v>601</v>
      </c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  <c r="AD100" s="80"/>
      <c r="AE100" s="80"/>
      <c r="AF100" s="80"/>
      <c r="AG100" s="80"/>
      <c r="AH100" s="80"/>
      <c r="AI100" s="80"/>
    </row>
    <row r="101" spans="1:35" ht="12.75" customHeight="1">
      <c r="A101" s="91">
        <v>44420</v>
      </c>
      <c r="B101" s="32" t="s">
        <v>1120</v>
      </c>
      <c r="C101" s="31" t="s">
        <v>1121</v>
      </c>
      <c r="D101" s="31" t="s">
        <v>1142</v>
      </c>
      <c r="E101" s="31" t="s">
        <v>599</v>
      </c>
      <c r="F101" s="92">
        <v>670000</v>
      </c>
      <c r="G101" s="32">
        <v>45.07</v>
      </c>
      <c r="H101" s="32" t="s">
        <v>601</v>
      </c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  <c r="AI101" s="80"/>
    </row>
    <row r="102" spans="1:35" ht="12.75" customHeight="1">
      <c r="A102" s="91">
        <v>44420</v>
      </c>
      <c r="B102" s="32" t="s">
        <v>1120</v>
      </c>
      <c r="C102" s="31" t="s">
        <v>1121</v>
      </c>
      <c r="D102" s="31" t="s">
        <v>1122</v>
      </c>
      <c r="E102" s="31" t="s">
        <v>599</v>
      </c>
      <c r="F102" s="92">
        <v>442142</v>
      </c>
      <c r="G102" s="32">
        <v>45.39</v>
      </c>
      <c r="H102" s="32" t="s">
        <v>601</v>
      </c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  <c r="AA102" s="80"/>
      <c r="AB102" s="80"/>
      <c r="AC102" s="80"/>
      <c r="AD102" s="80"/>
      <c r="AE102" s="80"/>
      <c r="AF102" s="80"/>
      <c r="AG102" s="80"/>
      <c r="AH102" s="80"/>
      <c r="AI102" s="80"/>
    </row>
    <row r="103" spans="1:35" ht="12.75" customHeight="1">
      <c r="A103" s="91">
        <v>44420</v>
      </c>
      <c r="B103" s="32" t="s">
        <v>1143</v>
      </c>
      <c r="C103" s="31" t="s">
        <v>1144</v>
      </c>
      <c r="D103" s="31" t="s">
        <v>1145</v>
      </c>
      <c r="E103" s="31" t="s">
        <v>599</v>
      </c>
      <c r="F103" s="92">
        <v>504419</v>
      </c>
      <c r="G103" s="32">
        <v>31.47</v>
      </c>
      <c r="H103" s="32" t="s">
        <v>601</v>
      </c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</row>
    <row r="104" spans="1:35" ht="12.75" customHeight="1">
      <c r="A104" s="91">
        <v>44420</v>
      </c>
      <c r="B104" s="32" t="s">
        <v>1123</v>
      </c>
      <c r="C104" s="31" t="s">
        <v>1124</v>
      </c>
      <c r="D104" s="31" t="s">
        <v>600</v>
      </c>
      <c r="E104" s="31" t="s">
        <v>599</v>
      </c>
      <c r="F104" s="92">
        <v>139607</v>
      </c>
      <c r="G104" s="32">
        <v>470.14</v>
      </c>
      <c r="H104" s="32" t="s">
        <v>601</v>
      </c>
      <c r="I104" s="80"/>
      <c r="J104" s="80"/>
      <c r="K104" s="80"/>
      <c r="L104" s="80"/>
      <c r="M104" s="80"/>
      <c r="N104" s="80"/>
      <c r="O104" s="80"/>
      <c r="P104" s="80"/>
      <c r="Q104" s="80"/>
      <c r="R104" s="80"/>
      <c r="S104" s="80"/>
      <c r="T104" s="80"/>
      <c r="U104" s="80"/>
      <c r="V104" s="80"/>
      <c r="W104" s="80"/>
      <c r="X104" s="80"/>
      <c r="Y104" s="80"/>
      <c r="Z104" s="80"/>
      <c r="AA104" s="80"/>
      <c r="AB104" s="80"/>
      <c r="AC104" s="80"/>
      <c r="AD104" s="80"/>
      <c r="AE104" s="80"/>
      <c r="AF104" s="80"/>
      <c r="AG104" s="80"/>
      <c r="AH104" s="80"/>
      <c r="AI104" s="80"/>
    </row>
    <row r="105" spans="1:35" ht="12.75" customHeight="1">
      <c r="A105" s="91">
        <v>44420</v>
      </c>
      <c r="B105" s="32" t="s">
        <v>1125</v>
      </c>
      <c r="C105" s="31" t="s">
        <v>1126</v>
      </c>
      <c r="D105" s="31" t="s">
        <v>1122</v>
      </c>
      <c r="E105" s="31" t="s">
        <v>599</v>
      </c>
      <c r="F105" s="92">
        <v>1266088</v>
      </c>
      <c r="G105" s="32">
        <v>6.86</v>
      </c>
      <c r="H105" s="32" t="s">
        <v>601</v>
      </c>
      <c r="I105" s="80"/>
      <c r="J105" s="80"/>
      <c r="K105" s="80"/>
      <c r="L105" s="80"/>
      <c r="M105" s="80"/>
      <c r="N105" s="80"/>
      <c r="O105" s="80"/>
      <c r="P105" s="80"/>
      <c r="Q105" s="80"/>
      <c r="R105" s="80"/>
      <c r="S105" s="80"/>
      <c r="T105" s="80"/>
      <c r="U105" s="80"/>
      <c r="V105" s="80"/>
      <c r="W105" s="80"/>
      <c r="X105" s="80"/>
      <c r="Y105" s="80"/>
      <c r="Z105" s="80"/>
      <c r="AA105" s="80"/>
      <c r="AB105" s="80"/>
      <c r="AC105" s="80"/>
      <c r="AD105" s="80"/>
      <c r="AE105" s="80"/>
      <c r="AF105" s="80"/>
      <c r="AG105" s="80"/>
      <c r="AH105" s="80"/>
      <c r="AI105" s="80"/>
    </row>
    <row r="106" spans="1:35" ht="12.75" customHeight="1">
      <c r="A106" s="91">
        <v>44420</v>
      </c>
      <c r="B106" s="32" t="s">
        <v>1127</v>
      </c>
      <c r="C106" s="31" t="s">
        <v>1128</v>
      </c>
      <c r="D106" s="31" t="s">
        <v>602</v>
      </c>
      <c r="E106" s="31" t="s">
        <v>599</v>
      </c>
      <c r="F106" s="92">
        <v>135610</v>
      </c>
      <c r="G106" s="32">
        <v>196.31</v>
      </c>
      <c r="H106" s="32" t="s">
        <v>601</v>
      </c>
      <c r="I106" s="80"/>
      <c r="J106" s="80"/>
      <c r="K106" s="80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  <c r="AA106" s="80"/>
      <c r="AB106" s="80"/>
      <c r="AC106" s="80"/>
      <c r="AD106" s="80"/>
      <c r="AE106" s="80"/>
      <c r="AF106" s="80"/>
      <c r="AG106" s="80"/>
      <c r="AH106" s="80"/>
      <c r="AI106" s="80"/>
    </row>
    <row r="107" spans="1:35" ht="12.75" customHeight="1">
      <c r="A107" s="91">
        <v>44420</v>
      </c>
      <c r="B107" s="32" t="s">
        <v>1127</v>
      </c>
      <c r="C107" s="31" t="s">
        <v>1128</v>
      </c>
      <c r="D107" s="31" t="s">
        <v>979</v>
      </c>
      <c r="E107" s="31" t="s">
        <v>599</v>
      </c>
      <c r="F107" s="92">
        <v>216087</v>
      </c>
      <c r="G107" s="32">
        <v>200</v>
      </c>
      <c r="H107" s="32" t="s">
        <v>601</v>
      </c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80"/>
      <c r="X107" s="80"/>
      <c r="Y107" s="80"/>
      <c r="Z107" s="80"/>
      <c r="AA107" s="80"/>
      <c r="AB107" s="80"/>
      <c r="AC107" s="80"/>
      <c r="AD107" s="80"/>
      <c r="AE107" s="80"/>
      <c r="AF107" s="80"/>
      <c r="AG107" s="80"/>
      <c r="AH107" s="80"/>
      <c r="AI107" s="80"/>
    </row>
    <row r="108" spans="1:35" ht="12.75" customHeight="1">
      <c r="A108" s="91">
        <v>44420</v>
      </c>
      <c r="B108" s="32" t="s">
        <v>1129</v>
      </c>
      <c r="C108" s="31" t="s">
        <v>1130</v>
      </c>
      <c r="D108" s="31" t="s">
        <v>600</v>
      </c>
      <c r="E108" s="31" t="s">
        <v>599</v>
      </c>
      <c r="F108" s="92">
        <v>397677</v>
      </c>
      <c r="G108" s="32">
        <v>110.19</v>
      </c>
      <c r="H108" s="32" t="s">
        <v>601</v>
      </c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X108" s="80"/>
      <c r="Y108" s="80"/>
      <c r="Z108" s="80"/>
      <c r="AA108" s="80"/>
      <c r="AB108" s="80"/>
      <c r="AC108" s="80"/>
      <c r="AD108" s="80"/>
      <c r="AE108" s="80"/>
      <c r="AF108" s="80"/>
      <c r="AG108" s="80"/>
      <c r="AH108" s="80"/>
      <c r="AI108" s="80"/>
    </row>
    <row r="109" spans="1:35" ht="12.75" customHeight="1">
      <c r="A109" s="91"/>
      <c r="B109" s="32"/>
      <c r="C109" s="31"/>
      <c r="D109" s="31"/>
      <c r="E109" s="31"/>
      <c r="F109" s="92"/>
      <c r="G109" s="32"/>
      <c r="H109" s="32"/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80"/>
      <c r="X109" s="80"/>
      <c r="Y109" s="80"/>
      <c r="Z109" s="80"/>
      <c r="AA109" s="80"/>
      <c r="AB109" s="80"/>
      <c r="AC109" s="80"/>
      <c r="AD109" s="80"/>
      <c r="AE109" s="80"/>
      <c r="AF109" s="80"/>
      <c r="AG109" s="80"/>
      <c r="AH109" s="80"/>
      <c r="AI109" s="80"/>
    </row>
    <row r="110" spans="1:35" ht="12.75" customHeight="1">
      <c r="A110" s="91"/>
      <c r="B110" s="32"/>
      <c r="C110" s="31"/>
      <c r="D110" s="31"/>
      <c r="E110" s="31"/>
      <c r="F110" s="92"/>
      <c r="G110" s="32"/>
      <c r="H110" s="32"/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80"/>
      <c r="T110" s="80"/>
      <c r="U110" s="80"/>
      <c r="V110" s="80"/>
      <c r="W110" s="80"/>
      <c r="X110" s="80"/>
      <c r="Y110" s="80"/>
      <c r="Z110" s="80"/>
      <c r="AA110" s="80"/>
      <c r="AB110" s="80"/>
      <c r="AC110" s="80"/>
      <c r="AD110" s="80"/>
      <c r="AE110" s="80"/>
      <c r="AF110" s="80"/>
      <c r="AG110" s="80"/>
      <c r="AH110" s="80"/>
      <c r="AI110" s="80"/>
    </row>
    <row r="111" spans="1:35" ht="12.75" customHeight="1">
      <c r="A111" s="91"/>
      <c r="B111" s="32"/>
      <c r="C111" s="31"/>
      <c r="D111" s="31"/>
      <c r="E111" s="31"/>
      <c r="F111" s="92"/>
      <c r="G111" s="32"/>
      <c r="H111" s="32"/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X111" s="80"/>
      <c r="Y111" s="80"/>
      <c r="Z111" s="80"/>
      <c r="AA111" s="80"/>
      <c r="AB111" s="80"/>
      <c r="AC111" s="80"/>
      <c r="AD111" s="80"/>
      <c r="AE111" s="80"/>
      <c r="AF111" s="80"/>
      <c r="AG111" s="80"/>
      <c r="AH111" s="80"/>
      <c r="AI111" s="80"/>
    </row>
    <row r="112" spans="1:35" ht="12.75" customHeight="1">
      <c r="A112" s="91"/>
      <c r="B112" s="32"/>
      <c r="C112" s="31"/>
      <c r="D112" s="31"/>
      <c r="E112" s="31"/>
      <c r="F112" s="92"/>
      <c r="G112" s="32"/>
      <c r="H112" s="32"/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80"/>
      <c r="T112" s="80"/>
      <c r="U112" s="80"/>
      <c r="V112" s="80"/>
      <c r="W112" s="80"/>
      <c r="X112" s="80"/>
      <c r="Y112" s="80"/>
      <c r="Z112" s="80"/>
      <c r="AA112" s="80"/>
      <c r="AB112" s="80"/>
      <c r="AC112" s="80"/>
      <c r="AD112" s="80"/>
      <c r="AE112" s="80"/>
      <c r="AF112" s="80"/>
      <c r="AG112" s="80"/>
      <c r="AH112" s="80"/>
      <c r="AI112" s="80"/>
    </row>
    <row r="113" spans="1:35" ht="12.75" customHeight="1">
      <c r="A113" s="91"/>
      <c r="B113" s="32"/>
      <c r="C113" s="31"/>
      <c r="D113" s="31"/>
      <c r="E113" s="31"/>
      <c r="F113" s="92"/>
      <c r="G113" s="32"/>
      <c r="H113" s="32"/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80"/>
      <c r="X113" s="80"/>
      <c r="Y113" s="80"/>
      <c r="Z113" s="80"/>
      <c r="AA113" s="80"/>
      <c r="AB113" s="80"/>
      <c r="AC113" s="80"/>
      <c r="AD113" s="80"/>
      <c r="AE113" s="80"/>
      <c r="AF113" s="80"/>
      <c r="AG113" s="80"/>
      <c r="AH113" s="80"/>
      <c r="AI113" s="80"/>
    </row>
    <row r="114" spans="1:35" ht="12.75" customHeight="1">
      <c r="A114" s="91"/>
      <c r="B114" s="32"/>
      <c r="C114" s="31"/>
      <c r="D114" s="31"/>
      <c r="E114" s="31"/>
      <c r="F114" s="92"/>
      <c r="G114" s="32"/>
      <c r="H114" s="32"/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0"/>
      <c r="Y114" s="80"/>
      <c r="Z114" s="80"/>
      <c r="AA114" s="80"/>
      <c r="AB114" s="80"/>
      <c r="AC114" s="80"/>
      <c r="AD114" s="80"/>
      <c r="AE114" s="80"/>
      <c r="AF114" s="80"/>
      <c r="AG114" s="80"/>
      <c r="AH114" s="80"/>
      <c r="AI114" s="80"/>
    </row>
    <row r="115" spans="1:35" ht="12.75" customHeight="1">
      <c r="A115" s="91"/>
      <c r="B115" s="32"/>
      <c r="C115" s="31"/>
      <c r="D115" s="31"/>
      <c r="E115" s="31"/>
      <c r="F115" s="92"/>
      <c r="G115" s="32"/>
      <c r="H115" s="32"/>
      <c r="I115" s="80"/>
      <c r="J115" s="80"/>
      <c r="K115" s="80"/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80"/>
      <c r="W115" s="80"/>
      <c r="X115" s="80"/>
      <c r="Y115" s="80"/>
      <c r="Z115" s="80"/>
      <c r="AA115" s="80"/>
      <c r="AB115" s="80"/>
      <c r="AC115" s="80"/>
      <c r="AD115" s="80"/>
      <c r="AE115" s="80"/>
      <c r="AF115" s="80"/>
      <c r="AG115" s="80"/>
      <c r="AH115" s="80"/>
      <c r="AI115" s="80"/>
    </row>
    <row r="116" spans="1:35" ht="12.75" customHeight="1">
      <c r="A116" s="91"/>
      <c r="B116" s="32"/>
      <c r="C116" s="31"/>
      <c r="D116" s="31"/>
      <c r="E116" s="31"/>
      <c r="F116" s="92"/>
      <c r="G116" s="32"/>
      <c r="H116" s="32"/>
      <c r="I116" s="80"/>
      <c r="J116" s="80"/>
      <c r="K116" s="80"/>
      <c r="L116" s="80"/>
      <c r="M116" s="80"/>
      <c r="N116" s="80"/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  <c r="AA116" s="80"/>
      <c r="AB116" s="80"/>
      <c r="AC116" s="80"/>
      <c r="AD116" s="80"/>
      <c r="AE116" s="80"/>
      <c r="AF116" s="80"/>
      <c r="AG116" s="80"/>
      <c r="AH116" s="80"/>
      <c r="AI116" s="80"/>
    </row>
    <row r="117" spans="1:35" ht="12.75" customHeight="1">
      <c r="A117" s="91"/>
      <c r="B117" s="32"/>
      <c r="C117" s="31"/>
      <c r="D117" s="31"/>
      <c r="E117" s="31"/>
      <c r="F117" s="92"/>
      <c r="G117" s="32"/>
      <c r="H117" s="32"/>
      <c r="I117" s="80"/>
      <c r="J117" s="80"/>
      <c r="K117" s="80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80"/>
      <c r="W117" s="80"/>
      <c r="X117" s="80"/>
      <c r="Y117" s="80"/>
      <c r="Z117" s="80"/>
      <c r="AA117" s="80"/>
      <c r="AB117" s="80"/>
      <c r="AC117" s="80"/>
      <c r="AD117" s="80"/>
      <c r="AE117" s="80"/>
      <c r="AF117" s="80"/>
      <c r="AG117" s="80"/>
      <c r="AH117" s="80"/>
      <c r="AI117" s="80"/>
    </row>
    <row r="118" spans="1:35" ht="12.75" customHeight="1">
      <c r="A118" s="91"/>
      <c r="B118" s="32"/>
      <c r="C118" s="31"/>
      <c r="D118" s="31"/>
      <c r="E118" s="31"/>
      <c r="F118" s="92"/>
      <c r="G118" s="32"/>
      <c r="H118" s="32"/>
      <c r="I118" s="80"/>
      <c r="J118" s="80"/>
      <c r="K118" s="80"/>
      <c r="L118" s="80"/>
      <c r="M118" s="80"/>
      <c r="N118" s="80"/>
      <c r="O118" s="80"/>
      <c r="P118" s="80"/>
      <c r="Q118" s="80"/>
      <c r="R118" s="80"/>
      <c r="S118" s="80"/>
      <c r="T118" s="80"/>
      <c r="U118" s="80"/>
      <c r="V118" s="80"/>
      <c r="W118" s="80"/>
      <c r="X118" s="80"/>
      <c r="Y118" s="80"/>
      <c r="Z118" s="80"/>
      <c r="AA118" s="80"/>
      <c r="AB118" s="80"/>
      <c r="AC118" s="80"/>
      <c r="AD118" s="80"/>
      <c r="AE118" s="80"/>
      <c r="AF118" s="80"/>
      <c r="AG118" s="80"/>
      <c r="AH118" s="80"/>
      <c r="AI118" s="80"/>
    </row>
    <row r="119" spans="1:35" ht="12.75" customHeight="1">
      <c r="A119" s="91"/>
      <c r="B119" s="32"/>
      <c r="C119" s="31"/>
      <c r="D119" s="31"/>
      <c r="E119" s="31"/>
      <c r="F119" s="92"/>
      <c r="G119" s="32"/>
      <c r="H119" s="32"/>
      <c r="I119" s="80"/>
      <c r="J119" s="80"/>
      <c r="K119" s="80"/>
      <c r="L119" s="80"/>
      <c r="M119" s="80"/>
      <c r="N119" s="80"/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  <c r="AG119" s="80"/>
      <c r="AH119" s="80"/>
      <c r="AI119" s="80"/>
    </row>
    <row r="120" spans="1:35" ht="12.75" customHeight="1">
      <c r="A120" s="91"/>
      <c r="B120" s="32"/>
      <c r="C120" s="31"/>
      <c r="D120" s="31"/>
      <c r="E120" s="31"/>
      <c r="F120" s="92"/>
      <c r="G120" s="32"/>
      <c r="H120" s="32"/>
      <c r="I120" s="80"/>
      <c r="J120" s="80"/>
      <c r="K120" s="80"/>
      <c r="L120" s="80"/>
      <c r="M120" s="80"/>
      <c r="N120" s="80"/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80"/>
      <c r="Z120" s="80"/>
      <c r="AA120" s="80"/>
      <c r="AB120" s="80"/>
      <c r="AC120" s="80"/>
      <c r="AD120" s="80"/>
      <c r="AE120" s="80"/>
      <c r="AF120" s="80"/>
      <c r="AG120" s="80"/>
      <c r="AH120" s="80"/>
      <c r="AI120" s="80"/>
    </row>
    <row r="121" spans="1:35" ht="12.75" customHeight="1">
      <c r="A121" s="91"/>
      <c r="B121" s="32"/>
      <c r="C121" s="31"/>
      <c r="D121" s="31"/>
      <c r="E121" s="31"/>
      <c r="F121" s="92"/>
      <c r="G121" s="32"/>
      <c r="H121" s="32"/>
      <c r="I121" s="80"/>
      <c r="J121" s="80"/>
      <c r="K121" s="80"/>
      <c r="L121" s="80"/>
      <c r="M121" s="80"/>
      <c r="N121" s="80"/>
      <c r="O121" s="80"/>
      <c r="P121" s="80"/>
      <c r="Q121" s="80"/>
      <c r="R121" s="80"/>
      <c r="S121" s="80"/>
      <c r="T121" s="80"/>
      <c r="U121" s="80"/>
      <c r="V121" s="80"/>
      <c r="W121" s="80"/>
      <c r="X121" s="80"/>
      <c r="Y121" s="80"/>
      <c r="Z121" s="80"/>
      <c r="AA121" s="80"/>
      <c r="AB121" s="80"/>
      <c r="AC121" s="80"/>
      <c r="AD121" s="80"/>
      <c r="AE121" s="80"/>
      <c r="AF121" s="80"/>
      <c r="AG121" s="80"/>
      <c r="AH121" s="80"/>
      <c r="AI121" s="80"/>
    </row>
    <row r="122" spans="1:35" ht="12.75" customHeight="1">
      <c r="A122" s="91"/>
      <c r="B122" s="32"/>
      <c r="C122" s="31"/>
      <c r="D122" s="31"/>
      <c r="E122" s="31"/>
      <c r="F122" s="92"/>
      <c r="G122" s="32"/>
      <c r="H122" s="32"/>
      <c r="I122" s="80"/>
      <c r="J122" s="80"/>
      <c r="K122" s="80"/>
      <c r="L122" s="80"/>
      <c r="M122" s="80"/>
      <c r="N122" s="80"/>
      <c r="O122" s="80"/>
      <c r="P122" s="80"/>
      <c r="Q122" s="80"/>
      <c r="R122" s="80"/>
      <c r="S122" s="80"/>
      <c r="T122" s="80"/>
      <c r="U122" s="80"/>
      <c r="V122" s="80"/>
      <c r="W122" s="80"/>
      <c r="X122" s="80"/>
      <c r="Y122" s="80"/>
      <c r="Z122" s="80"/>
      <c r="AA122" s="80"/>
      <c r="AB122" s="80"/>
      <c r="AC122" s="80"/>
      <c r="AD122" s="80"/>
      <c r="AE122" s="80"/>
      <c r="AF122" s="80"/>
      <c r="AG122" s="80"/>
      <c r="AH122" s="80"/>
      <c r="AI122" s="80"/>
    </row>
    <row r="123" spans="1:35" ht="12.75" customHeight="1">
      <c r="A123" s="91"/>
      <c r="B123" s="32"/>
      <c r="C123" s="31"/>
      <c r="D123" s="31"/>
      <c r="E123" s="31"/>
      <c r="F123" s="92"/>
      <c r="G123" s="32"/>
      <c r="H123" s="32"/>
      <c r="I123" s="80"/>
      <c r="J123" s="80"/>
      <c r="K123" s="80"/>
      <c r="L123" s="80"/>
      <c r="M123" s="80"/>
      <c r="N123" s="80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  <c r="AG123" s="80"/>
      <c r="AH123" s="80"/>
      <c r="AI123" s="80"/>
    </row>
    <row r="124" spans="1:35" ht="12.75" customHeight="1">
      <c r="A124" s="91"/>
      <c r="B124" s="32"/>
      <c r="C124" s="31"/>
      <c r="D124" s="31"/>
      <c r="E124" s="31"/>
      <c r="F124" s="92"/>
      <c r="G124" s="32"/>
      <c r="H124" s="32"/>
      <c r="I124" s="80"/>
      <c r="J124" s="80"/>
      <c r="K124" s="80"/>
      <c r="L124" s="80"/>
      <c r="M124" s="80"/>
      <c r="N124" s="80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  <c r="AA124" s="80"/>
      <c r="AB124" s="80"/>
      <c r="AC124" s="80"/>
      <c r="AD124" s="80"/>
      <c r="AE124" s="80"/>
      <c r="AF124" s="80"/>
      <c r="AG124" s="80"/>
      <c r="AH124" s="80"/>
      <c r="AI124" s="80"/>
    </row>
    <row r="125" spans="1:35" ht="12.75" customHeight="1">
      <c r="A125" s="91"/>
      <c r="B125" s="32"/>
      <c r="C125" s="31"/>
      <c r="D125" s="31"/>
      <c r="E125" s="31"/>
      <c r="F125" s="92"/>
      <c r="G125" s="32"/>
      <c r="H125" s="32"/>
      <c r="I125" s="80"/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  <c r="AB125" s="80"/>
      <c r="AC125" s="80"/>
      <c r="AD125" s="80"/>
      <c r="AE125" s="80"/>
      <c r="AF125" s="80"/>
      <c r="AG125" s="80"/>
      <c r="AH125" s="80"/>
      <c r="AI125" s="80"/>
    </row>
    <row r="126" spans="1:35" ht="12.75" customHeight="1">
      <c r="A126" s="91"/>
      <c r="B126" s="32"/>
      <c r="C126" s="31"/>
      <c r="D126" s="31"/>
      <c r="E126" s="31"/>
      <c r="F126" s="92"/>
      <c r="G126" s="32"/>
      <c r="H126" s="32"/>
      <c r="I126" s="80"/>
      <c r="J126" s="80"/>
      <c r="K126" s="80"/>
      <c r="L126" s="80"/>
      <c r="M126" s="80"/>
      <c r="N126" s="80"/>
      <c r="O126" s="80"/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  <c r="AA126" s="80"/>
      <c r="AB126" s="80"/>
      <c r="AC126" s="80"/>
      <c r="AD126" s="80"/>
      <c r="AE126" s="80"/>
      <c r="AF126" s="80"/>
      <c r="AG126" s="80"/>
      <c r="AH126" s="80"/>
      <c r="AI126" s="80"/>
    </row>
    <row r="127" spans="1:35" ht="12.75" customHeight="1">
      <c r="A127" s="91"/>
      <c r="B127" s="32"/>
      <c r="C127" s="31"/>
      <c r="D127" s="31"/>
      <c r="E127" s="31"/>
      <c r="F127" s="92"/>
      <c r="G127" s="32"/>
      <c r="H127" s="32"/>
      <c r="I127" s="80"/>
      <c r="J127" s="80"/>
      <c r="K127" s="80"/>
      <c r="L127" s="80"/>
      <c r="M127" s="80"/>
      <c r="N127" s="80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  <c r="AB127" s="80"/>
      <c r="AC127" s="80"/>
      <c r="AD127" s="80"/>
      <c r="AE127" s="80"/>
      <c r="AF127" s="80"/>
      <c r="AG127" s="80"/>
      <c r="AH127" s="80"/>
      <c r="AI127" s="80"/>
    </row>
    <row r="128" spans="1:35" ht="12.75" customHeight="1">
      <c r="A128" s="91"/>
      <c r="B128" s="32"/>
      <c r="C128" s="31"/>
      <c r="D128" s="31"/>
      <c r="E128" s="31"/>
      <c r="F128" s="92"/>
      <c r="G128" s="32"/>
      <c r="H128" s="32"/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  <c r="AB128" s="80"/>
      <c r="AC128" s="80"/>
      <c r="AD128" s="80"/>
      <c r="AE128" s="80"/>
      <c r="AF128" s="80"/>
      <c r="AG128" s="80"/>
      <c r="AH128" s="80"/>
      <c r="AI128" s="80"/>
    </row>
    <row r="129" spans="1:35" ht="12.75" customHeight="1">
      <c r="A129" s="91"/>
      <c r="B129" s="32"/>
      <c r="C129" s="31"/>
      <c r="D129" s="31"/>
      <c r="E129" s="31"/>
      <c r="F129" s="92"/>
      <c r="G129" s="32"/>
      <c r="H129" s="32"/>
      <c r="I129" s="80"/>
      <c r="J129" s="80"/>
      <c r="K129" s="80"/>
      <c r="L129" s="80"/>
      <c r="M129" s="80"/>
      <c r="N129" s="80"/>
      <c r="O129" s="80"/>
      <c r="P129" s="80"/>
      <c r="Q129" s="80"/>
      <c r="R129" s="80"/>
      <c r="S129" s="80"/>
      <c r="T129" s="80"/>
      <c r="U129" s="80"/>
      <c r="V129" s="80"/>
      <c r="W129" s="80"/>
      <c r="X129" s="80"/>
      <c r="Y129" s="80"/>
      <c r="Z129" s="80"/>
      <c r="AA129" s="80"/>
      <c r="AB129" s="80"/>
      <c r="AC129" s="80"/>
      <c r="AD129" s="80"/>
      <c r="AE129" s="80"/>
      <c r="AF129" s="80"/>
      <c r="AG129" s="80"/>
      <c r="AH129" s="80"/>
      <c r="AI129" s="80"/>
    </row>
    <row r="130" spans="1:35" ht="12.75" customHeight="1">
      <c r="A130" s="91"/>
      <c r="B130" s="32"/>
      <c r="C130" s="31"/>
      <c r="D130" s="31"/>
      <c r="E130" s="31"/>
      <c r="F130" s="92"/>
      <c r="G130" s="32"/>
      <c r="H130" s="32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  <c r="AA130" s="80"/>
      <c r="AB130" s="80"/>
      <c r="AC130" s="80"/>
      <c r="AD130" s="80"/>
      <c r="AE130" s="80"/>
      <c r="AF130" s="80"/>
      <c r="AG130" s="80"/>
      <c r="AH130" s="80"/>
      <c r="AI130" s="80"/>
    </row>
    <row r="131" spans="1:35" ht="12.75" customHeight="1">
      <c r="A131" s="91"/>
      <c r="B131" s="32"/>
      <c r="C131" s="31"/>
      <c r="D131" s="31"/>
      <c r="E131" s="31"/>
      <c r="F131" s="92"/>
      <c r="G131" s="32"/>
      <c r="H131" s="32"/>
      <c r="I131" s="80"/>
      <c r="J131" s="80"/>
      <c r="K131" s="80"/>
      <c r="L131" s="80"/>
      <c r="M131" s="80"/>
      <c r="N131" s="80"/>
      <c r="O131" s="80"/>
      <c r="P131" s="80"/>
      <c r="Q131" s="80"/>
      <c r="R131" s="80"/>
      <c r="S131" s="80"/>
      <c r="T131" s="80"/>
      <c r="U131" s="80"/>
      <c r="V131" s="80"/>
      <c r="W131" s="80"/>
      <c r="X131" s="80"/>
      <c r="Y131" s="80"/>
      <c r="Z131" s="80"/>
      <c r="AA131" s="80"/>
      <c r="AB131" s="80"/>
      <c r="AC131" s="80"/>
      <c r="AD131" s="80"/>
      <c r="AE131" s="80"/>
      <c r="AF131" s="80"/>
      <c r="AG131" s="80"/>
      <c r="AH131" s="80"/>
      <c r="AI131" s="80"/>
    </row>
    <row r="132" spans="1:35" ht="12.75" customHeight="1">
      <c r="A132" s="91"/>
      <c r="B132" s="32"/>
      <c r="C132" s="31"/>
      <c r="D132" s="31"/>
      <c r="E132" s="31"/>
      <c r="F132" s="92"/>
      <c r="G132" s="32"/>
      <c r="H132" s="32"/>
      <c r="I132" s="80"/>
      <c r="J132" s="80"/>
      <c r="K132" s="80"/>
      <c r="L132" s="80"/>
      <c r="M132" s="80"/>
      <c r="N132" s="80"/>
      <c r="O132" s="80"/>
      <c r="P132" s="80"/>
      <c r="Q132" s="80"/>
      <c r="R132" s="80"/>
      <c r="S132" s="80"/>
      <c r="T132" s="80"/>
      <c r="U132" s="80"/>
      <c r="V132" s="80"/>
      <c r="W132" s="80"/>
      <c r="X132" s="80"/>
      <c r="Y132" s="80"/>
      <c r="Z132" s="80"/>
      <c r="AA132" s="80"/>
      <c r="AB132" s="80"/>
      <c r="AC132" s="80"/>
      <c r="AD132" s="80"/>
      <c r="AE132" s="80"/>
      <c r="AF132" s="80"/>
      <c r="AG132" s="80"/>
      <c r="AH132" s="80"/>
      <c r="AI132" s="80"/>
    </row>
    <row r="133" spans="1:35" ht="12.75" customHeight="1">
      <c r="A133" s="91"/>
      <c r="B133" s="32"/>
      <c r="C133" s="31"/>
      <c r="D133" s="31"/>
      <c r="E133" s="31"/>
      <c r="F133" s="92"/>
      <c r="G133" s="32"/>
      <c r="H133" s="32"/>
      <c r="I133" s="80"/>
      <c r="J133" s="80"/>
      <c r="K133" s="80"/>
      <c r="L133" s="80"/>
      <c r="M133" s="80"/>
      <c r="N133" s="80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80"/>
      <c r="Z133" s="80"/>
      <c r="AA133" s="80"/>
      <c r="AB133" s="80"/>
      <c r="AC133" s="80"/>
      <c r="AD133" s="80"/>
      <c r="AE133" s="80"/>
      <c r="AF133" s="80"/>
      <c r="AG133" s="80"/>
      <c r="AH133" s="80"/>
      <c r="AI133" s="80"/>
    </row>
    <row r="134" spans="1:35" ht="12.75" customHeight="1">
      <c r="A134" s="91"/>
      <c r="B134" s="32"/>
      <c r="C134" s="31"/>
      <c r="D134" s="31"/>
      <c r="E134" s="31"/>
      <c r="F134" s="92"/>
      <c r="G134" s="32"/>
      <c r="H134" s="32"/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  <c r="AB134" s="80"/>
      <c r="AC134" s="80"/>
      <c r="AD134" s="80"/>
      <c r="AE134" s="80"/>
      <c r="AF134" s="80"/>
      <c r="AG134" s="80"/>
      <c r="AH134" s="80"/>
      <c r="AI134" s="80"/>
    </row>
    <row r="135" spans="1:35" ht="12.75" customHeight="1">
      <c r="A135" s="91"/>
      <c r="B135" s="32"/>
      <c r="C135" s="31"/>
      <c r="D135" s="31"/>
      <c r="E135" s="31"/>
      <c r="F135" s="92"/>
      <c r="G135" s="32"/>
      <c r="H135" s="32"/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0"/>
      <c r="AB135" s="80"/>
      <c r="AC135" s="80"/>
      <c r="AD135" s="80"/>
      <c r="AE135" s="80"/>
      <c r="AF135" s="80"/>
      <c r="AG135" s="80"/>
      <c r="AH135" s="80"/>
      <c r="AI135" s="80"/>
    </row>
    <row r="136" spans="1:35" ht="12.75" customHeight="1">
      <c r="A136" s="91"/>
      <c r="B136" s="32"/>
      <c r="C136" s="31"/>
      <c r="D136" s="31"/>
      <c r="E136" s="31"/>
      <c r="F136" s="92"/>
      <c r="G136" s="32"/>
      <c r="H136" s="32"/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  <c r="AB136" s="80"/>
      <c r="AC136" s="80"/>
      <c r="AD136" s="80"/>
      <c r="AE136" s="80"/>
      <c r="AF136" s="80"/>
      <c r="AG136" s="80"/>
      <c r="AH136" s="80"/>
      <c r="AI136" s="80"/>
    </row>
    <row r="137" spans="1:35" ht="12.75" customHeight="1">
      <c r="A137" s="91"/>
      <c r="B137" s="32"/>
      <c r="C137" s="31"/>
      <c r="D137" s="31"/>
      <c r="E137" s="31"/>
      <c r="F137" s="92"/>
      <c r="G137" s="32"/>
      <c r="H137" s="32"/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  <c r="AB137" s="80"/>
      <c r="AC137" s="80"/>
      <c r="AD137" s="80"/>
      <c r="AE137" s="80"/>
      <c r="AF137" s="80"/>
      <c r="AG137" s="80"/>
      <c r="AH137" s="80"/>
      <c r="AI137" s="80"/>
    </row>
    <row r="138" spans="1:35" ht="12.75" customHeight="1">
      <c r="A138" s="91"/>
      <c r="B138" s="32"/>
      <c r="C138" s="31"/>
      <c r="D138" s="31"/>
      <c r="E138" s="31"/>
      <c r="F138" s="92"/>
      <c r="G138" s="32"/>
      <c r="H138" s="32"/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  <c r="AA138" s="80"/>
      <c r="AB138" s="80"/>
      <c r="AC138" s="80"/>
      <c r="AD138" s="80"/>
      <c r="AE138" s="80"/>
      <c r="AF138" s="80"/>
      <c r="AG138" s="80"/>
      <c r="AH138" s="80"/>
      <c r="AI138" s="80"/>
    </row>
    <row r="139" spans="1:35" ht="12.75" customHeight="1">
      <c r="A139" s="91"/>
      <c r="B139" s="32"/>
      <c r="C139" s="31"/>
      <c r="D139" s="31"/>
      <c r="E139" s="31"/>
      <c r="F139" s="92"/>
      <c r="G139" s="32"/>
      <c r="H139" s="32"/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0"/>
      <c r="AC139" s="80"/>
      <c r="AD139" s="80"/>
      <c r="AE139" s="80"/>
      <c r="AF139" s="80"/>
      <c r="AG139" s="80"/>
      <c r="AH139" s="80"/>
      <c r="AI139" s="80"/>
    </row>
    <row r="140" spans="1:35" ht="12.75" customHeight="1">
      <c r="A140" s="91"/>
      <c r="B140" s="32"/>
      <c r="C140" s="31"/>
      <c r="D140" s="31"/>
      <c r="E140" s="31"/>
      <c r="F140" s="92"/>
      <c r="G140" s="32"/>
      <c r="H140" s="32"/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0"/>
      <c r="AC140" s="80"/>
      <c r="AD140" s="80"/>
      <c r="AE140" s="80"/>
      <c r="AF140" s="80"/>
      <c r="AG140" s="80"/>
      <c r="AH140" s="80"/>
      <c r="AI140" s="80"/>
    </row>
    <row r="141" spans="1:35" ht="12.75" customHeight="1">
      <c r="A141" s="91"/>
      <c r="B141" s="32"/>
      <c r="C141" s="31"/>
      <c r="D141" s="31"/>
      <c r="E141" s="31"/>
      <c r="F141" s="92"/>
      <c r="G141" s="32"/>
      <c r="H141" s="32"/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  <c r="AC141" s="80"/>
      <c r="AD141" s="80"/>
      <c r="AE141" s="80"/>
      <c r="AF141" s="80"/>
      <c r="AG141" s="80"/>
      <c r="AH141" s="80"/>
      <c r="AI141" s="80"/>
    </row>
    <row r="142" spans="1:35" ht="12.75" customHeight="1">
      <c r="A142" s="91"/>
      <c r="B142" s="32"/>
      <c r="C142" s="31"/>
      <c r="D142" s="31"/>
      <c r="E142" s="31"/>
      <c r="F142" s="92"/>
      <c r="G142" s="32"/>
      <c r="H142" s="32"/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  <c r="AB142" s="80"/>
      <c r="AC142" s="80"/>
      <c r="AD142" s="80"/>
      <c r="AE142" s="80"/>
      <c r="AF142" s="80"/>
      <c r="AG142" s="80"/>
      <c r="AH142" s="80"/>
      <c r="AI142" s="80"/>
    </row>
    <row r="143" spans="1:35" ht="12.75" customHeight="1">
      <c r="A143" s="91"/>
      <c r="B143" s="32"/>
      <c r="C143" s="31"/>
      <c r="D143" s="31"/>
      <c r="E143" s="31"/>
      <c r="F143" s="92"/>
      <c r="G143" s="32"/>
      <c r="H143" s="32"/>
      <c r="I143" s="80"/>
      <c r="J143" s="80"/>
      <c r="K143" s="80"/>
      <c r="L143" s="80"/>
      <c r="M143" s="80"/>
      <c r="N143" s="80"/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  <c r="AA143" s="80"/>
      <c r="AB143" s="80"/>
      <c r="AC143" s="80"/>
      <c r="AD143" s="80"/>
      <c r="AE143" s="80"/>
      <c r="AF143" s="80"/>
      <c r="AG143" s="80"/>
      <c r="AH143" s="80"/>
      <c r="AI143" s="80"/>
    </row>
    <row r="144" spans="1:35" ht="12.75" customHeight="1">
      <c r="A144" s="91"/>
      <c r="B144" s="32"/>
      <c r="C144" s="31"/>
      <c r="D144" s="31"/>
      <c r="E144" s="31"/>
      <c r="F144" s="92"/>
      <c r="G144" s="32"/>
      <c r="H144" s="32"/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  <c r="AB144" s="80"/>
      <c r="AC144" s="80"/>
      <c r="AD144" s="80"/>
      <c r="AE144" s="80"/>
      <c r="AF144" s="80"/>
      <c r="AG144" s="80"/>
      <c r="AH144" s="80"/>
      <c r="AI144" s="80"/>
    </row>
    <row r="145" spans="1:35" ht="12.75" customHeight="1">
      <c r="A145" s="91"/>
      <c r="B145" s="32"/>
      <c r="C145" s="31"/>
      <c r="D145" s="31"/>
      <c r="E145" s="31"/>
      <c r="F145" s="92"/>
      <c r="G145" s="32"/>
      <c r="H145" s="32"/>
      <c r="I145" s="80"/>
      <c r="J145" s="80"/>
      <c r="K145" s="80"/>
      <c r="L145" s="80"/>
      <c r="M145" s="80"/>
      <c r="N145" s="80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0"/>
      <c r="Z145" s="80"/>
      <c r="AA145" s="80"/>
      <c r="AB145" s="80"/>
      <c r="AC145" s="80"/>
      <c r="AD145" s="80"/>
      <c r="AE145" s="80"/>
      <c r="AF145" s="80"/>
      <c r="AG145" s="80"/>
      <c r="AH145" s="80"/>
      <c r="AI145" s="80"/>
    </row>
    <row r="146" spans="1:35" ht="12.75" customHeight="1">
      <c r="A146" s="91"/>
      <c r="B146" s="32"/>
      <c r="C146" s="31"/>
      <c r="D146" s="31"/>
      <c r="E146" s="31"/>
      <c r="F146" s="92"/>
      <c r="G146" s="32"/>
      <c r="H146" s="32"/>
      <c r="I146" s="80"/>
      <c r="J146" s="80"/>
      <c r="K146" s="80"/>
      <c r="L146" s="80"/>
      <c r="M146" s="80"/>
      <c r="N146" s="80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  <c r="AA146" s="80"/>
      <c r="AB146" s="80"/>
      <c r="AC146" s="80"/>
      <c r="AD146" s="80"/>
      <c r="AE146" s="80"/>
      <c r="AF146" s="80"/>
      <c r="AG146" s="80"/>
      <c r="AH146" s="80"/>
      <c r="AI146" s="80"/>
    </row>
    <row r="147" spans="1:35" ht="12.75" customHeight="1">
      <c r="A147" s="91"/>
      <c r="B147" s="32"/>
      <c r="C147" s="31"/>
      <c r="D147" s="31"/>
      <c r="E147" s="31"/>
      <c r="F147" s="92"/>
      <c r="G147" s="32"/>
      <c r="H147" s="32"/>
      <c r="I147" s="80"/>
      <c r="J147" s="80"/>
      <c r="K147" s="80"/>
      <c r="L147" s="80"/>
      <c r="M147" s="80"/>
      <c r="N147" s="80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  <c r="AA147" s="80"/>
      <c r="AB147" s="80"/>
      <c r="AC147" s="80"/>
      <c r="AD147" s="80"/>
      <c r="AE147" s="80"/>
      <c r="AF147" s="80"/>
      <c r="AG147" s="80"/>
      <c r="AH147" s="80"/>
      <c r="AI147" s="80"/>
    </row>
    <row r="148" spans="1:35" ht="12.75" customHeight="1">
      <c r="A148" s="91"/>
      <c r="B148" s="32"/>
      <c r="C148" s="31"/>
      <c r="D148" s="31"/>
      <c r="E148" s="31"/>
      <c r="F148" s="92"/>
      <c r="G148" s="32"/>
      <c r="H148" s="32"/>
      <c r="I148" s="80"/>
      <c r="J148" s="80"/>
      <c r="K148" s="80"/>
      <c r="L148" s="80"/>
      <c r="M148" s="80"/>
      <c r="N148" s="80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  <c r="AA148" s="80"/>
      <c r="AB148" s="80"/>
      <c r="AC148" s="80"/>
      <c r="AD148" s="80"/>
      <c r="AE148" s="80"/>
      <c r="AF148" s="80"/>
      <c r="AG148" s="80"/>
      <c r="AH148" s="80"/>
      <c r="AI148" s="80"/>
    </row>
    <row r="149" spans="1:35" ht="12.75" customHeight="1">
      <c r="A149" s="91"/>
      <c r="B149" s="32"/>
      <c r="C149" s="31"/>
      <c r="D149" s="31"/>
      <c r="E149" s="31"/>
      <c r="F149" s="92"/>
      <c r="G149" s="32"/>
      <c r="H149" s="32"/>
      <c r="I149" s="80"/>
      <c r="J149" s="80"/>
      <c r="K149" s="80"/>
      <c r="L149" s="80"/>
      <c r="M149" s="80"/>
      <c r="N149" s="80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  <c r="AA149" s="80"/>
      <c r="AB149" s="80"/>
      <c r="AC149" s="80"/>
      <c r="AD149" s="80"/>
      <c r="AE149" s="80"/>
      <c r="AF149" s="80"/>
      <c r="AG149" s="80"/>
      <c r="AH149" s="80"/>
      <c r="AI149" s="80"/>
    </row>
    <row r="150" spans="1:35" ht="12.75" customHeight="1">
      <c r="A150" s="91"/>
      <c r="B150" s="32"/>
      <c r="C150" s="31"/>
      <c r="D150" s="31"/>
      <c r="E150" s="31"/>
      <c r="F150" s="92"/>
      <c r="G150" s="32"/>
      <c r="H150" s="32"/>
      <c r="I150" s="80"/>
      <c r="J150" s="80"/>
      <c r="K150" s="80"/>
      <c r="L150" s="80"/>
      <c r="M150" s="80"/>
      <c r="N150" s="80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  <c r="AA150" s="80"/>
      <c r="AB150" s="80"/>
      <c r="AC150" s="80"/>
      <c r="AD150" s="80"/>
      <c r="AE150" s="80"/>
      <c r="AF150" s="80"/>
      <c r="AG150" s="80"/>
      <c r="AH150" s="80"/>
      <c r="AI150" s="80"/>
    </row>
    <row r="151" spans="1:35" ht="12.75" customHeight="1">
      <c r="A151" s="91"/>
      <c r="B151" s="32"/>
      <c r="C151" s="31"/>
      <c r="D151" s="31"/>
      <c r="E151" s="31"/>
      <c r="F151" s="92"/>
      <c r="G151" s="32"/>
      <c r="H151" s="32"/>
      <c r="I151" s="80"/>
      <c r="J151" s="80"/>
      <c r="K151" s="80"/>
      <c r="L151" s="80"/>
      <c r="M151" s="80"/>
      <c r="N151" s="80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  <c r="AA151" s="80"/>
      <c r="AB151" s="80"/>
      <c r="AC151" s="80"/>
      <c r="AD151" s="80"/>
      <c r="AE151" s="80"/>
      <c r="AF151" s="80"/>
      <c r="AG151" s="80"/>
      <c r="AH151" s="80"/>
      <c r="AI151" s="80"/>
    </row>
    <row r="152" spans="1:35" ht="12.75" customHeight="1">
      <c r="A152" s="91"/>
      <c r="B152" s="32"/>
      <c r="C152" s="31"/>
      <c r="D152" s="31"/>
      <c r="E152" s="31"/>
      <c r="F152" s="92"/>
      <c r="G152" s="32"/>
      <c r="H152" s="32"/>
      <c r="I152" s="80"/>
      <c r="J152" s="80"/>
      <c r="K152" s="80"/>
      <c r="L152" s="80"/>
      <c r="M152" s="80"/>
      <c r="N152" s="80"/>
      <c r="O152" s="80"/>
      <c r="P152" s="80"/>
      <c r="Q152" s="80"/>
      <c r="R152" s="80"/>
      <c r="S152" s="80"/>
      <c r="T152" s="80"/>
      <c r="U152" s="80"/>
      <c r="V152" s="80"/>
      <c r="W152" s="80"/>
      <c r="X152" s="80"/>
      <c r="Y152" s="80"/>
      <c r="Z152" s="80"/>
      <c r="AA152" s="80"/>
      <c r="AB152" s="80"/>
      <c r="AC152" s="80"/>
      <c r="AD152" s="80"/>
      <c r="AE152" s="80"/>
      <c r="AF152" s="80"/>
      <c r="AG152" s="80"/>
      <c r="AH152" s="80"/>
      <c r="AI152" s="80"/>
    </row>
    <row r="153" spans="1:35" ht="12.75" customHeight="1">
      <c r="A153" s="91"/>
      <c r="B153" s="32"/>
      <c r="C153" s="31"/>
      <c r="D153" s="31"/>
      <c r="E153" s="31"/>
      <c r="F153" s="92"/>
      <c r="G153" s="32"/>
      <c r="H153" s="32"/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80"/>
      <c r="AA153" s="80"/>
      <c r="AB153" s="80"/>
      <c r="AC153" s="80"/>
      <c r="AD153" s="80"/>
      <c r="AE153" s="80"/>
      <c r="AF153" s="80"/>
      <c r="AG153" s="80"/>
      <c r="AH153" s="80"/>
      <c r="AI153" s="80"/>
    </row>
    <row r="154" spans="1:35" ht="12.75" customHeight="1">
      <c r="A154" s="91"/>
      <c r="B154" s="32"/>
      <c r="C154" s="31"/>
      <c r="D154" s="31"/>
      <c r="E154" s="31"/>
      <c r="F154" s="92"/>
      <c r="G154" s="32"/>
      <c r="H154" s="32"/>
      <c r="I154" s="80"/>
      <c r="J154" s="80"/>
      <c r="K154" s="80"/>
      <c r="L154" s="80"/>
      <c r="M154" s="80"/>
      <c r="N154" s="80"/>
      <c r="O154" s="80"/>
      <c r="P154" s="80"/>
      <c r="Q154" s="80"/>
      <c r="R154" s="80"/>
      <c r="S154" s="80"/>
      <c r="T154" s="80"/>
      <c r="U154" s="80"/>
      <c r="V154" s="80"/>
      <c r="W154" s="80"/>
      <c r="X154" s="80"/>
      <c r="Y154" s="80"/>
      <c r="Z154" s="80"/>
      <c r="AA154" s="80"/>
      <c r="AB154" s="80"/>
      <c r="AC154" s="80"/>
      <c r="AD154" s="80"/>
      <c r="AE154" s="80"/>
      <c r="AF154" s="80"/>
      <c r="AG154" s="80"/>
      <c r="AH154" s="80"/>
      <c r="AI154" s="80"/>
    </row>
    <row r="155" spans="1:35" ht="12.75" customHeight="1">
      <c r="A155" s="91"/>
      <c r="B155" s="32"/>
      <c r="C155" s="31"/>
      <c r="D155" s="31"/>
      <c r="E155" s="31"/>
      <c r="F155" s="92"/>
      <c r="G155" s="32"/>
      <c r="H155" s="32"/>
      <c r="I155" s="80"/>
      <c r="J155" s="80"/>
      <c r="K155" s="80"/>
      <c r="L155" s="80"/>
      <c r="M155" s="80"/>
      <c r="N155" s="80"/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80"/>
      <c r="Z155" s="80"/>
      <c r="AA155" s="80"/>
      <c r="AB155" s="80"/>
      <c r="AC155" s="80"/>
      <c r="AD155" s="80"/>
      <c r="AE155" s="80"/>
      <c r="AF155" s="80"/>
      <c r="AG155" s="80"/>
      <c r="AH155" s="80"/>
      <c r="AI155" s="80"/>
    </row>
    <row r="156" spans="1:35" ht="12.75" customHeight="1">
      <c r="A156" s="91"/>
      <c r="B156" s="32"/>
      <c r="C156" s="31"/>
      <c r="D156" s="31"/>
      <c r="E156" s="31"/>
      <c r="F156" s="92"/>
      <c r="G156" s="32"/>
      <c r="H156" s="32"/>
      <c r="I156" s="80"/>
      <c r="J156" s="80"/>
      <c r="K156" s="80"/>
      <c r="L156" s="80"/>
      <c r="M156" s="80"/>
      <c r="N156" s="80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  <c r="AA156" s="80"/>
      <c r="AB156" s="80"/>
      <c r="AC156" s="80"/>
      <c r="AD156" s="80"/>
      <c r="AE156" s="80"/>
      <c r="AF156" s="80"/>
      <c r="AG156" s="80"/>
      <c r="AH156" s="80"/>
      <c r="AI156" s="80"/>
    </row>
    <row r="157" spans="1:35" ht="12.75" customHeight="1">
      <c r="A157" s="91"/>
      <c r="B157" s="32"/>
      <c r="C157" s="31"/>
      <c r="D157" s="31"/>
      <c r="E157" s="31"/>
      <c r="F157" s="92"/>
      <c r="G157" s="32"/>
      <c r="H157" s="32"/>
      <c r="I157" s="80"/>
      <c r="J157" s="80"/>
      <c r="K157" s="80"/>
      <c r="L157" s="80"/>
      <c r="M157" s="80"/>
      <c r="N157" s="80"/>
      <c r="O157" s="80"/>
      <c r="P157" s="80"/>
      <c r="Q157" s="80"/>
      <c r="R157" s="80"/>
      <c r="S157" s="80"/>
      <c r="T157" s="80"/>
      <c r="U157" s="80"/>
      <c r="V157" s="80"/>
      <c r="W157" s="80"/>
      <c r="X157" s="80"/>
      <c r="Y157" s="80"/>
      <c r="Z157" s="80"/>
      <c r="AA157" s="80"/>
      <c r="AB157" s="80"/>
      <c r="AC157" s="80"/>
      <c r="AD157" s="80"/>
      <c r="AE157" s="80"/>
      <c r="AF157" s="80"/>
      <c r="AG157" s="80"/>
      <c r="AH157" s="80"/>
      <c r="AI157" s="80"/>
    </row>
    <row r="158" spans="1:35" ht="12.75" customHeight="1">
      <c r="A158" s="91"/>
      <c r="B158" s="32"/>
      <c r="C158" s="31"/>
      <c r="D158" s="31"/>
      <c r="E158" s="31"/>
      <c r="F158" s="92"/>
      <c r="G158" s="32"/>
      <c r="H158" s="32"/>
      <c r="I158" s="80"/>
      <c r="J158" s="80"/>
      <c r="K158" s="80"/>
      <c r="L158" s="80"/>
      <c r="M158" s="80"/>
      <c r="N158" s="80"/>
      <c r="O158" s="80"/>
      <c r="P158" s="80"/>
      <c r="Q158" s="80"/>
      <c r="R158" s="80"/>
      <c r="S158" s="80"/>
      <c r="T158" s="80"/>
      <c r="U158" s="80"/>
      <c r="V158" s="80"/>
      <c r="W158" s="80"/>
      <c r="X158" s="80"/>
      <c r="Y158" s="80"/>
      <c r="Z158" s="80"/>
      <c r="AA158" s="80"/>
      <c r="AB158" s="80"/>
      <c r="AC158" s="80"/>
      <c r="AD158" s="80"/>
      <c r="AE158" s="80"/>
      <c r="AF158" s="80"/>
      <c r="AG158" s="80"/>
      <c r="AH158" s="80"/>
      <c r="AI158" s="80"/>
    </row>
    <row r="159" spans="1:35" ht="12.75" customHeight="1">
      <c r="A159" s="91"/>
      <c r="B159" s="32"/>
      <c r="C159" s="31"/>
      <c r="D159" s="31"/>
      <c r="E159" s="31"/>
      <c r="F159" s="92"/>
      <c r="G159" s="32"/>
      <c r="H159" s="32"/>
      <c r="I159" s="80"/>
      <c r="J159" s="80"/>
      <c r="K159" s="80"/>
      <c r="L159" s="80"/>
      <c r="M159" s="80"/>
      <c r="N159" s="80"/>
      <c r="O159" s="80"/>
      <c r="P159" s="80"/>
      <c r="Q159" s="80"/>
      <c r="R159" s="80"/>
      <c r="S159" s="80"/>
      <c r="T159" s="80"/>
      <c r="U159" s="80"/>
      <c r="V159" s="80"/>
      <c r="W159" s="80"/>
      <c r="X159" s="80"/>
      <c r="Y159" s="80"/>
      <c r="Z159" s="80"/>
      <c r="AA159" s="80"/>
      <c r="AB159" s="80"/>
      <c r="AC159" s="80"/>
      <c r="AD159" s="80"/>
      <c r="AE159" s="80"/>
      <c r="AF159" s="80"/>
      <c r="AG159" s="80"/>
      <c r="AH159" s="80"/>
      <c r="AI159" s="80"/>
    </row>
    <row r="160" spans="1:35" ht="12.75" customHeight="1">
      <c r="A160" s="91"/>
      <c r="B160" s="32"/>
      <c r="C160" s="31"/>
      <c r="D160" s="31"/>
      <c r="E160" s="31"/>
      <c r="F160" s="92"/>
      <c r="G160" s="32"/>
      <c r="H160" s="32"/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80"/>
      <c r="U160" s="80"/>
      <c r="V160" s="80"/>
      <c r="W160" s="80"/>
      <c r="X160" s="80"/>
      <c r="Y160" s="80"/>
      <c r="Z160" s="80"/>
      <c r="AA160" s="80"/>
      <c r="AB160" s="80"/>
      <c r="AC160" s="80"/>
      <c r="AD160" s="80"/>
      <c r="AE160" s="80"/>
      <c r="AF160" s="80"/>
      <c r="AG160" s="80"/>
      <c r="AH160" s="80"/>
      <c r="AI160" s="80"/>
    </row>
    <row r="161" spans="1:35" ht="12.75" customHeight="1">
      <c r="A161" s="91"/>
      <c r="B161" s="32"/>
      <c r="C161" s="31"/>
      <c r="D161" s="31"/>
      <c r="E161" s="31"/>
      <c r="F161" s="92"/>
      <c r="G161" s="32"/>
      <c r="H161" s="32"/>
      <c r="I161" s="80"/>
      <c r="J161" s="80"/>
      <c r="K161" s="80"/>
      <c r="L161" s="80"/>
      <c r="M161" s="80"/>
      <c r="N161" s="80"/>
      <c r="O161" s="80"/>
      <c r="P161" s="80"/>
      <c r="Q161" s="80"/>
      <c r="R161" s="80"/>
      <c r="S161" s="80"/>
      <c r="T161" s="80"/>
      <c r="U161" s="80"/>
      <c r="V161" s="80"/>
      <c r="W161" s="80"/>
      <c r="X161" s="80"/>
      <c r="Y161" s="80"/>
      <c r="Z161" s="80"/>
      <c r="AA161" s="80"/>
      <c r="AB161" s="80"/>
      <c r="AC161" s="80"/>
      <c r="AD161" s="80"/>
      <c r="AE161" s="80"/>
      <c r="AF161" s="80"/>
      <c r="AG161" s="80"/>
      <c r="AH161" s="80"/>
      <c r="AI161" s="80"/>
    </row>
    <row r="162" spans="1:35" ht="12.75" customHeight="1">
      <c r="A162" s="91"/>
      <c r="B162" s="32"/>
      <c r="C162" s="31"/>
      <c r="D162" s="31"/>
      <c r="E162" s="31"/>
      <c r="F162" s="92"/>
      <c r="G162" s="32"/>
      <c r="H162" s="32"/>
      <c r="I162" s="80"/>
      <c r="J162" s="80"/>
      <c r="K162" s="80"/>
      <c r="L162" s="80"/>
      <c r="M162" s="80"/>
      <c r="N162" s="80"/>
      <c r="O162" s="80"/>
      <c r="P162" s="80"/>
      <c r="Q162" s="80"/>
      <c r="R162" s="80"/>
      <c r="S162" s="80"/>
      <c r="T162" s="80"/>
      <c r="U162" s="80"/>
      <c r="V162" s="80"/>
      <c r="W162" s="80"/>
      <c r="X162" s="80"/>
      <c r="Y162" s="80"/>
      <c r="Z162" s="80"/>
      <c r="AA162" s="80"/>
      <c r="AB162" s="80"/>
      <c r="AC162" s="80"/>
      <c r="AD162" s="80"/>
      <c r="AE162" s="80"/>
      <c r="AF162" s="80"/>
      <c r="AG162" s="80"/>
      <c r="AH162" s="80"/>
      <c r="AI162" s="80"/>
    </row>
    <row r="163" spans="1:35" ht="12.75" customHeight="1">
      <c r="A163" s="91"/>
      <c r="B163" s="32"/>
      <c r="C163" s="31"/>
      <c r="D163" s="31"/>
      <c r="E163" s="31"/>
      <c r="F163" s="92"/>
      <c r="G163" s="32"/>
      <c r="H163" s="32"/>
      <c r="I163" s="80"/>
      <c r="J163" s="80"/>
      <c r="K163" s="80"/>
      <c r="L163" s="80"/>
      <c r="M163" s="80"/>
      <c r="N163" s="80"/>
      <c r="O163" s="80"/>
      <c r="P163" s="80"/>
      <c r="Q163" s="80"/>
      <c r="R163" s="80"/>
      <c r="S163" s="80"/>
      <c r="T163" s="80"/>
      <c r="U163" s="80"/>
      <c r="V163" s="80"/>
      <c r="W163" s="80"/>
      <c r="X163" s="80"/>
      <c r="Y163" s="80"/>
      <c r="Z163" s="80"/>
      <c r="AA163" s="80"/>
      <c r="AB163" s="80"/>
      <c r="AC163" s="80"/>
      <c r="AD163" s="80"/>
      <c r="AE163" s="80"/>
      <c r="AF163" s="80"/>
      <c r="AG163" s="80"/>
      <c r="AH163" s="80"/>
      <c r="AI163" s="80"/>
    </row>
    <row r="164" spans="1:35" ht="12.75" customHeight="1">
      <c r="A164" s="91"/>
      <c r="B164" s="32"/>
      <c r="C164" s="31"/>
      <c r="D164" s="31"/>
      <c r="E164" s="31"/>
      <c r="F164" s="92"/>
      <c r="G164" s="32"/>
      <c r="H164" s="32"/>
      <c r="I164" s="80"/>
      <c r="J164" s="80"/>
      <c r="K164" s="80"/>
      <c r="L164" s="80"/>
      <c r="M164" s="80"/>
      <c r="N164" s="80"/>
      <c r="O164" s="80"/>
      <c r="P164" s="80"/>
      <c r="Q164" s="80"/>
      <c r="R164" s="80"/>
      <c r="S164" s="80"/>
      <c r="T164" s="80"/>
      <c r="U164" s="80"/>
      <c r="V164" s="80"/>
      <c r="W164" s="80"/>
      <c r="X164" s="80"/>
      <c r="Y164" s="80"/>
      <c r="Z164" s="80"/>
      <c r="AA164" s="80"/>
      <c r="AB164" s="80"/>
      <c r="AC164" s="80"/>
      <c r="AD164" s="80"/>
      <c r="AE164" s="80"/>
      <c r="AF164" s="80"/>
      <c r="AG164" s="80"/>
      <c r="AH164" s="80"/>
      <c r="AI164" s="80"/>
    </row>
    <row r="165" spans="1:35" ht="12.75" customHeight="1">
      <c r="A165" s="91"/>
      <c r="B165" s="32"/>
      <c r="C165" s="31"/>
      <c r="D165" s="31"/>
      <c r="E165" s="31"/>
      <c r="F165" s="92"/>
      <c r="G165" s="32"/>
      <c r="H165" s="32"/>
      <c r="I165" s="80"/>
      <c r="J165" s="80"/>
      <c r="K165" s="80"/>
      <c r="L165" s="80"/>
      <c r="M165" s="80"/>
      <c r="N165" s="80"/>
      <c r="O165" s="80"/>
      <c r="P165" s="80"/>
      <c r="Q165" s="80"/>
      <c r="R165" s="80"/>
      <c r="S165" s="80"/>
      <c r="T165" s="80"/>
      <c r="U165" s="80"/>
      <c r="V165" s="80"/>
      <c r="W165" s="80"/>
      <c r="X165" s="80"/>
      <c r="Y165" s="80"/>
      <c r="Z165" s="80"/>
      <c r="AA165" s="80"/>
      <c r="AB165" s="80"/>
      <c r="AC165" s="80"/>
      <c r="AD165" s="80"/>
      <c r="AE165" s="80"/>
      <c r="AF165" s="80"/>
      <c r="AG165" s="80"/>
      <c r="AH165" s="80"/>
      <c r="AI165" s="80"/>
    </row>
    <row r="166" spans="1:35" ht="12.75" customHeight="1">
      <c r="A166" s="91"/>
      <c r="B166" s="32"/>
      <c r="C166" s="31"/>
      <c r="D166" s="31"/>
      <c r="E166" s="31"/>
      <c r="F166" s="92"/>
      <c r="G166" s="32"/>
      <c r="H166" s="32"/>
      <c r="I166" s="80"/>
      <c r="J166" s="80"/>
      <c r="K166" s="80"/>
      <c r="L166" s="80"/>
      <c r="M166" s="80"/>
      <c r="N166" s="80"/>
      <c r="O166" s="80"/>
      <c r="P166" s="80"/>
      <c r="Q166" s="80"/>
      <c r="R166" s="80"/>
      <c r="S166" s="80"/>
      <c r="T166" s="80"/>
      <c r="U166" s="80"/>
      <c r="V166" s="80"/>
      <c r="W166" s="80"/>
      <c r="X166" s="80"/>
      <c r="Y166" s="80"/>
      <c r="Z166" s="80"/>
      <c r="AA166" s="80"/>
      <c r="AB166" s="80"/>
      <c r="AC166" s="80"/>
      <c r="AD166" s="80"/>
      <c r="AE166" s="80"/>
      <c r="AF166" s="80"/>
      <c r="AG166" s="80"/>
      <c r="AH166" s="80"/>
      <c r="AI166" s="80"/>
    </row>
    <row r="167" spans="1:35" ht="12.75" customHeight="1">
      <c r="A167" s="91"/>
      <c r="B167" s="32"/>
      <c r="C167" s="31"/>
      <c r="D167" s="31"/>
      <c r="E167" s="31"/>
      <c r="F167" s="92"/>
      <c r="G167" s="32"/>
      <c r="H167" s="32"/>
      <c r="I167" s="80"/>
      <c r="J167" s="80"/>
      <c r="K167" s="80"/>
      <c r="L167" s="80"/>
      <c r="M167" s="80"/>
      <c r="N167" s="80"/>
      <c r="O167" s="80"/>
      <c r="P167" s="80"/>
      <c r="Q167" s="80"/>
      <c r="R167" s="80"/>
      <c r="S167" s="80"/>
      <c r="T167" s="80"/>
      <c r="U167" s="80"/>
      <c r="V167" s="80"/>
      <c r="W167" s="80"/>
      <c r="X167" s="80"/>
      <c r="Y167" s="80"/>
      <c r="Z167" s="80"/>
      <c r="AA167" s="80"/>
      <c r="AB167" s="80"/>
      <c r="AC167" s="80"/>
      <c r="AD167" s="80"/>
      <c r="AE167" s="80"/>
      <c r="AF167" s="80"/>
      <c r="AG167" s="80"/>
      <c r="AH167" s="80"/>
      <c r="AI167" s="80"/>
    </row>
    <row r="168" spans="1:35" ht="12.75" customHeight="1">
      <c r="A168" s="91"/>
      <c r="B168" s="32"/>
      <c r="C168" s="31"/>
      <c r="D168" s="31"/>
      <c r="E168" s="31"/>
      <c r="F168" s="92"/>
      <c r="G168" s="32"/>
      <c r="H168" s="32"/>
      <c r="I168" s="80"/>
      <c r="J168" s="80"/>
      <c r="K168" s="80"/>
      <c r="L168" s="80"/>
      <c r="M168" s="80"/>
      <c r="N168" s="80"/>
      <c r="O168" s="80"/>
      <c r="P168" s="80"/>
      <c r="Q168" s="80"/>
      <c r="R168" s="80"/>
      <c r="S168" s="80"/>
      <c r="T168" s="80"/>
      <c r="U168" s="80"/>
      <c r="V168" s="80"/>
      <c r="W168" s="80"/>
      <c r="X168" s="80"/>
      <c r="Y168" s="80"/>
      <c r="Z168" s="80"/>
      <c r="AA168" s="80"/>
      <c r="AB168" s="80"/>
      <c r="AC168" s="80"/>
      <c r="AD168" s="80"/>
      <c r="AE168" s="80"/>
      <c r="AF168" s="80"/>
      <c r="AG168" s="80"/>
      <c r="AH168" s="80"/>
      <c r="AI168" s="80"/>
    </row>
    <row r="169" spans="1:35" ht="12.75" customHeight="1">
      <c r="A169" s="91"/>
      <c r="B169" s="32"/>
      <c r="C169" s="31"/>
      <c r="D169" s="31"/>
      <c r="E169" s="31"/>
      <c r="F169" s="92"/>
      <c r="G169" s="32"/>
      <c r="H169" s="32"/>
      <c r="I169" s="80"/>
      <c r="J169" s="80"/>
      <c r="K169" s="80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B169" s="80"/>
      <c r="AC169" s="80"/>
      <c r="AD169" s="80"/>
      <c r="AE169" s="80"/>
      <c r="AF169" s="80"/>
      <c r="AG169" s="80"/>
      <c r="AH169" s="80"/>
      <c r="AI169" s="80"/>
    </row>
    <row r="170" spans="1:35" ht="12.75" customHeight="1">
      <c r="A170" s="91"/>
      <c r="B170" s="32"/>
      <c r="C170" s="31"/>
      <c r="D170" s="31"/>
      <c r="E170" s="31"/>
      <c r="F170" s="92"/>
      <c r="G170" s="32"/>
      <c r="H170" s="32"/>
      <c r="I170" s="80"/>
      <c r="J170" s="80"/>
      <c r="K170" s="80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  <c r="AA170" s="80"/>
      <c r="AB170" s="80"/>
      <c r="AC170" s="80"/>
      <c r="AD170" s="80"/>
      <c r="AE170" s="80"/>
      <c r="AF170" s="80"/>
      <c r="AG170" s="80"/>
      <c r="AH170" s="80"/>
      <c r="AI170" s="80"/>
    </row>
    <row r="171" spans="1:35" ht="12.75" customHeight="1">
      <c r="A171" s="91"/>
      <c r="B171" s="32"/>
      <c r="C171" s="31"/>
      <c r="D171" s="31"/>
      <c r="E171" s="31"/>
      <c r="F171" s="92"/>
      <c r="G171" s="32"/>
      <c r="H171" s="32"/>
      <c r="I171" s="80"/>
      <c r="J171" s="80"/>
      <c r="K171" s="80"/>
      <c r="L171" s="80"/>
      <c r="M171" s="80"/>
      <c r="N171" s="80"/>
      <c r="O171" s="80"/>
      <c r="P171" s="80"/>
      <c r="Q171" s="80"/>
      <c r="R171" s="80"/>
      <c r="S171" s="80"/>
      <c r="T171" s="80"/>
      <c r="U171" s="80"/>
      <c r="V171" s="80"/>
      <c r="W171" s="80"/>
      <c r="X171" s="80"/>
      <c r="Y171" s="80"/>
      <c r="Z171" s="80"/>
      <c r="AA171" s="80"/>
      <c r="AB171" s="80"/>
      <c r="AC171" s="80"/>
      <c r="AD171" s="80"/>
      <c r="AE171" s="80"/>
      <c r="AF171" s="80"/>
      <c r="AG171" s="80"/>
      <c r="AH171" s="80"/>
      <c r="AI171" s="80"/>
    </row>
    <row r="172" spans="1:35" ht="12.75" customHeight="1">
      <c r="A172" s="91"/>
      <c r="B172" s="32"/>
      <c r="C172" s="31"/>
      <c r="D172" s="31"/>
      <c r="E172" s="31"/>
      <c r="F172" s="92"/>
      <c r="G172" s="32"/>
      <c r="H172" s="32"/>
      <c r="I172" s="80"/>
      <c r="J172" s="80"/>
      <c r="K172" s="80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0"/>
      <c r="AC172" s="80"/>
      <c r="AD172" s="80"/>
      <c r="AE172" s="80"/>
      <c r="AF172" s="80"/>
      <c r="AG172" s="80"/>
      <c r="AH172" s="80"/>
      <c r="AI172" s="80"/>
    </row>
    <row r="173" spans="1:35" ht="12.75" customHeight="1">
      <c r="A173" s="91"/>
      <c r="B173" s="32"/>
      <c r="C173" s="31"/>
      <c r="D173" s="31"/>
      <c r="E173" s="31"/>
      <c r="F173" s="92"/>
      <c r="G173" s="32"/>
      <c r="H173" s="32"/>
      <c r="I173" s="80"/>
      <c r="J173" s="80"/>
      <c r="K173" s="80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  <c r="AA173" s="80"/>
      <c r="AB173" s="80"/>
      <c r="AC173" s="80"/>
      <c r="AD173" s="80"/>
      <c r="AE173" s="80"/>
      <c r="AF173" s="80"/>
      <c r="AG173" s="80"/>
      <c r="AH173" s="80"/>
      <c r="AI173" s="80"/>
    </row>
    <row r="174" spans="1:35" ht="12.75" customHeight="1">
      <c r="A174" s="91"/>
      <c r="B174" s="32"/>
      <c r="C174" s="31"/>
      <c r="D174" s="31"/>
      <c r="E174" s="31"/>
      <c r="F174" s="92"/>
      <c r="G174" s="32"/>
      <c r="H174" s="32"/>
      <c r="I174" s="80"/>
      <c r="J174" s="80"/>
      <c r="K174" s="80"/>
      <c r="L174" s="80"/>
      <c r="M174" s="80"/>
      <c r="N174" s="80"/>
      <c r="O174" s="80"/>
      <c r="P174" s="80"/>
      <c r="Q174" s="80"/>
      <c r="R174" s="80"/>
      <c r="S174" s="80"/>
      <c r="T174" s="80"/>
      <c r="U174" s="80"/>
      <c r="V174" s="80"/>
      <c r="W174" s="80"/>
      <c r="X174" s="80"/>
      <c r="Y174" s="80"/>
      <c r="Z174" s="80"/>
      <c r="AA174" s="80"/>
      <c r="AB174" s="80"/>
      <c r="AC174" s="80"/>
      <c r="AD174" s="80"/>
      <c r="AE174" s="80"/>
      <c r="AF174" s="80"/>
      <c r="AG174" s="80"/>
      <c r="AH174" s="80"/>
      <c r="AI174" s="80"/>
    </row>
    <row r="175" spans="1:35" ht="12.75" customHeight="1">
      <c r="A175" s="91"/>
      <c r="B175" s="32"/>
      <c r="C175" s="31"/>
      <c r="D175" s="31"/>
      <c r="E175" s="31"/>
      <c r="F175" s="92"/>
      <c r="G175" s="32"/>
      <c r="H175" s="32"/>
      <c r="I175" s="80"/>
      <c r="J175" s="80"/>
      <c r="K175" s="80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  <c r="AA175" s="80"/>
      <c r="AB175" s="80"/>
      <c r="AC175" s="80"/>
      <c r="AD175" s="80"/>
      <c r="AE175" s="80"/>
      <c r="AF175" s="80"/>
      <c r="AG175" s="80"/>
      <c r="AH175" s="80"/>
      <c r="AI175" s="80"/>
    </row>
    <row r="176" spans="1:35" ht="12.75" customHeight="1">
      <c r="A176" s="91"/>
      <c r="B176" s="32"/>
      <c r="C176" s="31"/>
      <c r="D176" s="31"/>
      <c r="E176" s="31"/>
      <c r="F176" s="92"/>
      <c r="G176" s="32"/>
      <c r="H176" s="32"/>
      <c r="I176" s="80"/>
      <c r="J176" s="80"/>
      <c r="K176" s="80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  <c r="AA176" s="80"/>
      <c r="AB176" s="80"/>
      <c r="AC176" s="80"/>
      <c r="AD176" s="80"/>
      <c r="AE176" s="80"/>
      <c r="AF176" s="80"/>
      <c r="AG176" s="80"/>
      <c r="AH176" s="80"/>
      <c r="AI176" s="80"/>
    </row>
    <row r="177" spans="1:35" ht="12.75" customHeight="1">
      <c r="A177" s="91"/>
      <c r="B177" s="32"/>
      <c r="C177" s="31"/>
      <c r="D177" s="31"/>
      <c r="E177" s="31"/>
      <c r="F177" s="92"/>
      <c r="G177" s="32"/>
      <c r="H177" s="32"/>
      <c r="I177" s="80"/>
      <c r="J177" s="80"/>
      <c r="K177" s="80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</row>
    <row r="178" spans="1:35" ht="12.75" customHeight="1">
      <c r="A178" s="91"/>
      <c r="B178" s="32"/>
      <c r="C178" s="31"/>
      <c r="D178" s="31"/>
      <c r="E178" s="31"/>
      <c r="F178" s="92"/>
      <c r="G178" s="32"/>
      <c r="H178" s="32"/>
      <c r="I178" s="80"/>
      <c r="J178" s="80"/>
      <c r="K178" s="80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  <c r="AA178" s="80"/>
      <c r="AB178" s="80"/>
      <c r="AC178" s="80"/>
      <c r="AD178" s="80"/>
      <c r="AE178" s="80"/>
      <c r="AF178" s="80"/>
      <c r="AG178" s="80"/>
      <c r="AH178" s="80"/>
      <c r="AI178" s="80"/>
    </row>
    <row r="179" spans="1:35" ht="12.75" customHeight="1">
      <c r="A179" s="91"/>
      <c r="B179" s="32"/>
      <c r="C179" s="31"/>
      <c r="D179" s="31"/>
      <c r="E179" s="31"/>
      <c r="F179" s="92"/>
      <c r="G179" s="32"/>
      <c r="H179" s="32"/>
      <c r="I179" s="80"/>
      <c r="J179" s="80"/>
      <c r="K179" s="80"/>
      <c r="L179" s="80"/>
      <c r="M179" s="80"/>
      <c r="N179" s="80"/>
      <c r="O179" s="80"/>
      <c r="P179" s="80"/>
      <c r="Q179" s="80"/>
      <c r="R179" s="80"/>
      <c r="S179" s="80"/>
      <c r="T179" s="80"/>
      <c r="U179" s="80"/>
      <c r="V179" s="80"/>
      <c r="W179" s="80"/>
      <c r="X179" s="80"/>
      <c r="Y179" s="80"/>
      <c r="Z179" s="80"/>
      <c r="AA179" s="80"/>
      <c r="AB179" s="80"/>
      <c r="AC179" s="80"/>
      <c r="AD179" s="80"/>
      <c r="AE179" s="80"/>
      <c r="AF179" s="80"/>
      <c r="AG179" s="80"/>
      <c r="AH179" s="80"/>
      <c r="AI179" s="80"/>
    </row>
    <row r="180" spans="1:35" ht="12.75" customHeight="1">
      <c r="A180" s="91"/>
      <c r="B180" s="32"/>
      <c r="C180" s="31"/>
      <c r="D180" s="31"/>
      <c r="E180" s="31"/>
      <c r="F180" s="92"/>
      <c r="G180" s="32"/>
      <c r="H180" s="32"/>
      <c r="I180" s="80"/>
      <c r="J180" s="80"/>
      <c r="K180" s="80"/>
      <c r="L180" s="80"/>
      <c r="M180" s="80"/>
      <c r="N180" s="80"/>
      <c r="O180" s="80"/>
      <c r="P180" s="80"/>
      <c r="Q180" s="80"/>
      <c r="R180" s="80"/>
      <c r="S180" s="80"/>
      <c r="T180" s="80"/>
      <c r="U180" s="80"/>
      <c r="V180" s="80"/>
      <c r="W180" s="80"/>
      <c r="X180" s="80"/>
      <c r="Y180" s="80"/>
      <c r="Z180" s="80"/>
      <c r="AA180" s="80"/>
      <c r="AB180" s="80"/>
      <c r="AC180" s="80"/>
      <c r="AD180" s="80"/>
      <c r="AE180" s="80"/>
      <c r="AF180" s="80"/>
      <c r="AG180" s="80"/>
      <c r="AH180" s="80"/>
      <c r="AI180" s="80"/>
    </row>
    <row r="181" spans="1:35" ht="12.75" customHeight="1">
      <c r="A181" s="91"/>
      <c r="B181" s="32"/>
      <c r="C181" s="31"/>
      <c r="D181" s="31"/>
      <c r="E181" s="31"/>
      <c r="F181" s="92"/>
      <c r="G181" s="32"/>
      <c r="H181" s="32"/>
      <c r="I181" s="80"/>
      <c r="J181" s="80"/>
      <c r="K181" s="80"/>
      <c r="L181" s="80"/>
      <c r="M181" s="80"/>
      <c r="N181" s="80"/>
      <c r="O181" s="80"/>
      <c r="P181" s="80"/>
      <c r="Q181" s="80"/>
      <c r="R181" s="80"/>
      <c r="S181" s="80"/>
      <c r="T181" s="80"/>
      <c r="U181" s="80"/>
      <c r="V181" s="80"/>
      <c r="W181" s="80"/>
      <c r="X181" s="80"/>
      <c r="Y181" s="80"/>
      <c r="Z181" s="80"/>
      <c r="AA181" s="80"/>
      <c r="AB181" s="80"/>
      <c r="AC181" s="80"/>
      <c r="AD181" s="80"/>
      <c r="AE181" s="80"/>
      <c r="AF181" s="80"/>
      <c r="AG181" s="80"/>
      <c r="AH181" s="80"/>
      <c r="AI181" s="80"/>
    </row>
    <row r="182" spans="1:35" ht="12.75" customHeight="1">
      <c r="A182" s="91"/>
      <c r="B182" s="32"/>
      <c r="C182" s="31"/>
      <c r="D182" s="31"/>
      <c r="E182" s="31"/>
      <c r="F182" s="92"/>
      <c r="G182" s="32"/>
      <c r="H182" s="32"/>
      <c r="I182" s="80"/>
      <c r="J182" s="80"/>
      <c r="K182" s="80"/>
      <c r="L182" s="80"/>
      <c r="M182" s="80"/>
      <c r="N182" s="80"/>
      <c r="O182" s="80"/>
      <c r="P182" s="80"/>
      <c r="Q182" s="80"/>
      <c r="R182" s="80"/>
      <c r="S182" s="80"/>
      <c r="T182" s="80"/>
      <c r="U182" s="80"/>
      <c r="V182" s="80"/>
      <c r="W182" s="80"/>
      <c r="X182" s="80"/>
      <c r="Y182" s="80"/>
      <c r="Z182" s="80"/>
      <c r="AA182" s="80"/>
      <c r="AB182" s="80"/>
      <c r="AC182" s="80"/>
      <c r="AD182" s="80"/>
      <c r="AE182" s="80"/>
      <c r="AF182" s="80"/>
      <c r="AG182" s="80"/>
      <c r="AH182" s="80"/>
      <c r="AI182" s="80"/>
    </row>
    <row r="183" spans="1:35" ht="12.75" customHeight="1">
      <c r="A183" s="91"/>
      <c r="B183" s="32"/>
      <c r="C183" s="31"/>
      <c r="D183" s="31"/>
      <c r="E183" s="31"/>
      <c r="F183" s="92"/>
      <c r="G183" s="32"/>
      <c r="H183" s="32"/>
      <c r="I183" s="80"/>
      <c r="J183" s="80"/>
      <c r="K183" s="80"/>
      <c r="L183" s="80"/>
      <c r="M183" s="80"/>
      <c r="N183" s="80"/>
      <c r="O183" s="80"/>
      <c r="P183" s="80"/>
      <c r="Q183" s="80"/>
      <c r="R183" s="80"/>
      <c r="S183" s="80"/>
      <c r="T183" s="80"/>
      <c r="U183" s="80"/>
      <c r="V183" s="80"/>
      <c r="W183" s="80"/>
      <c r="X183" s="80"/>
      <c r="Y183" s="80"/>
      <c r="Z183" s="80"/>
      <c r="AA183" s="80"/>
      <c r="AB183" s="80"/>
      <c r="AC183" s="80"/>
      <c r="AD183" s="80"/>
      <c r="AE183" s="80"/>
      <c r="AF183" s="80"/>
      <c r="AG183" s="80"/>
      <c r="AH183" s="80"/>
      <c r="AI183" s="80"/>
    </row>
    <row r="184" spans="1:35" ht="12.75" customHeight="1">
      <c r="A184" s="91"/>
      <c r="B184" s="32"/>
      <c r="C184" s="31"/>
      <c r="D184" s="31"/>
      <c r="E184" s="31"/>
      <c r="F184" s="92"/>
      <c r="G184" s="32"/>
      <c r="H184" s="32"/>
      <c r="I184" s="80"/>
      <c r="J184" s="80"/>
      <c r="K184" s="80"/>
      <c r="L184" s="80"/>
      <c r="M184" s="80"/>
      <c r="N184" s="80"/>
      <c r="O184" s="80"/>
      <c r="P184" s="80"/>
      <c r="Q184" s="80"/>
      <c r="R184" s="80"/>
      <c r="S184" s="80"/>
      <c r="T184" s="80"/>
      <c r="U184" s="80"/>
      <c r="V184" s="80"/>
      <c r="W184" s="80"/>
      <c r="X184" s="80"/>
      <c r="Y184" s="80"/>
      <c r="Z184" s="80"/>
      <c r="AA184" s="80"/>
      <c r="AB184" s="80"/>
      <c r="AC184" s="80"/>
      <c r="AD184" s="80"/>
      <c r="AE184" s="80"/>
      <c r="AF184" s="80"/>
      <c r="AG184" s="80"/>
      <c r="AH184" s="80"/>
      <c r="AI184" s="80"/>
    </row>
    <row r="185" spans="1:35" ht="12.75" customHeight="1">
      <c r="A185" s="91"/>
      <c r="B185" s="32"/>
      <c r="C185" s="31"/>
      <c r="D185" s="31"/>
      <c r="E185" s="31"/>
      <c r="F185" s="92"/>
      <c r="G185" s="32"/>
      <c r="H185" s="32"/>
      <c r="I185" s="80"/>
      <c r="J185" s="80"/>
      <c r="K185" s="80"/>
      <c r="L185" s="80"/>
      <c r="M185" s="80"/>
      <c r="N185" s="80"/>
      <c r="O185" s="80"/>
      <c r="P185" s="80"/>
      <c r="Q185" s="80"/>
      <c r="R185" s="80"/>
      <c r="S185" s="80"/>
      <c r="T185" s="80"/>
      <c r="U185" s="80"/>
      <c r="V185" s="80"/>
      <c r="W185" s="80"/>
      <c r="X185" s="80"/>
      <c r="Y185" s="80"/>
      <c r="Z185" s="80"/>
      <c r="AA185" s="80"/>
      <c r="AB185" s="80"/>
      <c r="AC185" s="80"/>
      <c r="AD185" s="80"/>
      <c r="AE185" s="80"/>
      <c r="AF185" s="80"/>
      <c r="AG185" s="80"/>
      <c r="AH185" s="80"/>
      <c r="AI185" s="80"/>
    </row>
    <row r="186" spans="1:35" ht="12.75" customHeight="1">
      <c r="A186" s="91"/>
      <c r="B186" s="32"/>
      <c r="C186" s="31"/>
      <c r="D186" s="31"/>
      <c r="E186" s="31"/>
      <c r="F186" s="92"/>
      <c r="G186" s="32"/>
      <c r="H186" s="32"/>
      <c r="I186" s="80"/>
      <c r="J186" s="80"/>
      <c r="K186" s="80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80"/>
      <c r="Z186" s="80"/>
      <c r="AA186" s="80"/>
      <c r="AB186" s="80"/>
      <c r="AC186" s="80"/>
      <c r="AD186" s="80"/>
      <c r="AE186" s="80"/>
      <c r="AF186" s="80"/>
      <c r="AG186" s="80"/>
      <c r="AH186" s="80"/>
      <c r="AI186" s="80"/>
    </row>
    <row r="187" spans="1:35" ht="12.75" customHeight="1">
      <c r="A187" s="91"/>
      <c r="B187" s="32"/>
      <c r="C187" s="31"/>
      <c r="D187" s="31"/>
      <c r="E187" s="31"/>
      <c r="F187" s="92"/>
      <c r="G187" s="32"/>
      <c r="H187" s="32"/>
      <c r="I187" s="80"/>
      <c r="J187" s="80"/>
      <c r="K187" s="80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  <c r="AA187" s="80"/>
      <c r="AB187" s="80"/>
      <c r="AC187" s="80"/>
      <c r="AD187" s="80"/>
      <c r="AE187" s="80"/>
      <c r="AF187" s="80"/>
      <c r="AG187" s="80"/>
      <c r="AH187" s="80"/>
      <c r="AI187" s="80"/>
    </row>
    <row r="188" spans="1:35" ht="12.75" customHeight="1">
      <c r="A188" s="91"/>
      <c r="B188" s="32"/>
      <c r="C188" s="31"/>
      <c r="D188" s="31"/>
      <c r="E188" s="31"/>
      <c r="F188" s="92"/>
      <c r="G188" s="32"/>
      <c r="H188" s="32"/>
      <c r="I188" s="80"/>
      <c r="J188" s="80"/>
      <c r="K188" s="80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  <c r="AA188" s="80"/>
      <c r="AB188" s="80"/>
      <c r="AC188" s="80"/>
      <c r="AD188" s="80"/>
      <c r="AE188" s="80"/>
      <c r="AF188" s="80"/>
      <c r="AG188" s="80"/>
      <c r="AH188" s="80"/>
      <c r="AI188" s="80"/>
    </row>
    <row r="189" spans="1:35" ht="12.75" customHeight="1">
      <c r="A189" s="91"/>
      <c r="B189" s="32"/>
      <c r="C189" s="31"/>
      <c r="D189" s="31"/>
      <c r="E189" s="31"/>
      <c r="F189" s="92"/>
      <c r="G189" s="32"/>
      <c r="H189" s="32"/>
      <c r="I189" s="80"/>
      <c r="J189" s="80"/>
      <c r="K189" s="80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  <c r="AA189" s="80"/>
      <c r="AB189" s="80"/>
      <c r="AC189" s="80"/>
      <c r="AD189" s="80"/>
      <c r="AE189" s="80"/>
      <c r="AF189" s="80"/>
      <c r="AG189" s="80"/>
      <c r="AH189" s="80"/>
      <c r="AI189" s="80"/>
    </row>
    <row r="190" spans="1:35" ht="12.75" customHeight="1">
      <c r="A190" s="91"/>
      <c r="B190" s="32"/>
      <c r="C190" s="31"/>
      <c r="D190" s="31"/>
      <c r="E190" s="31"/>
      <c r="F190" s="92"/>
      <c r="G190" s="32"/>
      <c r="H190" s="32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0"/>
      <c r="Z190" s="80"/>
      <c r="AA190" s="80"/>
      <c r="AB190" s="80"/>
      <c r="AC190" s="80"/>
      <c r="AD190" s="80"/>
      <c r="AE190" s="80"/>
      <c r="AF190" s="80"/>
      <c r="AG190" s="80"/>
      <c r="AH190" s="80"/>
      <c r="AI190" s="80"/>
    </row>
    <row r="191" spans="1:35" ht="12.75" customHeight="1">
      <c r="A191" s="91"/>
      <c r="B191" s="32"/>
      <c r="C191" s="31"/>
      <c r="D191" s="31"/>
      <c r="E191" s="31"/>
      <c r="F191" s="92"/>
      <c r="G191" s="32"/>
      <c r="H191" s="32"/>
      <c r="I191" s="80"/>
      <c r="J191" s="80"/>
      <c r="K191" s="80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80"/>
      <c r="Z191" s="80"/>
      <c r="AA191" s="80"/>
      <c r="AB191" s="80"/>
      <c r="AC191" s="80"/>
      <c r="AD191" s="80"/>
      <c r="AE191" s="80"/>
      <c r="AF191" s="80"/>
      <c r="AG191" s="80"/>
      <c r="AH191" s="80"/>
      <c r="AI191" s="80"/>
    </row>
    <row r="192" spans="1:35" ht="12.75" customHeight="1">
      <c r="A192" s="91"/>
      <c r="B192" s="32"/>
      <c r="C192" s="31"/>
      <c r="D192" s="31"/>
      <c r="E192" s="31"/>
      <c r="F192" s="92"/>
      <c r="G192" s="32"/>
      <c r="H192" s="32"/>
      <c r="I192" s="80"/>
      <c r="J192" s="80"/>
      <c r="K192" s="80"/>
      <c r="L192" s="80"/>
      <c r="M192" s="80"/>
      <c r="N192" s="80"/>
      <c r="O192" s="80"/>
      <c r="P192" s="80"/>
      <c r="Q192" s="80"/>
      <c r="R192" s="80"/>
      <c r="S192" s="80"/>
      <c r="T192" s="80"/>
      <c r="U192" s="80"/>
      <c r="V192" s="80"/>
      <c r="W192" s="80"/>
      <c r="X192" s="80"/>
      <c r="Y192" s="80"/>
      <c r="Z192" s="80"/>
      <c r="AA192" s="80"/>
      <c r="AB192" s="80"/>
      <c r="AC192" s="80"/>
      <c r="AD192" s="80"/>
      <c r="AE192" s="80"/>
      <c r="AF192" s="80"/>
      <c r="AG192" s="80"/>
      <c r="AH192" s="80"/>
      <c r="AI192" s="80"/>
    </row>
    <row r="193" spans="1:35" ht="12.75" customHeight="1">
      <c r="A193" s="91"/>
      <c r="B193" s="32"/>
      <c r="C193" s="31"/>
      <c r="D193" s="31"/>
      <c r="E193" s="31"/>
      <c r="F193" s="92"/>
      <c r="G193" s="32"/>
      <c r="H193" s="32"/>
      <c r="I193" s="80"/>
      <c r="J193" s="80"/>
      <c r="K193" s="80"/>
      <c r="L193" s="80"/>
      <c r="M193" s="80"/>
      <c r="N193" s="80"/>
      <c r="O193" s="80"/>
      <c r="P193" s="80"/>
      <c r="Q193" s="80"/>
      <c r="R193" s="80"/>
      <c r="S193" s="80"/>
      <c r="T193" s="80"/>
      <c r="U193" s="80"/>
      <c r="V193" s="80"/>
      <c r="W193" s="80"/>
      <c r="X193" s="80"/>
      <c r="Y193" s="80"/>
      <c r="Z193" s="80"/>
      <c r="AA193" s="80"/>
      <c r="AB193" s="80"/>
      <c r="AC193" s="80"/>
      <c r="AD193" s="80"/>
      <c r="AE193" s="80"/>
      <c r="AF193" s="80"/>
      <c r="AG193" s="80"/>
      <c r="AH193" s="80"/>
      <c r="AI193" s="80"/>
    </row>
    <row r="194" spans="1:35" ht="12.75" customHeight="1">
      <c r="A194" s="91"/>
      <c r="B194" s="32"/>
      <c r="C194" s="31"/>
      <c r="D194" s="31"/>
      <c r="E194" s="31"/>
      <c r="F194" s="92"/>
      <c r="G194" s="32"/>
      <c r="H194" s="32"/>
      <c r="I194" s="80"/>
      <c r="J194" s="80"/>
      <c r="K194" s="80"/>
      <c r="L194" s="80"/>
      <c r="M194" s="80"/>
      <c r="N194" s="80"/>
      <c r="O194" s="80"/>
      <c r="P194" s="80"/>
      <c r="Q194" s="80"/>
      <c r="R194" s="80"/>
      <c r="S194" s="80"/>
      <c r="T194" s="80"/>
      <c r="U194" s="80"/>
      <c r="V194" s="80"/>
      <c r="W194" s="80"/>
      <c r="X194" s="80"/>
      <c r="Y194" s="80"/>
      <c r="Z194" s="80"/>
      <c r="AA194" s="80"/>
      <c r="AB194" s="80"/>
      <c r="AC194" s="80"/>
      <c r="AD194" s="80"/>
      <c r="AE194" s="80"/>
      <c r="AF194" s="80"/>
      <c r="AG194" s="80"/>
      <c r="AH194" s="80"/>
      <c r="AI194" s="80"/>
    </row>
    <row r="195" spans="1:35" ht="12.75" customHeight="1">
      <c r="A195" s="91"/>
      <c r="B195" s="32"/>
      <c r="C195" s="31"/>
      <c r="D195" s="31"/>
      <c r="E195" s="31"/>
      <c r="F195" s="92"/>
      <c r="G195" s="32"/>
      <c r="H195" s="32"/>
      <c r="I195" s="80"/>
      <c r="J195" s="80"/>
      <c r="K195" s="80"/>
      <c r="L195" s="80"/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80"/>
      <c r="X195" s="80"/>
      <c r="Y195" s="80"/>
      <c r="Z195" s="80"/>
      <c r="AA195" s="80"/>
      <c r="AB195" s="80"/>
      <c r="AC195" s="80"/>
      <c r="AD195" s="80"/>
      <c r="AE195" s="80"/>
      <c r="AF195" s="80"/>
      <c r="AG195" s="80"/>
      <c r="AH195" s="80"/>
      <c r="AI195" s="80"/>
    </row>
    <row r="196" spans="1:35" ht="12.75" customHeight="1">
      <c r="A196" s="91"/>
      <c r="B196" s="32"/>
      <c r="C196" s="31"/>
      <c r="D196" s="31"/>
      <c r="E196" s="31"/>
      <c r="F196" s="92"/>
      <c r="G196" s="32"/>
      <c r="H196" s="32"/>
      <c r="I196" s="80"/>
      <c r="J196" s="80"/>
      <c r="K196" s="80"/>
      <c r="L196" s="80"/>
      <c r="M196" s="80"/>
      <c r="N196" s="80"/>
      <c r="O196" s="80"/>
      <c r="P196" s="80"/>
      <c r="Q196" s="80"/>
      <c r="R196" s="80"/>
      <c r="S196" s="80"/>
      <c r="T196" s="80"/>
      <c r="U196" s="80"/>
      <c r="V196" s="80"/>
      <c r="W196" s="80"/>
      <c r="X196" s="80"/>
      <c r="Y196" s="80"/>
      <c r="Z196" s="80"/>
      <c r="AA196" s="80"/>
      <c r="AB196" s="80"/>
      <c r="AC196" s="80"/>
      <c r="AD196" s="80"/>
      <c r="AE196" s="80"/>
      <c r="AF196" s="80"/>
      <c r="AG196" s="80"/>
      <c r="AH196" s="80"/>
      <c r="AI196" s="80"/>
    </row>
    <row r="197" spans="1:35" ht="12.75" customHeight="1">
      <c r="A197" s="91"/>
      <c r="B197" s="32"/>
      <c r="C197" s="31"/>
      <c r="D197" s="31"/>
      <c r="E197" s="31"/>
      <c r="F197" s="92"/>
      <c r="G197" s="32"/>
      <c r="H197" s="32"/>
      <c r="I197" s="80"/>
      <c r="J197" s="80"/>
      <c r="K197" s="80"/>
      <c r="L197" s="80"/>
      <c r="M197" s="80"/>
      <c r="N197" s="80"/>
      <c r="O197" s="80"/>
      <c r="P197" s="80"/>
      <c r="Q197" s="80"/>
      <c r="R197" s="80"/>
      <c r="S197" s="80"/>
      <c r="T197" s="80"/>
      <c r="U197" s="80"/>
      <c r="V197" s="80"/>
      <c r="W197" s="80"/>
      <c r="X197" s="80"/>
      <c r="Y197" s="80"/>
      <c r="Z197" s="80"/>
      <c r="AA197" s="80"/>
      <c r="AB197" s="80"/>
      <c r="AC197" s="80"/>
      <c r="AD197" s="80"/>
      <c r="AE197" s="80"/>
      <c r="AF197" s="80"/>
      <c r="AG197" s="80"/>
      <c r="AH197" s="80"/>
      <c r="AI197" s="80"/>
    </row>
    <row r="198" spans="1:35" ht="12.75" customHeight="1">
      <c r="A198" s="91"/>
      <c r="B198" s="32"/>
      <c r="C198" s="31"/>
      <c r="D198" s="31"/>
      <c r="E198" s="31"/>
      <c r="F198" s="92"/>
      <c r="G198" s="32"/>
      <c r="H198" s="32"/>
      <c r="I198" s="80"/>
      <c r="J198" s="80"/>
      <c r="K198" s="80"/>
      <c r="L198" s="80"/>
      <c r="M198" s="80"/>
      <c r="N198" s="80"/>
      <c r="O198" s="80"/>
      <c r="P198" s="80"/>
      <c r="Q198" s="80"/>
      <c r="R198" s="80"/>
      <c r="S198" s="80"/>
      <c r="T198" s="80"/>
      <c r="U198" s="80"/>
      <c r="V198" s="80"/>
      <c r="W198" s="80"/>
      <c r="X198" s="80"/>
      <c r="Y198" s="80"/>
      <c r="Z198" s="80"/>
      <c r="AA198" s="80"/>
      <c r="AB198" s="80"/>
      <c r="AC198" s="80"/>
      <c r="AD198" s="80"/>
      <c r="AE198" s="80"/>
      <c r="AF198" s="80"/>
      <c r="AG198" s="80"/>
      <c r="AH198" s="80"/>
      <c r="AI198" s="80"/>
    </row>
    <row r="199" spans="1:35" ht="12.75" customHeight="1">
      <c r="A199" s="91"/>
      <c r="B199" s="32"/>
      <c r="C199" s="31"/>
      <c r="D199" s="31"/>
      <c r="E199" s="31"/>
      <c r="F199" s="92"/>
      <c r="G199" s="32"/>
      <c r="H199" s="32"/>
      <c r="I199" s="80"/>
      <c r="J199" s="80"/>
      <c r="K199" s="80"/>
      <c r="L199" s="80"/>
      <c r="M199" s="80"/>
      <c r="N199" s="80"/>
      <c r="O199" s="80"/>
      <c r="P199" s="80"/>
      <c r="Q199" s="80"/>
      <c r="R199" s="80"/>
      <c r="S199" s="80"/>
      <c r="T199" s="80"/>
      <c r="U199" s="80"/>
      <c r="V199" s="80"/>
      <c r="W199" s="80"/>
      <c r="X199" s="80"/>
      <c r="Y199" s="80"/>
      <c r="Z199" s="80"/>
      <c r="AA199" s="80"/>
      <c r="AB199" s="80"/>
      <c r="AC199" s="80"/>
      <c r="AD199" s="80"/>
      <c r="AE199" s="80"/>
      <c r="AF199" s="80"/>
      <c r="AG199" s="80"/>
      <c r="AH199" s="80"/>
      <c r="AI199" s="80"/>
    </row>
    <row r="200" spans="1:35" ht="12.75" customHeight="1">
      <c r="A200" s="91"/>
      <c r="B200" s="32"/>
      <c r="C200" s="31"/>
      <c r="D200" s="31"/>
      <c r="E200" s="31"/>
      <c r="F200" s="92"/>
      <c r="G200" s="32"/>
      <c r="H200" s="32"/>
      <c r="I200" s="80"/>
      <c r="J200" s="80"/>
      <c r="K200" s="80"/>
      <c r="L200" s="80"/>
      <c r="M200" s="80"/>
      <c r="N200" s="80"/>
      <c r="O200" s="80"/>
      <c r="P200" s="80"/>
      <c r="Q200" s="80"/>
      <c r="R200" s="80"/>
      <c r="S200" s="80"/>
      <c r="T200" s="80"/>
      <c r="U200" s="80"/>
      <c r="V200" s="80"/>
      <c r="W200" s="80"/>
      <c r="X200" s="80"/>
      <c r="Y200" s="80"/>
      <c r="Z200" s="80"/>
      <c r="AA200" s="80"/>
      <c r="AB200" s="80"/>
      <c r="AC200" s="80"/>
      <c r="AD200" s="80"/>
      <c r="AE200" s="80"/>
      <c r="AF200" s="80"/>
      <c r="AG200" s="80"/>
      <c r="AH200" s="80"/>
      <c r="AI200" s="80"/>
    </row>
    <row r="201" spans="1:35" ht="12.75" customHeight="1">
      <c r="A201" s="91"/>
      <c r="B201" s="32"/>
      <c r="C201" s="31"/>
      <c r="D201" s="31"/>
      <c r="E201" s="31"/>
      <c r="F201" s="92"/>
      <c r="G201" s="32"/>
      <c r="H201" s="32"/>
      <c r="I201" s="80"/>
      <c r="J201" s="80"/>
      <c r="K201" s="80"/>
      <c r="L201" s="80"/>
      <c r="M201" s="80"/>
      <c r="N201" s="80"/>
      <c r="O201" s="80"/>
      <c r="P201" s="80"/>
      <c r="Q201" s="80"/>
      <c r="R201" s="80"/>
      <c r="S201" s="80"/>
      <c r="T201" s="80"/>
      <c r="U201" s="80"/>
      <c r="V201" s="80"/>
      <c r="W201" s="80"/>
      <c r="X201" s="80"/>
      <c r="Y201" s="80"/>
      <c r="Z201" s="80"/>
      <c r="AA201" s="80"/>
      <c r="AB201" s="80"/>
      <c r="AC201" s="80"/>
      <c r="AD201" s="80"/>
      <c r="AE201" s="80"/>
      <c r="AF201" s="80"/>
      <c r="AG201" s="80"/>
      <c r="AH201" s="80"/>
      <c r="AI201" s="80"/>
    </row>
    <row r="202" spans="1:35" ht="12.75" customHeight="1">
      <c r="A202" s="91"/>
      <c r="B202" s="32"/>
      <c r="C202" s="31"/>
      <c r="D202" s="31"/>
      <c r="E202" s="31"/>
      <c r="F202" s="92"/>
      <c r="G202" s="32"/>
      <c r="H202" s="32"/>
      <c r="I202" s="80"/>
      <c r="J202" s="80"/>
      <c r="K202" s="80"/>
      <c r="L202" s="80"/>
      <c r="M202" s="80"/>
      <c r="N202" s="80"/>
      <c r="O202" s="80"/>
      <c r="P202" s="80"/>
      <c r="Q202" s="80"/>
      <c r="R202" s="80"/>
      <c r="S202" s="80"/>
      <c r="T202" s="80"/>
      <c r="U202" s="80"/>
      <c r="V202" s="80"/>
      <c r="W202" s="80"/>
      <c r="X202" s="80"/>
      <c r="Y202" s="80"/>
      <c r="Z202" s="80"/>
      <c r="AA202" s="80"/>
      <c r="AB202" s="80"/>
      <c r="AC202" s="80"/>
      <c r="AD202" s="80"/>
      <c r="AE202" s="80"/>
      <c r="AF202" s="80"/>
      <c r="AG202" s="80"/>
      <c r="AH202" s="80"/>
      <c r="AI202" s="80"/>
    </row>
    <row r="203" spans="1:35" ht="12.75" customHeight="1">
      <c r="A203" s="91"/>
      <c r="B203" s="32"/>
      <c r="C203" s="31"/>
      <c r="D203" s="31"/>
      <c r="E203" s="31"/>
      <c r="F203" s="92"/>
      <c r="G203" s="32"/>
      <c r="H203" s="32"/>
      <c r="I203" s="80"/>
      <c r="J203" s="80"/>
      <c r="K203" s="80"/>
      <c r="L203" s="80"/>
      <c r="M203" s="80"/>
      <c r="N203" s="80"/>
      <c r="O203" s="80"/>
      <c r="P203" s="80"/>
      <c r="Q203" s="80"/>
      <c r="R203" s="80"/>
      <c r="S203" s="80"/>
      <c r="T203" s="80"/>
      <c r="U203" s="80"/>
      <c r="V203" s="80"/>
      <c r="W203" s="80"/>
      <c r="X203" s="80"/>
      <c r="Y203" s="80"/>
      <c r="Z203" s="80"/>
      <c r="AA203" s="80"/>
      <c r="AB203" s="80"/>
      <c r="AC203" s="80"/>
      <c r="AD203" s="80"/>
      <c r="AE203" s="80"/>
      <c r="AF203" s="80"/>
      <c r="AG203" s="80"/>
      <c r="AH203" s="80"/>
      <c r="AI203" s="80"/>
    </row>
    <row r="204" spans="1:35" ht="12.75" customHeight="1">
      <c r="A204" s="91"/>
      <c r="B204" s="32"/>
      <c r="C204" s="31"/>
      <c r="D204" s="31"/>
      <c r="E204" s="31"/>
      <c r="F204" s="92"/>
      <c r="G204" s="32"/>
      <c r="H204" s="32"/>
      <c r="I204" s="80"/>
      <c r="J204" s="80"/>
      <c r="K204" s="80"/>
      <c r="L204" s="80"/>
      <c r="M204" s="80"/>
      <c r="N204" s="80"/>
      <c r="O204" s="80"/>
      <c r="P204" s="80"/>
      <c r="Q204" s="80"/>
      <c r="R204" s="80"/>
      <c r="S204" s="80"/>
      <c r="T204" s="80"/>
      <c r="U204" s="80"/>
      <c r="V204" s="80"/>
      <c r="W204" s="80"/>
      <c r="X204" s="80"/>
      <c r="Y204" s="80"/>
      <c r="Z204" s="80"/>
      <c r="AA204" s="80"/>
      <c r="AB204" s="80"/>
      <c r="AC204" s="80"/>
      <c r="AD204" s="80"/>
      <c r="AE204" s="80"/>
      <c r="AF204" s="80"/>
      <c r="AG204" s="80"/>
      <c r="AH204" s="80"/>
      <c r="AI204" s="80"/>
    </row>
    <row r="205" spans="1:35" ht="12.75" customHeight="1">
      <c r="A205" s="91"/>
      <c r="B205" s="32"/>
      <c r="C205" s="31"/>
      <c r="D205" s="31"/>
      <c r="E205" s="31"/>
      <c r="F205" s="92"/>
      <c r="G205" s="32"/>
      <c r="H205" s="32"/>
      <c r="I205" s="80"/>
      <c r="J205" s="80"/>
      <c r="K205" s="80"/>
      <c r="L205" s="80"/>
      <c r="M205" s="80"/>
      <c r="N205" s="80"/>
      <c r="O205" s="80"/>
      <c r="P205" s="80"/>
      <c r="Q205" s="80"/>
      <c r="R205" s="80"/>
      <c r="S205" s="80"/>
      <c r="T205" s="80"/>
      <c r="U205" s="80"/>
      <c r="V205" s="80"/>
      <c r="W205" s="80"/>
      <c r="X205" s="80"/>
      <c r="Y205" s="80"/>
      <c r="Z205" s="80"/>
      <c r="AA205" s="80"/>
      <c r="AB205" s="80"/>
      <c r="AC205" s="80"/>
      <c r="AD205" s="80"/>
      <c r="AE205" s="80"/>
      <c r="AF205" s="80"/>
      <c r="AG205" s="80"/>
      <c r="AH205" s="80"/>
      <c r="AI205" s="80"/>
    </row>
    <row r="206" spans="1:35" ht="12.75" customHeight="1">
      <c r="A206" s="91"/>
      <c r="B206" s="32"/>
      <c r="C206" s="31"/>
      <c r="D206" s="31"/>
      <c r="E206" s="31"/>
      <c r="F206" s="92"/>
      <c r="G206" s="32"/>
      <c r="H206" s="32"/>
      <c r="I206" s="80"/>
      <c r="J206" s="80"/>
      <c r="K206" s="80"/>
      <c r="L206" s="80"/>
      <c r="M206" s="80"/>
      <c r="N206" s="80"/>
      <c r="O206" s="80"/>
      <c r="P206" s="80"/>
      <c r="Q206" s="80"/>
      <c r="R206" s="80"/>
      <c r="S206" s="80"/>
      <c r="T206" s="80"/>
      <c r="U206" s="80"/>
      <c r="V206" s="80"/>
      <c r="W206" s="80"/>
      <c r="X206" s="80"/>
      <c r="Y206" s="80"/>
      <c r="Z206" s="80"/>
      <c r="AA206" s="80"/>
      <c r="AB206" s="80"/>
      <c r="AC206" s="80"/>
      <c r="AD206" s="80"/>
      <c r="AE206" s="80"/>
      <c r="AF206" s="80"/>
      <c r="AG206" s="80"/>
      <c r="AH206" s="80"/>
      <c r="AI206" s="80"/>
    </row>
    <row r="207" spans="1:35" ht="12.75" customHeight="1">
      <c r="A207" s="91"/>
      <c r="B207" s="32"/>
      <c r="C207" s="31"/>
      <c r="D207" s="31"/>
      <c r="E207" s="31"/>
      <c r="F207" s="92"/>
      <c r="G207" s="32"/>
      <c r="H207" s="32"/>
      <c r="I207" s="80"/>
      <c r="J207" s="80"/>
      <c r="K207" s="80"/>
      <c r="L207" s="80"/>
      <c r="M207" s="80"/>
      <c r="N207" s="80"/>
      <c r="O207" s="80"/>
      <c r="P207" s="80"/>
      <c r="Q207" s="80"/>
      <c r="R207" s="80"/>
      <c r="S207" s="80"/>
      <c r="T207" s="80"/>
      <c r="U207" s="80"/>
      <c r="V207" s="80"/>
      <c r="W207" s="80"/>
      <c r="X207" s="80"/>
      <c r="Y207" s="80"/>
      <c r="Z207" s="80"/>
      <c r="AA207" s="80"/>
      <c r="AB207" s="80"/>
      <c r="AC207" s="80"/>
      <c r="AD207" s="80"/>
      <c r="AE207" s="80"/>
      <c r="AF207" s="80"/>
      <c r="AG207" s="80"/>
      <c r="AH207" s="80"/>
      <c r="AI207" s="80"/>
    </row>
    <row r="208" spans="1:35" ht="12.75" customHeight="1">
      <c r="A208" s="91"/>
      <c r="B208" s="32"/>
      <c r="C208" s="31"/>
      <c r="D208" s="31"/>
      <c r="E208" s="31"/>
      <c r="F208" s="92"/>
      <c r="G208" s="32"/>
      <c r="H208" s="32"/>
      <c r="I208" s="80"/>
      <c r="J208" s="80"/>
      <c r="K208" s="80"/>
      <c r="L208" s="80"/>
      <c r="M208" s="80"/>
      <c r="N208" s="80"/>
      <c r="O208" s="80"/>
      <c r="P208" s="80"/>
      <c r="Q208" s="80"/>
      <c r="R208" s="80"/>
      <c r="S208" s="80"/>
      <c r="T208" s="80"/>
      <c r="U208" s="80"/>
      <c r="V208" s="80"/>
      <c r="W208" s="80"/>
      <c r="X208" s="80"/>
      <c r="Y208" s="80"/>
      <c r="Z208" s="80"/>
      <c r="AA208" s="80"/>
      <c r="AB208" s="80"/>
      <c r="AC208" s="80"/>
      <c r="AD208" s="80"/>
      <c r="AE208" s="80"/>
      <c r="AF208" s="80"/>
      <c r="AG208" s="80"/>
      <c r="AH208" s="80"/>
      <c r="AI208" s="80"/>
    </row>
    <row r="209" spans="1:35" ht="12.75" customHeight="1">
      <c r="A209" s="91"/>
      <c r="B209" s="32"/>
      <c r="C209" s="31"/>
      <c r="D209" s="31"/>
      <c r="E209" s="31"/>
      <c r="F209" s="92"/>
      <c r="G209" s="32"/>
      <c r="H209" s="32"/>
      <c r="I209" s="80"/>
      <c r="J209" s="80"/>
      <c r="K209" s="80"/>
      <c r="L209" s="80"/>
      <c r="M209" s="80"/>
      <c r="N209" s="80"/>
      <c r="O209" s="80"/>
      <c r="P209" s="80"/>
      <c r="Q209" s="80"/>
      <c r="R209" s="80"/>
      <c r="S209" s="80"/>
      <c r="T209" s="80"/>
      <c r="U209" s="80"/>
      <c r="V209" s="80"/>
      <c r="W209" s="80"/>
      <c r="X209" s="80"/>
      <c r="Y209" s="80"/>
      <c r="Z209" s="80"/>
      <c r="AA209" s="80"/>
      <c r="AB209" s="80"/>
      <c r="AC209" s="80"/>
      <c r="AD209" s="80"/>
      <c r="AE209" s="80"/>
      <c r="AF209" s="80"/>
      <c r="AG209" s="80"/>
      <c r="AH209" s="80"/>
      <c r="AI209" s="80"/>
    </row>
    <row r="210" spans="1:35" ht="12.75" customHeight="1">
      <c r="A210" s="91"/>
      <c r="B210" s="32"/>
      <c r="C210" s="31"/>
      <c r="D210" s="31"/>
      <c r="E210" s="31"/>
      <c r="F210" s="92"/>
      <c r="G210" s="32"/>
      <c r="H210" s="32"/>
      <c r="I210" s="80"/>
      <c r="J210" s="80"/>
      <c r="K210" s="80"/>
      <c r="L210" s="80"/>
      <c r="M210" s="80"/>
      <c r="N210" s="80"/>
      <c r="O210" s="80"/>
      <c r="P210" s="80"/>
      <c r="Q210" s="80"/>
      <c r="R210" s="80"/>
      <c r="S210" s="80"/>
      <c r="T210" s="80"/>
      <c r="U210" s="80"/>
      <c r="V210" s="80"/>
      <c r="W210" s="80"/>
      <c r="X210" s="80"/>
      <c r="Y210" s="80"/>
      <c r="Z210" s="80"/>
      <c r="AA210" s="80"/>
      <c r="AB210" s="80"/>
      <c r="AC210" s="80"/>
      <c r="AD210" s="80"/>
      <c r="AE210" s="80"/>
      <c r="AF210" s="80"/>
      <c r="AG210" s="80"/>
      <c r="AH210" s="80"/>
      <c r="AI210" s="80"/>
    </row>
    <row r="211" spans="1:35" ht="12.75" customHeight="1">
      <c r="A211" s="91"/>
      <c r="B211" s="32"/>
      <c r="C211" s="31"/>
      <c r="D211" s="31"/>
      <c r="E211" s="31"/>
      <c r="F211" s="92"/>
      <c r="G211" s="32"/>
      <c r="H211" s="32"/>
      <c r="I211" s="80"/>
      <c r="J211" s="80"/>
      <c r="K211" s="80"/>
      <c r="L211" s="80"/>
      <c r="M211" s="80"/>
      <c r="N211" s="80"/>
      <c r="O211" s="80"/>
      <c r="P211" s="80"/>
      <c r="Q211" s="80"/>
      <c r="R211" s="80"/>
      <c r="S211" s="80"/>
      <c r="T211" s="80"/>
      <c r="U211" s="80"/>
      <c r="V211" s="80"/>
      <c r="W211" s="80"/>
      <c r="X211" s="80"/>
      <c r="Y211" s="80"/>
      <c r="Z211" s="80"/>
      <c r="AA211" s="80"/>
      <c r="AB211" s="80"/>
      <c r="AC211" s="80"/>
      <c r="AD211" s="80"/>
      <c r="AE211" s="80"/>
      <c r="AF211" s="80"/>
      <c r="AG211" s="80"/>
      <c r="AH211" s="80"/>
      <c r="AI211" s="80"/>
    </row>
    <row r="212" spans="1:35" ht="12.75" customHeight="1">
      <c r="A212" s="91"/>
      <c r="B212" s="32"/>
      <c r="C212" s="31"/>
      <c r="D212" s="31"/>
      <c r="E212" s="31"/>
      <c r="F212" s="92"/>
      <c r="G212" s="32"/>
      <c r="H212" s="32"/>
      <c r="I212" s="80"/>
      <c r="J212" s="80"/>
      <c r="K212" s="80"/>
      <c r="L212" s="80"/>
      <c r="M212" s="80"/>
      <c r="N212" s="80"/>
      <c r="O212" s="80"/>
      <c r="P212" s="80"/>
      <c r="Q212" s="80"/>
      <c r="R212" s="80"/>
      <c r="S212" s="80"/>
      <c r="T212" s="80"/>
      <c r="U212" s="80"/>
      <c r="V212" s="80"/>
      <c r="W212" s="80"/>
      <c r="X212" s="80"/>
      <c r="Y212" s="80"/>
      <c r="Z212" s="80"/>
      <c r="AA212" s="80"/>
      <c r="AB212" s="80"/>
      <c r="AC212" s="80"/>
      <c r="AD212" s="80"/>
      <c r="AE212" s="80"/>
      <c r="AF212" s="80"/>
      <c r="AG212" s="80"/>
      <c r="AH212" s="80"/>
      <c r="AI212" s="80"/>
    </row>
    <row r="213" spans="1:35" ht="12.75" customHeight="1">
      <c r="A213" s="91"/>
      <c r="B213" s="32"/>
      <c r="C213" s="31"/>
      <c r="D213" s="31"/>
      <c r="E213" s="31"/>
      <c r="F213" s="92"/>
      <c r="G213" s="32"/>
      <c r="H213" s="32"/>
      <c r="I213" s="80"/>
      <c r="J213" s="80"/>
      <c r="K213" s="80"/>
      <c r="L213" s="80"/>
      <c r="M213" s="80"/>
      <c r="N213" s="80"/>
      <c r="O213" s="80"/>
      <c r="P213" s="80"/>
      <c r="Q213" s="80"/>
      <c r="R213" s="80"/>
      <c r="S213" s="80"/>
      <c r="T213" s="80"/>
      <c r="U213" s="80"/>
      <c r="V213" s="80"/>
      <c r="W213" s="80"/>
      <c r="X213" s="80"/>
      <c r="Y213" s="80"/>
      <c r="Z213" s="80"/>
      <c r="AA213" s="80"/>
      <c r="AB213" s="80"/>
      <c r="AC213" s="80"/>
      <c r="AD213" s="80"/>
      <c r="AE213" s="80"/>
      <c r="AF213" s="80"/>
      <c r="AG213" s="80"/>
      <c r="AH213" s="80"/>
      <c r="AI213" s="80"/>
    </row>
    <row r="214" spans="1:35" ht="12.75" customHeight="1">
      <c r="A214" s="91"/>
      <c r="B214" s="32"/>
      <c r="C214" s="31"/>
      <c r="D214" s="31"/>
      <c r="E214" s="31"/>
      <c r="F214" s="92"/>
      <c r="G214" s="32"/>
      <c r="H214" s="32"/>
      <c r="I214" s="80"/>
      <c r="J214" s="80"/>
      <c r="K214" s="80"/>
      <c r="L214" s="80"/>
      <c r="M214" s="80"/>
      <c r="N214" s="80"/>
      <c r="O214" s="80"/>
      <c r="P214" s="80"/>
      <c r="Q214" s="80"/>
      <c r="R214" s="80"/>
      <c r="S214" s="80"/>
      <c r="T214" s="80"/>
      <c r="U214" s="80"/>
      <c r="V214" s="80"/>
      <c r="W214" s="80"/>
      <c r="X214" s="80"/>
      <c r="Y214" s="80"/>
      <c r="Z214" s="80"/>
      <c r="AA214" s="80"/>
      <c r="AB214" s="80"/>
      <c r="AC214" s="80"/>
      <c r="AD214" s="80"/>
      <c r="AE214" s="80"/>
      <c r="AF214" s="80"/>
      <c r="AG214" s="80"/>
      <c r="AH214" s="80"/>
      <c r="AI214" s="80"/>
    </row>
    <row r="215" spans="1:35" ht="12.75" customHeight="1">
      <c r="A215" s="91"/>
      <c r="B215" s="32"/>
      <c r="C215" s="31"/>
      <c r="D215" s="31"/>
      <c r="E215" s="31"/>
      <c r="F215" s="92"/>
      <c r="G215" s="32"/>
      <c r="H215" s="32"/>
      <c r="I215" s="80"/>
      <c r="J215" s="80"/>
      <c r="K215" s="80"/>
      <c r="L215" s="80"/>
      <c r="M215" s="80"/>
      <c r="N215" s="80"/>
      <c r="O215" s="80"/>
      <c r="P215" s="80"/>
      <c r="Q215" s="80"/>
      <c r="R215" s="80"/>
      <c r="S215" s="80"/>
      <c r="T215" s="80"/>
      <c r="U215" s="80"/>
      <c r="V215" s="80"/>
      <c r="W215" s="80"/>
      <c r="X215" s="80"/>
      <c r="Y215" s="80"/>
      <c r="Z215" s="80"/>
      <c r="AA215" s="80"/>
      <c r="AB215" s="80"/>
      <c r="AC215" s="80"/>
      <c r="AD215" s="80"/>
      <c r="AE215" s="80"/>
      <c r="AF215" s="80"/>
      <c r="AG215" s="80"/>
      <c r="AH215" s="80"/>
      <c r="AI215" s="80"/>
    </row>
    <row r="216" spans="1:35" ht="12.75" customHeight="1">
      <c r="A216" s="91"/>
      <c r="B216" s="32"/>
      <c r="C216" s="31"/>
      <c r="D216" s="31"/>
      <c r="E216" s="31"/>
      <c r="F216" s="92"/>
      <c r="G216" s="32"/>
      <c r="H216" s="32"/>
      <c r="I216" s="80"/>
      <c r="J216" s="80"/>
      <c r="K216" s="80"/>
      <c r="L216" s="80"/>
      <c r="M216" s="80"/>
      <c r="N216" s="80"/>
      <c r="O216" s="80"/>
      <c r="P216" s="80"/>
      <c r="Q216" s="80"/>
      <c r="R216" s="80"/>
      <c r="S216" s="80"/>
      <c r="T216" s="80"/>
      <c r="U216" s="80"/>
      <c r="V216" s="80"/>
      <c r="W216" s="80"/>
      <c r="X216" s="80"/>
      <c r="Y216" s="80"/>
      <c r="Z216" s="80"/>
      <c r="AA216" s="80"/>
      <c r="AB216" s="80"/>
      <c r="AC216" s="80"/>
      <c r="AD216" s="80"/>
      <c r="AE216" s="80"/>
      <c r="AF216" s="80"/>
      <c r="AG216" s="80"/>
      <c r="AH216" s="80"/>
      <c r="AI216" s="80"/>
    </row>
    <row r="217" spans="1:35" ht="12.75" customHeight="1">
      <c r="A217" s="91"/>
      <c r="B217" s="32"/>
      <c r="C217" s="31"/>
      <c r="D217" s="31"/>
      <c r="E217" s="31"/>
      <c r="F217" s="92"/>
      <c r="G217" s="32"/>
      <c r="H217" s="32"/>
      <c r="I217" s="80"/>
      <c r="J217" s="80"/>
      <c r="K217" s="80"/>
      <c r="L217" s="80"/>
      <c r="M217" s="80"/>
      <c r="N217" s="80"/>
      <c r="O217" s="80"/>
      <c r="P217" s="80"/>
      <c r="Q217" s="80"/>
      <c r="R217" s="80"/>
      <c r="S217" s="80"/>
      <c r="T217" s="80"/>
      <c r="U217" s="80"/>
      <c r="V217" s="80"/>
      <c r="W217" s="80"/>
      <c r="X217" s="80"/>
      <c r="Y217" s="80"/>
      <c r="Z217" s="80"/>
      <c r="AA217" s="80"/>
      <c r="AB217" s="80"/>
      <c r="AC217" s="80"/>
      <c r="AD217" s="80"/>
      <c r="AE217" s="80"/>
      <c r="AF217" s="80"/>
      <c r="AG217" s="80"/>
      <c r="AH217" s="80"/>
      <c r="AI217" s="80"/>
    </row>
    <row r="218" spans="1:35" ht="12.75" customHeight="1">
      <c r="A218" s="91"/>
      <c r="B218" s="32"/>
      <c r="C218" s="31"/>
      <c r="D218" s="31"/>
      <c r="E218" s="31"/>
      <c r="F218" s="92"/>
      <c r="G218" s="32"/>
      <c r="H218" s="32"/>
      <c r="I218" s="80"/>
      <c r="J218" s="80"/>
      <c r="K218" s="80"/>
      <c r="L218" s="80"/>
      <c r="M218" s="80"/>
      <c r="N218" s="80"/>
      <c r="O218" s="80"/>
      <c r="P218" s="80"/>
      <c r="Q218" s="80"/>
      <c r="R218" s="80"/>
      <c r="S218" s="80"/>
      <c r="T218" s="80"/>
      <c r="U218" s="80"/>
      <c r="V218" s="80"/>
      <c r="W218" s="80"/>
      <c r="X218" s="80"/>
      <c r="Y218" s="80"/>
      <c r="Z218" s="80"/>
      <c r="AA218" s="80"/>
      <c r="AB218" s="80"/>
      <c r="AC218" s="80"/>
      <c r="AD218" s="80"/>
      <c r="AE218" s="80"/>
      <c r="AF218" s="80"/>
      <c r="AG218" s="80"/>
      <c r="AH218" s="80"/>
      <c r="AI218" s="80"/>
    </row>
    <row r="219" spans="1:35" ht="12.75" customHeight="1">
      <c r="A219" s="91"/>
      <c r="B219" s="32"/>
      <c r="C219" s="31"/>
      <c r="D219" s="31"/>
      <c r="E219" s="31"/>
      <c r="F219" s="92"/>
      <c r="G219" s="32"/>
      <c r="H219" s="32"/>
      <c r="I219" s="80"/>
      <c r="J219" s="80"/>
      <c r="K219" s="80"/>
      <c r="L219" s="80"/>
      <c r="M219" s="80"/>
      <c r="N219" s="80"/>
      <c r="O219" s="80"/>
      <c r="P219" s="80"/>
      <c r="Q219" s="80"/>
      <c r="R219" s="80"/>
      <c r="S219" s="80"/>
      <c r="T219" s="80"/>
      <c r="U219" s="80"/>
      <c r="V219" s="80"/>
      <c r="W219" s="80"/>
      <c r="X219" s="80"/>
      <c r="Y219" s="80"/>
      <c r="Z219" s="80"/>
      <c r="AA219" s="80"/>
      <c r="AB219" s="80"/>
      <c r="AC219" s="80"/>
      <c r="AD219" s="80"/>
      <c r="AE219" s="80"/>
      <c r="AF219" s="80"/>
      <c r="AG219" s="80"/>
      <c r="AH219" s="80"/>
      <c r="AI219" s="80"/>
    </row>
    <row r="220" spans="1:35" ht="12.75" customHeight="1">
      <c r="A220" s="91"/>
      <c r="B220" s="32"/>
      <c r="C220" s="31"/>
      <c r="D220" s="31"/>
      <c r="E220" s="31"/>
      <c r="F220" s="92"/>
      <c r="G220" s="32"/>
      <c r="H220" s="32"/>
      <c r="I220" s="80"/>
      <c r="J220" s="80"/>
      <c r="K220" s="80"/>
      <c r="L220" s="80"/>
      <c r="M220" s="80"/>
      <c r="N220" s="80"/>
      <c r="O220" s="80"/>
      <c r="P220" s="80"/>
      <c r="Q220" s="80"/>
      <c r="R220" s="80"/>
      <c r="S220" s="80"/>
      <c r="T220" s="80"/>
      <c r="U220" s="80"/>
      <c r="V220" s="80"/>
      <c r="W220" s="80"/>
      <c r="X220" s="80"/>
      <c r="Y220" s="80"/>
      <c r="Z220" s="80"/>
      <c r="AA220" s="80"/>
      <c r="AB220" s="80"/>
      <c r="AC220" s="80"/>
      <c r="AD220" s="80"/>
      <c r="AE220" s="80"/>
      <c r="AF220" s="80"/>
      <c r="AG220" s="80"/>
      <c r="AH220" s="80"/>
      <c r="AI220" s="80"/>
    </row>
    <row r="221" spans="1:35" ht="12.75" customHeight="1">
      <c r="A221" s="91"/>
      <c r="B221" s="32"/>
      <c r="C221" s="31"/>
      <c r="D221" s="31"/>
      <c r="E221" s="31"/>
      <c r="F221" s="92"/>
      <c r="G221" s="32"/>
      <c r="H221" s="32"/>
      <c r="I221" s="80"/>
      <c r="J221" s="80"/>
      <c r="K221" s="80"/>
      <c r="L221" s="80"/>
      <c r="M221" s="80"/>
      <c r="N221" s="80"/>
      <c r="O221" s="80"/>
      <c r="P221" s="80"/>
      <c r="Q221" s="80"/>
      <c r="R221" s="80"/>
      <c r="S221" s="80"/>
      <c r="T221" s="80"/>
      <c r="U221" s="80"/>
      <c r="V221" s="80"/>
      <c r="W221" s="80"/>
      <c r="X221" s="80"/>
      <c r="Y221" s="80"/>
      <c r="Z221" s="80"/>
      <c r="AA221" s="80"/>
      <c r="AB221" s="80"/>
      <c r="AC221" s="80"/>
      <c r="AD221" s="80"/>
      <c r="AE221" s="80"/>
      <c r="AF221" s="80"/>
      <c r="AG221" s="80"/>
      <c r="AH221" s="80"/>
      <c r="AI221" s="80"/>
    </row>
    <row r="222" spans="1:35" ht="12.75" customHeight="1">
      <c r="A222" s="91"/>
      <c r="B222" s="32"/>
      <c r="C222" s="31"/>
      <c r="D222" s="31"/>
      <c r="E222" s="31"/>
      <c r="F222" s="92"/>
      <c r="G222" s="32"/>
      <c r="H222" s="32"/>
      <c r="I222" s="80"/>
      <c r="J222" s="80"/>
      <c r="K222" s="80"/>
      <c r="L222" s="80"/>
      <c r="M222" s="80"/>
      <c r="N222" s="80"/>
      <c r="O222" s="80"/>
      <c r="P222" s="80"/>
      <c r="Q222" s="80"/>
      <c r="R222" s="80"/>
      <c r="S222" s="80"/>
      <c r="T222" s="80"/>
      <c r="U222" s="80"/>
      <c r="V222" s="80"/>
      <c r="W222" s="80"/>
      <c r="X222" s="80"/>
      <c r="Y222" s="80"/>
      <c r="Z222" s="80"/>
      <c r="AA222" s="80"/>
      <c r="AB222" s="80"/>
      <c r="AC222" s="80"/>
      <c r="AD222" s="80"/>
      <c r="AE222" s="80"/>
      <c r="AF222" s="80"/>
      <c r="AG222" s="80"/>
      <c r="AH222" s="80"/>
      <c r="AI222" s="80"/>
    </row>
    <row r="223" spans="1:35" ht="12.75" customHeight="1">
      <c r="A223" s="91"/>
      <c r="B223" s="32"/>
      <c r="C223" s="31"/>
      <c r="D223" s="31"/>
      <c r="E223" s="31"/>
      <c r="F223" s="92"/>
      <c r="G223" s="32"/>
      <c r="H223" s="32"/>
      <c r="I223" s="80"/>
      <c r="J223" s="80"/>
      <c r="K223" s="80"/>
      <c r="L223" s="80"/>
      <c r="M223" s="80"/>
      <c r="N223" s="80"/>
      <c r="O223" s="80"/>
      <c r="P223" s="80"/>
      <c r="Q223" s="80"/>
      <c r="R223" s="80"/>
      <c r="S223" s="80"/>
      <c r="T223" s="80"/>
      <c r="U223" s="80"/>
      <c r="V223" s="80"/>
      <c r="W223" s="80"/>
      <c r="X223" s="80"/>
      <c r="Y223" s="80"/>
      <c r="Z223" s="80"/>
      <c r="AA223" s="80"/>
      <c r="AB223" s="80"/>
      <c r="AC223" s="80"/>
      <c r="AD223" s="80"/>
      <c r="AE223" s="80"/>
      <c r="AF223" s="80"/>
      <c r="AG223" s="80"/>
      <c r="AH223" s="80"/>
      <c r="AI223" s="80"/>
    </row>
    <row r="224" spans="1:35" ht="12.75" customHeight="1">
      <c r="A224" s="91"/>
      <c r="B224" s="32"/>
      <c r="C224" s="31"/>
      <c r="D224" s="31"/>
      <c r="E224" s="31"/>
      <c r="F224" s="92"/>
      <c r="G224" s="32"/>
      <c r="H224" s="32"/>
      <c r="I224" s="80"/>
      <c r="J224" s="80"/>
      <c r="K224" s="80"/>
      <c r="L224" s="80"/>
      <c r="M224" s="80"/>
      <c r="N224" s="80"/>
      <c r="O224" s="80"/>
      <c r="P224" s="80"/>
      <c r="Q224" s="80"/>
      <c r="R224" s="80"/>
      <c r="S224" s="80"/>
      <c r="T224" s="80"/>
      <c r="U224" s="80"/>
      <c r="V224" s="80"/>
      <c r="W224" s="80"/>
      <c r="X224" s="80"/>
      <c r="Y224" s="80"/>
      <c r="Z224" s="80"/>
      <c r="AA224" s="80"/>
      <c r="AB224" s="80"/>
      <c r="AC224" s="80"/>
      <c r="AD224" s="80"/>
      <c r="AE224" s="80"/>
      <c r="AF224" s="80"/>
      <c r="AG224" s="80"/>
      <c r="AH224" s="80"/>
      <c r="AI224" s="80"/>
    </row>
    <row r="225" spans="1:35" ht="12.75" customHeight="1">
      <c r="A225" s="91"/>
      <c r="B225" s="32"/>
      <c r="C225" s="31"/>
      <c r="D225" s="31"/>
      <c r="E225" s="31"/>
      <c r="F225" s="92"/>
      <c r="G225" s="32"/>
      <c r="H225" s="32"/>
      <c r="I225" s="80"/>
      <c r="J225" s="80"/>
      <c r="K225" s="80"/>
      <c r="L225" s="80"/>
      <c r="M225" s="80"/>
      <c r="N225" s="80"/>
      <c r="O225" s="80"/>
      <c r="P225" s="80"/>
      <c r="Q225" s="80"/>
      <c r="R225" s="80"/>
      <c r="S225" s="80"/>
      <c r="T225" s="80"/>
      <c r="U225" s="80"/>
      <c r="V225" s="80"/>
      <c r="W225" s="80"/>
      <c r="X225" s="80"/>
      <c r="Y225" s="80"/>
      <c r="Z225" s="80"/>
      <c r="AA225" s="80"/>
      <c r="AB225" s="80"/>
      <c r="AC225" s="80"/>
      <c r="AD225" s="80"/>
      <c r="AE225" s="80"/>
      <c r="AF225" s="80"/>
      <c r="AG225" s="80"/>
      <c r="AH225" s="80"/>
      <c r="AI225" s="80"/>
    </row>
    <row r="226" spans="1:35" ht="12.75" customHeight="1">
      <c r="A226" s="91"/>
      <c r="B226" s="32"/>
      <c r="C226" s="31"/>
      <c r="D226" s="31"/>
      <c r="E226" s="31"/>
      <c r="F226" s="92"/>
      <c r="G226" s="32"/>
      <c r="H226" s="32"/>
      <c r="I226" s="80"/>
      <c r="J226" s="80"/>
      <c r="K226" s="80"/>
      <c r="L226" s="80"/>
      <c r="M226" s="80"/>
      <c r="N226" s="80"/>
      <c r="O226" s="80"/>
      <c r="P226" s="80"/>
      <c r="Q226" s="80"/>
      <c r="R226" s="80"/>
      <c r="S226" s="80"/>
      <c r="T226" s="80"/>
      <c r="U226" s="80"/>
      <c r="V226" s="80"/>
      <c r="W226" s="80"/>
      <c r="X226" s="80"/>
      <c r="Y226" s="80"/>
      <c r="Z226" s="80"/>
      <c r="AA226" s="80"/>
      <c r="AB226" s="80"/>
      <c r="AC226" s="80"/>
      <c r="AD226" s="80"/>
      <c r="AE226" s="80"/>
      <c r="AF226" s="80"/>
      <c r="AG226" s="80"/>
      <c r="AH226" s="80"/>
      <c r="AI226" s="80"/>
    </row>
    <row r="227" spans="1:35" ht="12.75" customHeight="1">
      <c r="A227" s="91"/>
      <c r="B227" s="32"/>
      <c r="C227" s="31"/>
      <c r="D227" s="31"/>
      <c r="E227" s="31"/>
      <c r="F227" s="92"/>
      <c r="G227" s="32"/>
      <c r="H227" s="32"/>
      <c r="I227" s="80"/>
      <c r="J227" s="80"/>
      <c r="K227" s="80"/>
      <c r="L227" s="80"/>
      <c r="M227" s="80"/>
      <c r="N227" s="80"/>
      <c r="O227" s="80"/>
      <c r="P227" s="80"/>
      <c r="Q227" s="80"/>
      <c r="R227" s="80"/>
      <c r="S227" s="80"/>
      <c r="T227" s="80"/>
      <c r="U227" s="80"/>
      <c r="V227" s="80"/>
      <c r="W227" s="80"/>
      <c r="X227" s="80"/>
      <c r="Y227" s="80"/>
      <c r="Z227" s="80"/>
      <c r="AA227" s="80"/>
      <c r="AB227" s="80"/>
      <c r="AC227" s="80"/>
      <c r="AD227" s="80"/>
      <c r="AE227" s="80"/>
      <c r="AF227" s="80"/>
      <c r="AG227" s="80"/>
      <c r="AH227" s="80"/>
      <c r="AI227" s="80"/>
    </row>
    <row r="228" spans="1:35" ht="12.75" customHeight="1">
      <c r="A228" s="91"/>
      <c r="B228" s="32"/>
      <c r="C228" s="31"/>
      <c r="D228" s="31"/>
      <c r="E228" s="31"/>
      <c r="F228" s="92"/>
      <c r="G228" s="32"/>
      <c r="H228" s="32"/>
      <c r="I228" s="80"/>
      <c r="J228" s="80"/>
      <c r="K228" s="80"/>
      <c r="L228" s="80"/>
      <c r="M228" s="80"/>
      <c r="N228" s="80"/>
      <c r="O228" s="80"/>
      <c r="P228" s="80"/>
      <c r="Q228" s="80"/>
      <c r="R228" s="80"/>
      <c r="S228" s="80"/>
      <c r="T228" s="80"/>
      <c r="U228" s="80"/>
      <c r="V228" s="80"/>
      <c r="W228" s="80"/>
      <c r="X228" s="80"/>
      <c r="Y228" s="80"/>
      <c r="Z228" s="80"/>
      <c r="AA228" s="80"/>
      <c r="AB228" s="80"/>
      <c r="AC228" s="80"/>
      <c r="AD228" s="80"/>
      <c r="AE228" s="80"/>
      <c r="AF228" s="80"/>
      <c r="AG228" s="80"/>
      <c r="AH228" s="80"/>
      <c r="AI228" s="80"/>
    </row>
    <row r="229" spans="1:35" ht="12.75" customHeight="1">
      <c r="A229" s="91"/>
      <c r="B229" s="32"/>
      <c r="C229" s="31"/>
      <c r="D229" s="31"/>
      <c r="E229" s="31"/>
      <c r="F229" s="92"/>
      <c r="G229" s="32"/>
      <c r="H229" s="32"/>
      <c r="I229" s="80"/>
      <c r="J229" s="80"/>
      <c r="K229" s="80"/>
      <c r="L229" s="80"/>
      <c r="M229" s="80"/>
      <c r="N229" s="80"/>
      <c r="O229" s="80"/>
      <c r="P229" s="80"/>
      <c r="Q229" s="80"/>
      <c r="R229" s="80"/>
      <c r="S229" s="80"/>
      <c r="T229" s="80"/>
      <c r="U229" s="80"/>
      <c r="V229" s="80"/>
      <c r="W229" s="80"/>
      <c r="X229" s="80"/>
      <c r="Y229" s="80"/>
      <c r="Z229" s="80"/>
      <c r="AA229" s="80"/>
      <c r="AB229" s="80"/>
      <c r="AC229" s="80"/>
      <c r="AD229" s="80"/>
      <c r="AE229" s="80"/>
      <c r="AF229" s="80"/>
      <c r="AG229" s="80"/>
      <c r="AH229" s="80"/>
      <c r="AI229" s="80"/>
    </row>
    <row r="230" spans="1:35" ht="12.75" customHeight="1">
      <c r="A230" s="91"/>
      <c r="B230" s="32"/>
      <c r="C230" s="31"/>
      <c r="D230" s="31"/>
      <c r="E230" s="31"/>
      <c r="F230" s="92"/>
      <c r="G230" s="32"/>
      <c r="H230" s="32"/>
      <c r="I230" s="80"/>
      <c r="J230" s="80"/>
      <c r="K230" s="80"/>
      <c r="L230" s="80"/>
      <c r="M230" s="80"/>
      <c r="N230" s="80"/>
      <c r="O230" s="80"/>
      <c r="P230" s="80"/>
      <c r="Q230" s="80"/>
      <c r="R230" s="80"/>
      <c r="S230" s="80"/>
      <c r="T230" s="80"/>
      <c r="U230" s="80"/>
      <c r="V230" s="80"/>
      <c r="W230" s="80"/>
      <c r="X230" s="80"/>
      <c r="Y230" s="80"/>
      <c r="Z230" s="80"/>
      <c r="AA230" s="80"/>
      <c r="AB230" s="80"/>
      <c r="AC230" s="80"/>
      <c r="AD230" s="80"/>
      <c r="AE230" s="80"/>
      <c r="AF230" s="80"/>
      <c r="AG230" s="80"/>
      <c r="AH230" s="80"/>
      <c r="AI230" s="80"/>
    </row>
    <row r="231" spans="1:35" ht="12.75" customHeight="1">
      <c r="A231" s="91"/>
      <c r="B231" s="32"/>
      <c r="C231" s="31"/>
      <c r="D231" s="31"/>
      <c r="E231" s="31"/>
      <c r="F231" s="92"/>
      <c r="G231" s="32"/>
      <c r="H231" s="32"/>
      <c r="I231" s="80"/>
      <c r="J231" s="80"/>
      <c r="K231" s="80"/>
      <c r="L231" s="80"/>
      <c r="M231" s="80"/>
      <c r="N231" s="80"/>
      <c r="O231" s="80"/>
      <c r="P231" s="80"/>
      <c r="Q231" s="80"/>
      <c r="R231" s="80"/>
      <c r="S231" s="80"/>
      <c r="T231" s="80"/>
      <c r="U231" s="80"/>
      <c r="V231" s="80"/>
      <c r="W231" s="80"/>
      <c r="X231" s="80"/>
      <c r="Y231" s="80"/>
      <c r="Z231" s="80"/>
      <c r="AA231" s="80"/>
      <c r="AB231" s="80"/>
      <c r="AC231" s="80"/>
      <c r="AD231" s="80"/>
      <c r="AE231" s="80"/>
      <c r="AF231" s="80"/>
      <c r="AG231" s="80"/>
      <c r="AH231" s="80"/>
      <c r="AI231" s="80"/>
    </row>
    <row r="232" spans="1:35" ht="12.75" customHeight="1">
      <c r="A232" s="91"/>
      <c r="B232" s="32"/>
      <c r="C232" s="31"/>
      <c r="D232" s="31"/>
      <c r="E232" s="31"/>
      <c r="F232" s="92"/>
      <c r="G232" s="32"/>
      <c r="H232" s="32"/>
      <c r="I232" s="80"/>
      <c r="J232" s="80"/>
      <c r="K232" s="80"/>
      <c r="L232" s="80"/>
      <c r="M232" s="80"/>
      <c r="N232" s="80"/>
      <c r="O232" s="80"/>
      <c r="P232" s="80"/>
      <c r="Q232" s="80"/>
      <c r="R232" s="80"/>
      <c r="S232" s="80"/>
      <c r="T232" s="80"/>
      <c r="U232" s="80"/>
      <c r="V232" s="80"/>
      <c r="W232" s="80"/>
      <c r="X232" s="80"/>
      <c r="Y232" s="80"/>
      <c r="Z232" s="80"/>
      <c r="AA232" s="80"/>
      <c r="AB232" s="80"/>
      <c r="AC232" s="80"/>
      <c r="AD232" s="80"/>
      <c r="AE232" s="80"/>
      <c r="AF232" s="80"/>
      <c r="AG232" s="80"/>
      <c r="AH232" s="80"/>
      <c r="AI232" s="80"/>
    </row>
    <row r="233" spans="1:35" ht="12.75" customHeight="1">
      <c r="A233" s="91"/>
      <c r="B233" s="32"/>
      <c r="C233" s="31"/>
      <c r="D233" s="31"/>
      <c r="E233" s="31"/>
      <c r="F233" s="92"/>
      <c r="G233" s="32"/>
      <c r="H233" s="32"/>
      <c r="I233" s="80"/>
      <c r="J233" s="80"/>
      <c r="K233" s="80"/>
      <c r="L233" s="80"/>
      <c r="M233" s="80"/>
      <c r="N233" s="80"/>
      <c r="O233" s="80"/>
      <c r="P233" s="80"/>
      <c r="Q233" s="80"/>
      <c r="R233" s="80"/>
      <c r="S233" s="80"/>
      <c r="T233" s="80"/>
      <c r="U233" s="80"/>
      <c r="V233" s="80"/>
      <c r="W233" s="80"/>
      <c r="X233" s="80"/>
      <c r="Y233" s="80"/>
      <c r="Z233" s="80"/>
      <c r="AA233" s="80"/>
      <c r="AB233" s="80"/>
      <c r="AC233" s="80"/>
      <c r="AD233" s="80"/>
      <c r="AE233" s="80"/>
      <c r="AF233" s="80"/>
      <c r="AG233" s="80"/>
      <c r="AH233" s="80"/>
      <c r="AI233" s="80"/>
    </row>
    <row r="234" spans="1:35" ht="12.75" customHeight="1">
      <c r="A234" s="91"/>
      <c r="B234" s="32"/>
      <c r="C234" s="31"/>
      <c r="D234" s="31"/>
      <c r="E234" s="31"/>
      <c r="F234" s="92"/>
      <c r="G234" s="32"/>
      <c r="H234" s="32"/>
      <c r="I234" s="80"/>
      <c r="J234" s="80"/>
      <c r="K234" s="80"/>
      <c r="L234" s="80"/>
      <c r="M234" s="80"/>
      <c r="N234" s="80"/>
      <c r="O234" s="80"/>
      <c r="P234" s="80"/>
      <c r="Q234" s="80"/>
      <c r="R234" s="80"/>
      <c r="S234" s="80"/>
      <c r="T234" s="80"/>
      <c r="U234" s="80"/>
      <c r="V234" s="80"/>
      <c r="W234" s="80"/>
      <c r="X234" s="80"/>
      <c r="Y234" s="80"/>
      <c r="Z234" s="80"/>
      <c r="AA234" s="80"/>
      <c r="AB234" s="80"/>
      <c r="AC234" s="80"/>
      <c r="AD234" s="80"/>
      <c r="AE234" s="80"/>
      <c r="AF234" s="80"/>
      <c r="AG234" s="80"/>
      <c r="AH234" s="80"/>
      <c r="AI234" s="80"/>
    </row>
    <row r="235" spans="1:35" ht="12.75" customHeight="1">
      <c r="A235" s="91"/>
      <c r="B235" s="32"/>
      <c r="C235" s="31"/>
      <c r="D235" s="31"/>
      <c r="E235" s="31"/>
      <c r="F235" s="92"/>
      <c r="G235" s="32"/>
      <c r="H235" s="32"/>
      <c r="I235" s="80"/>
      <c r="J235" s="80"/>
      <c r="K235" s="80"/>
      <c r="L235" s="80"/>
      <c r="M235" s="80"/>
      <c r="N235" s="80"/>
      <c r="O235" s="80"/>
      <c r="P235" s="80"/>
      <c r="Q235" s="80"/>
      <c r="R235" s="80"/>
      <c r="S235" s="80"/>
      <c r="T235" s="80"/>
      <c r="U235" s="80"/>
      <c r="V235" s="80"/>
      <c r="W235" s="80"/>
      <c r="X235" s="80"/>
      <c r="Y235" s="80"/>
      <c r="Z235" s="80"/>
      <c r="AA235" s="80"/>
      <c r="AB235" s="80"/>
      <c r="AC235" s="80"/>
      <c r="AD235" s="80"/>
      <c r="AE235" s="80"/>
      <c r="AF235" s="80"/>
      <c r="AG235" s="80"/>
      <c r="AH235" s="80"/>
      <c r="AI235" s="80"/>
    </row>
    <row r="236" spans="1:35" ht="12.75" customHeight="1">
      <c r="A236" s="91"/>
      <c r="B236" s="32"/>
      <c r="C236" s="31"/>
      <c r="D236" s="31"/>
      <c r="E236" s="31"/>
      <c r="F236" s="92"/>
      <c r="G236" s="32"/>
      <c r="H236" s="32"/>
      <c r="I236" s="80"/>
      <c r="J236" s="80"/>
      <c r="K236" s="80"/>
      <c r="L236" s="80"/>
      <c r="M236" s="80"/>
      <c r="N236" s="80"/>
      <c r="O236" s="80"/>
      <c r="P236" s="80"/>
      <c r="Q236" s="80"/>
      <c r="R236" s="80"/>
      <c r="S236" s="80"/>
      <c r="T236" s="80"/>
      <c r="U236" s="80"/>
      <c r="V236" s="80"/>
      <c r="W236" s="80"/>
      <c r="X236" s="80"/>
      <c r="Y236" s="80"/>
      <c r="Z236" s="80"/>
      <c r="AA236" s="80"/>
      <c r="AB236" s="80"/>
      <c r="AC236" s="80"/>
      <c r="AD236" s="80"/>
      <c r="AE236" s="80"/>
      <c r="AF236" s="80"/>
      <c r="AG236" s="80"/>
      <c r="AH236" s="80"/>
      <c r="AI236" s="80"/>
    </row>
    <row r="237" spans="1:35" ht="12.75" customHeight="1">
      <c r="A237" s="91"/>
      <c r="B237" s="32"/>
      <c r="C237" s="31"/>
      <c r="D237" s="31"/>
      <c r="E237" s="31"/>
      <c r="F237" s="92"/>
      <c r="G237" s="32"/>
      <c r="H237" s="32"/>
      <c r="I237" s="80"/>
      <c r="J237" s="80"/>
      <c r="K237" s="80"/>
      <c r="L237" s="80"/>
      <c r="M237" s="80"/>
      <c r="N237" s="80"/>
      <c r="O237" s="80"/>
      <c r="P237" s="80"/>
      <c r="Q237" s="80"/>
      <c r="R237" s="80"/>
      <c r="S237" s="80"/>
      <c r="T237" s="80"/>
      <c r="U237" s="80"/>
      <c r="V237" s="80"/>
      <c r="W237" s="80"/>
      <c r="X237" s="80"/>
      <c r="Y237" s="80"/>
      <c r="Z237" s="80"/>
      <c r="AA237" s="80"/>
      <c r="AB237" s="80"/>
      <c r="AC237" s="80"/>
      <c r="AD237" s="80"/>
      <c r="AE237" s="80"/>
      <c r="AF237" s="80"/>
      <c r="AG237" s="80"/>
      <c r="AH237" s="80"/>
      <c r="AI237" s="80"/>
    </row>
    <row r="238" spans="1:35" ht="12.75" customHeight="1">
      <c r="A238" s="91"/>
      <c r="B238" s="32"/>
      <c r="C238" s="31"/>
      <c r="D238" s="31"/>
      <c r="E238" s="31"/>
      <c r="F238" s="92"/>
      <c r="G238" s="32"/>
      <c r="H238" s="32"/>
      <c r="I238" s="80"/>
      <c r="J238" s="80"/>
      <c r="K238" s="80"/>
      <c r="L238" s="80"/>
      <c r="M238" s="80"/>
      <c r="N238" s="80"/>
      <c r="O238" s="80"/>
      <c r="P238" s="80"/>
      <c r="Q238" s="80"/>
      <c r="R238" s="80"/>
      <c r="S238" s="80"/>
      <c r="T238" s="80"/>
      <c r="U238" s="80"/>
      <c r="V238" s="80"/>
      <c r="W238" s="80"/>
      <c r="X238" s="80"/>
      <c r="Y238" s="80"/>
      <c r="Z238" s="80"/>
      <c r="AA238" s="80"/>
      <c r="AB238" s="80"/>
      <c r="AC238" s="80"/>
      <c r="AD238" s="80"/>
      <c r="AE238" s="80"/>
      <c r="AF238" s="80"/>
      <c r="AG238" s="80"/>
      <c r="AH238" s="80"/>
      <c r="AI238" s="80"/>
    </row>
    <row r="239" spans="1:35" ht="12.75" customHeight="1">
      <c r="A239" s="91"/>
      <c r="B239" s="32"/>
      <c r="C239" s="31"/>
      <c r="D239" s="31"/>
      <c r="E239" s="31"/>
      <c r="F239" s="92"/>
      <c r="G239" s="32"/>
      <c r="H239" s="32"/>
      <c r="I239" s="80"/>
      <c r="J239" s="80"/>
      <c r="K239" s="80"/>
      <c r="L239" s="80"/>
      <c r="M239" s="80"/>
      <c r="N239" s="80"/>
      <c r="O239" s="80"/>
      <c r="P239" s="80"/>
      <c r="Q239" s="80"/>
      <c r="R239" s="80"/>
      <c r="S239" s="80"/>
      <c r="T239" s="80"/>
      <c r="U239" s="80"/>
      <c r="V239" s="80"/>
      <c r="W239" s="80"/>
      <c r="X239" s="80"/>
      <c r="Y239" s="80"/>
      <c r="Z239" s="80"/>
      <c r="AA239" s="80"/>
      <c r="AB239" s="80"/>
      <c r="AC239" s="80"/>
      <c r="AD239" s="80"/>
      <c r="AE239" s="80"/>
      <c r="AF239" s="80"/>
      <c r="AG239" s="80"/>
      <c r="AH239" s="80"/>
      <c r="AI239" s="80"/>
    </row>
    <row r="240" spans="1:35" ht="12.75" customHeight="1">
      <c r="A240" s="91"/>
      <c r="B240" s="32"/>
      <c r="C240" s="31"/>
      <c r="D240" s="31"/>
      <c r="E240" s="31"/>
      <c r="F240" s="92"/>
      <c r="G240" s="32"/>
      <c r="H240" s="32"/>
      <c r="I240" s="80"/>
      <c r="J240" s="80"/>
      <c r="K240" s="80"/>
      <c r="L240" s="80"/>
      <c r="M240" s="80"/>
      <c r="N240" s="80"/>
      <c r="O240" s="80"/>
      <c r="P240" s="80"/>
      <c r="Q240" s="80"/>
      <c r="R240" s="80"/>
      <c r="S240" s="80"/>
      <c r="T240" s="80"/>
      <c r="U240" s="80"/>
      <c r="V240" s="80"/>
      <c r="W240" s="80"/>
      <c r="X240" s="80"/>
      <c r="Y240" s="80"/>
      <c r="Z240" s="80"/>
      <c r="AA240" s="80"/>
      <c r="AB240" s="80"/>
      <c r="AC240" s="80"/>
      <c r="AD240" s="80"/>
      <c r="AE240" s="80"/>
      <c r="AF240" s="80"/>
      <c r="AG240" s="80"/>
      <c r="AH240" s="80"/>
      <c r="AI240" s="80"/>
    </row>
    <row r="241" spans="1:35" ht="12.75" customHeight="1">
      <c r="A241" s="91"/>
      <c r="B241" s="32"/>
      <c r="C241" s="31"/>
      <c r="D241" s="31"/>
      <c r="E241" s="31"/>
      <c r="F241" s="92"/>
      <c r="G241" s="32"/>
      <c r="H241" s="32"/>
      <c r="I241" s="80"/>
      <c r="J241" s="80"/>
      <c r="K241" s="80"/>
      <c r="L241" s="80"/>
      <c r="M241" s="80"/>
      <c r="N241" s="80"/>
      <c r="O241" s="80"/>
      <c r="P241" s="80"/>
      <c r="Q241" s="80"/>
      <c r="R241" s="80"/>
      <c r="S241" s="80"/>
      <c r="T241" s="80"/>
      <c r="U241" s="80"/>
      <c r="V241" s="80"/>
      <c r="W241" s="80"/>
      <c r="X241" s="80"/>
      <c r="Y241" s="80"/>
      <c r="Z241" s="80"/>
      <c r="AA241" s="80"/>
      <c r="AB241" s="80"/>
      <c r="AC241" s="80"/>
      <c r="AD241" s="80"/>
      <c r="AE241" s="80"/>
      <c r="AF241" s="80"/>
      <c r="AG241" s="80"/>
      <c r="AH241" s="80"/>
      <c r="AI241" s="80"/>
    </row>
    <row r="242" spans="1:35" ht="12.75" customHeight="1">
      <c r="A242" s="91"/>
      <c r="B242" s="32"/>
      <c r="C242" s="31"/>
      <c r="D242" s="31"/>
      <c r="E242" s="31"/>
      <c r="F242" s="92"/>
      <c r="G242" s="32"/>
      <c r="H242" s="32"/>
      <c r="I242" s="80"/>
      <c r="J242" s="80"/>
      <c r="K242" s="80"/>
      <c r="L242" s="80"/>
      <c r="M242" s="80"/>
      <c r="N242" s="80"/>
      <c r="O242" s="80"/>
      <c r="P242" s="80"/>
      <c r="Q242" s="80"/>
      <c r="R242" s="80"/>
      <c r="S242" s="80"/>
      <c r="T242" s="80"/>
      <c r="U242" s="80"/>
      <c r="V242" s="80"/>
      <c r="W242" s="80"/>
      <c r="X242" s="80"/>
      <c r="Y242" s="80"/>
      <c r="Z242" s="80"/>
      <c r="AA242" s="80"/>
      <c r="AB242" s="80"/>
      <c r="AC242" s="80"/>
      <c r="AD242" s="80"/>
      <c r="AE242" s="80"/>
      <c r="AF242" s="80"/>
      <c r="AG242" s="80"/>
      <c r="AH242" s="80"/>
      <c r="AI242" s="80"/>
    </row>
    <row r="243" spans="1:35" ht="12.75" customHeight="1">
      <c r="A243" s="91"/>
      <c r="B243" s="32"/>
      <c r="C243" s="31"/>
      <c r="D243" s="31"/>
      <c r="E243" s="31"/>
      <c r="F243" s="92"/>
      <c r="G243" s="32"/>
      <c r="H243" s="32"/>
      <c r="I243" s="80"/>
      <c r="J243" s="80"/>
      <c r="K243" s="80"/>
      <c r="L243" s="80"/>
      <c r="M243" s="80"/>
      <c r="N243" s="80"/>
      <c r="O243" s="80"/>
      <c r="P243" s="80"/>
      <c r="Q243" s="80"/>
      <c r="R243" s="80"/>
      <c r="S243" s="80"/>
      <c r="T243" s="80"/>
      <c r="U243" s="80"/>
      <c r="V243" s="80"/>
      <c r="W243" s="80"/>
      <c r="X243" s="80"/>
      <c r="Y243" s="80"/>
      <c r="Z243" s="80"/>
      <c r="AA243" s="80"/>
      <c r="AB243" s="80"/>
      <c r="AC243" s="80"/>
      <c r="AD243" s="80"/>
      <c r="AE243" s="80"/>
      <c r="AF243" s="80"/>
      <c r="AG243" s="80"/>
      <c r="AH243" s="80"/>
      <c r="AI243" s="80"/>
    </row>
    <row r="244" spans="1:35" ht="12.75" customHeight="1">
      <c r="A244" s="91"/>
      <c r="B244" s="32"/>
      <c r="C244" s="31"/>
      <c r="D244" s="31"/>
      <c r="E244" s="31"/>
      <c r="F244" s="92"/>
      <c r="G244" s="32"/>
      <c r="H244" s="32"/>
      <c r="I244" s="80"/>
      <c r="J244" s="80"/>
      <c r="K244" s="80"/>
      <c r="L244" s="80"/>
      <c r="M244" s="80"/>
      <c r="N244" s="80"/>
      <c r="O244" s="80"/>
      <c r="P244" s="80"/>
      <c r="Q244" s="80"/>
      <c r="R244" s="80"/>
      <c r="S244" s="80"/>
      <c r="T244" s="80"/>
      <c r="U244" s="80"/>
      <c r="V244" s="80"/>
      <c r="W244" s="80"/>
      <c r="X244" s="80"/>
      <c r="Y244" s="80"/>
      <c r="Z244" s="80"/>
      <c r="AA244" s="80"/>
      <c r="AB244" s="80"/>
      <c r="AC244" s="80"/>
      <c r="AD244" s="80"/>
      <c r="AE244" s="80"/>
      <c r="AF244" s="80"/>
      <c r="AG244" s="80"/>
      <c r="AH244" s="80"/>
      <c r="AI244" s="80"/>
    </row>
    <row r="245" spans="1:35" ht="12.75" customHeight="1">
      <c r="A245" s="91"/>
      <c r="B245" s="32"/>
      <c r="C245" s="31"/>
      <c r="D245" s="31"/>
      <c r="E245" s="31"/>
      <c r="F245" s="92"/>
      <c r="G245" s="32"/>
      <c r="H245" s="32"/>
      <c r="I245" s="80"/>
      <c r="J245" s="80"/>
      <c r="K245" s="80"/>
      <c r="L245" s="80"/>
      <c r="M245" s="80"/>
      <c r="N245" s="80"/>
      <c r="O245" s="80"/>
      <c r="P245" s="80"/>
      <c r="Q245" s="80"/>
      <c r="R245" s="80"/>
      <c r="S245" s="80"/>
      <c r="T245" s="80"/>
      <c r="U245" s="80"/>
      <c r="V245" s="80"/>
      <c r="W245" s="80"/>
      <c r="X245" s="80"/>
      <c r="Y245" s="80"/>
      <c r="Z245" s="80"/>
      <c r="AA245" s="80"/>
      <c r="AB245" s="80"/>
      <c r="AC245" s="80"/>
      <c r="AD245" s="80"/>
      <c r="AE245" s="80"/>
      <c r="AF245" s="80"/>
      <c r="AG245" s="80"/>
      <c r="AH245" s="80"/>
      <c r="AI245" s="80"/>
    </row>
    <row r="246" spans="1:35" ht="12.75" customHeight="1">
      <c r="A246" s="91"/>
      <c r="B246" s="32"/>
      <c r="C246" s="31"/>
      <c r="D246" s="31"/>
      <c r="E246" s="31"/>
      <c r="F246" s="92"/>
      <c r="G246" s="32"/>
      <c r="H246" s="93"/>
      <c r="I246" s="80"/>
      <c r="J246" s="80"/>
      <c r="K246" s="80"/>
      <c r="L246" s="80"/>
      <c r="M246" s="80"/>
      <c r="N246" s="80"/>
      <c r="O246" s="80"/>
      <c r="P246" s="80"/>
      <c r="Q246" s="80"/>
      <c r="R246" s="80"/>
      <c r="S246" s="80"/>
      <c r="T246" s="80"/>
      <c r="U246" s="80"/>
      <c r="V246" s="80"/>
      <c r="W246" s="80"/>
      <c r="X246" s="80"/>
      <c r="Y246" s="80"/>
      <c r="Z246" s="80"/>
      <c r="AA246" s="80"/>
      <c r="AB246" s="80"/>
      <c r="AC246" s="80"/>
      <c r="AD246" s="80"/>
      <c r="AE246" s="80"/>
      <c r="AF246" s="80"/>
      <c r="AG246" s="80"/>
      <c r="AH246" s="80"/>
      <c r="AI246" s="80"/>
    </row>
    <row r="247" spans="1:35" ht="12.75" customHeight="1">
      <c r="A247" s="91"/>
      <c r="B247" s="32"/>
      <c r="C247" s="31"/>
      <c r="D247" s="31"/>
      <c r="E247" s="31"/>
      <c r="F247" s="92"/>
      <c r="G247" s="32"/>
      <c r="H247" s="93"/>
      <c r="I247" s="80"/>
      <c r="J247" s="80"/>
      <c r="K247" s="80"/>
      <c r="L247" s="80"/>
      <c r="M247" s="80"/>
      <c r="N247" s="80"/>
      <c r="O247" s="80"/>
      <c r="P247" s="80"/>
      <c r="Q247" s="80"/>
      <c r="R247" s="80"/>
      <c r="S247" s="80"/>
      <c r="T247" s="80"/>
      <c r="U247" s="80"/>
      <c r="V247" s="80"/>
      <c r="W247" s="80"/>
      <c r="X247" s="80"/>
      <c r="Y247" s="80"/>
      <c r="Z247" s="80"/>
      <c r="AA247" s="80"/>
      <c r="AB247" s="80"/>
      <c r="AC247" s="80"/>
      <c r="AD247" s="80"/>
      <c r="AE247" s="80"/>
      <c r="AF247" s="80"/>
      <c r="AG247" s="80"/>
      <c r="AH247" s="80"/>
      <c r="AI247" s="80"/>
    </row>
    <row r="248" spans="1:35" ht="12.75" customHeight="1">
      <c r="A248" s="91"/>
      <c r="B248" s="32"/>
      <c r="C248" s="31"/>
      <c r="D248" s="31"/>
      <c r="E248" s="31"/>
      <c r="F248" s="92"/>
      <c r="G248" s="32"/>
      <c r="H248" s="93"/>
      <c r="I248" s="80"/>
      <c r="J248" s="80"/>
      <c r="K248" s="80"/>
      <c r="L248" s="80"/>
      <c r="M248" s="80"/>
      <c r="N248" s="80"/>
      <c r="O248" s="80"/>
      <c r="P248" s="80"/>
      <c r="Q248" s="80"/>
      <c r="R248" s="80"/>
      <c r="S248" s="80"/>
      <c r="T248" s="80"/>
      <c r="U248" s="80"/>
      <c r="V248" s="80"/>
      <c r="W248" s="80"/>
      <c r="X248" s="80"/>
      <c r="Y248" s="80"/>
      <c r="Z248" s="80"/>
      <c r="AA248" s="80"/>
      <c r="AB248" s="80"/>
      <c r="AC248" s="80"/>
      <c r="AD248" s="80"/>
      <c r="AE248" s="80"/>
      <c r="AF248" s="80"/>
      <c r="AG248" s="80"/>
      <c r="AH248" s="80"/>
      <c r="AI248" s="80"/>
    </row>
    <row r="249" spans="1:35" ht="12.75" customHeight="1">
      <c r="A249" s="91"/>
      <c r="B249" s="32"/>
      <c r="C249" s="31"/>
      <c r="D249" s="31"/>
      <c r="E249" s="31"/>
      <c r="F249" s="92"/>
      <c r="G249" s="32"/>
      <c r="H249" s="93"/>
      <c r="I249" s="80"/>
      <c r="J249" s="80"/>
      <c r="K249" s="80"/>
      <c r="L249" s="80"/>
      <c r="M249" s="80"/>
      <c r="N249" s="80"/>
      <c r="O249" s="80"/>
      <c r="P249" s="80"/>
      <c r="Q249" s="80"/>
      <c r="R249" s="80"/>
      <c r="S249" s="80"/>
      <c r="T249" s="80"/>
      <c r="U249" s="80"/>
      <c r="V249" s="80"/>
      <c r="W249" s="80"/>
      <c r="X249" s="80"/>
      <c r="Y249" s="80"/>
      <c r="Z249" s="80"/>
      <c r="AA249" s="80"/>
      <c r="AB249" s="80"/>
      <c r="AC249" s="80"/>
      <c r="AD249" s="80"/>
      <c r="AE249" s="80"/>
      <c r="AF249" s="80"/>
      <c r="AG249" s="80"/>
      <c r="AH249" s="80"/>
      <c r="AI249" s="80"/>
    </row>
    <row r="250" spans="1:35" ht="12.75" customHeight="1">
      <c r="A250" s="91"/>
      <c r="B250" s="32"/>
      <c r="C250" s="31"/>
      <c r="D250" s="31"/>
      <c r="E250" s="31"/>
      <c r="F250" s="92"/>
      <c r="G250" s="32"/>
      <c r="H250" s="93"/>
      <c r="I250" s="80"/>
      <c r="J250" s="80"/>
      <c r="K250" s="80"/>
      <c r="L250" s="80"/>
      <c r="M250" s="80"/>
      <c r="N250" s="80"/>
      <c r="O250" s="80"/>
      <c r="P250" s="80"/>
      <c r="Q250" s="80"/>
      <c r="R250" s="80"/>
      <c r="S250" s="80"/>
      <c r="T250" s="80"/>
      <c r="U250" s="80"/>
      <c r="V250" s="80"/>
      <c r="W250" s="80"/>
      <c r="X250" s="80"/>
      <c r="Y250" s="80"/>
      <c r="Z250" s="80"/>
      <c r="AA250" s="80"/>
      <c r="AB250" s="80"/>
      <c r="AC250" s="80"/>
      <c r="AD250" s="80"/>
      <c r="AE250" s="80"/>
      <c r="AF250" s="80"/>
      <c r="AG250" s="80"/>
      <c r="AH250" s="80"/>
      <c r="AI250" s="80"/>
    </row>
    <row r="251" spans="1:35" ht="12.75" customHeight="1">
      <c r="A251" s="91"/>
      <c r="B251" s="32"/>
      <c r="C251" s="31"/>
      <c r="D251" s="31"/>
      <c r="E251" s="31"/>
      <c r="F251" s="92"/>
      <c r="G251" s="32"/>
      <c r="H251" s="93"/>
      <c r="I251" s="80"/>
      <c r="J251" s="80"/>
      <c r="K251" s="80"/>
      <c r="L251" s="80"/>
      <c r="M251" s="80"/>
      <c r="N251" s="80"/>
      <c r="O251" s="80"/>
      <c r="P251" s="80"/>
      <c r="Q251" s="80"/>
      <c r="R251" s="80"/>
      <c r="S251" s="80"/>
      <c r="T251" s="80"/>
      <c r="U251" s="80"/>
      <c r="V251" s="80"/>
      <c r="W251" s="80"/>
      <c r="X251" s="80"/>
      <c r="Y251" s="80"/>
      <c r="Z251" s="80"/>
      <c r="AA251" s="80"/>
      <c r="AB251" s="80"/>
      <c r="AC251" s="80"/>
      <c r="AD251" s="80"/>
      <c r="AE251" s="80"/>
      <c r="AF251" s="80"/>
      <c r="AG251" s="80"/>
      <c r="AH251" s="80"/>
      <c r="AI251" s="80"/>
    </row>
    <row r="252" spans="1:35" ht="12.75" customHeight="1">
      <c r="A252" s="91"/>
      <c r="B252" s="32"/>
      <c r="C252" s="31"/>
      <c r="D252" s="31"/>
      <c r="E252" s="31"/>
      <c r="F252" s="92"/>
      <c r="G252" s="32"/>
      <c r="H252" s="93"/>
      <c r="I252" s="80"/>
      <c r="J252" s="80"/>
      <c r="K252" s="80"/>
      <c r="L252" s="80"/>
      <c r="M252" s="80"/>
      <c r="N252" s="80"/>
      <c r="O252" s="80"/>
      <c r="P252" s="80"/>
      <c r="Q252" s="80"/>
      <c r="R252" s="80"/>
      <c r="S252" s="80"/>
      <c r="T252" s="80"/>
      <c r="U252" s="80"/>
      <c r="V252" s="80"/>
      <c r="W252" s="80"/>
      <c r="X252" s="80"/>
      <c r="Y252" s="80"/>
      <c r="Z252" s="80"/>
      <c r="AA252" s="80"/>
      <c r="AB252" s="80"/>
      <c r="AC252" s="80"/>
      <c r="AD252" s="80"/>
      <c r="AE252" s="80"/>
      <c r="AF252" s="80"/>
      <c r="AG252" s="80"/>
      <c r="AH252" s="80"/>
      <c r="AI252" s="80"/>
    </row>
    <row r="253" spans="1:35" ht="12.75" customHeight="1">
      <c r="A253" s="91"/>
      <c r="B253" s="32"/>
      <c r="C253" s="31"/>
      <c r="D253" s="31"/>
      <c r="E253" s="31"/>
      <c r="F253" s="92"/>
      <c r="G253" s="32"/>
      <c r="H253" s="93"/>
      <c r="I253" s="80"/>
      <c r="J253" s="80"/>
      <c r="K253" s="80"/>
      <c r="L253" s="80"/>
      <c r="M253" s="80"/>
      <c r="N253" s="80"/>
      <c r="O253" s="80"/>
      <c r="P253" s="80"/>
      <c r="Q253" s="80"/>
      <c r="R253" s="80"/>
      <c r="S253" s="80"/>
      <c r="T253" s="80"/>
      <c r="U253" s="80"/>
      <c r="V253" s="80"/>
      <c r="W253" s="80"/>
      <c r="X253" s="80"/>
      <c r="Y253" s="80"/>
      <c r="Z253" s="80"/>
      <c r="AA253" s="80"/>
      <c r="AB253" s="80"/>
      <c r="AC253" s="80"/>
      <c r="AD253" s="80"/>
      <c r="AE253" s="80"/>
      <c r="AF253" s="80"/>
      <c r="AG253" s="80"/>
      <c r="AH253" s="80"/>
      <c r="AI253" s="80"/>
    </row>
    <row r="254" spans="1:35" ht="12.75" customHeight="1">
      <c r="A254" s="91"/>
      <c r="B254" s="32"/>
      <c r="C254" s="31"/>
      <c r="D254" s="31"/>
      <c r="E254" s="31"/>
      <c r="F254" s="92"/>
      <c r="G254" s="32"/>
      <c r="H254" s="93"/>
      <c r="I254" s="80"/>
      <c r="J254" s="80"/>
      <c r="K254" s="80"/>
      <c r="L254" s="80"/>
      <c r="M254" s="80"/>
      <c r="N254" s="80"/>
      <c r="O254" s="80"/>
      <c r="P254" s="80"/>
      <c r="Q254" s="80"/>
      <c r="R254" s="80"/>
      <c r="S254" s="80"/>
      <c r="T254" s="80"/>
      <c r="U254" s="80"/>
      <c r="V254" s="80"/>
      <c r="W254" s="80"/>
      <c r="X254" s="80"/>
      <c r="Y254" s="80"/>
      <c r="Z254" s="80"/>
      <c r="AA254" s="80"/>
      <c r="AB254" s="80"/>
      <c r="AC254" s="80"/>
      <c r="AD254" s="80"/>
      <c r="AE254" s="80"/>
      <c r="AF254" s="80"/>
      <c r="AG254" s="80"/>
      <c r="AH254" s="80"/>
      <c r="AI254" s="80"/>
    </row>
    <row r="255" spans="1:35" ht="12.75" customHeight="1">
      <c r="A255" s="91"/>
      <c r="B255" s="32"/>
      <c r="C255" s="31"/>
      <c r="D255" s="31"/>
      <c r="E255" s="31"/>
      <c r="F255" s="92"/>
      <c r="G255" s="32"/>
      <c r="H255" s="93"/>
      <c r="I255" s="80"/>
      <c r="J255" s="80"/>
      <c r="K255" s="80"/>
      <c r="L255" s="80"/>
      <c r="M255" s="80"/>
      <c r="N255" s="80"/>
      <c r="O255" s="80"/>
      <c r="P255" s="80"/>
      <c r="Q255" s="80"/>
      <c r="R255" s="80"/>
      <c r="S255" s="80"/>
      <c r="T255" s="80"/>
      <c r="U255" s="80"/>
      <c r="V255" s="80"/>
      <c r="W255" s="80"/>
      <c r="X255" s="80"/>
      <c r="Y255" s="80"/>
      <c r="Z255" s="80"/>
      <c r="AA255" s="80"/>
      <c r="AB255" s="80"/>
      <c r="AC255" s="80"/>
      <c r="AD255" s="80"/>
      <c r="AE255" s="80"/>
      <c r="AF255" s="80"/>
      <c r="AG255" s="80"/>
      <c r="AH255" s="80"/>
      <c r="AI255" s="80"/>
    </row>
    <row r="256" spans="1:35" ht="12.75" customHeight="1">
      <c r="A256" s="91"/>
      <c r="B256" s="32"/>
      <c r="C256" s="31"/>
      <c r="D256" s="31"/>
      <c r="E256" s="31"/>
      <c r="F256" s="92"/>
      <c r="G256" s="32"/>
      <c r="H256" s="93"/>
      <c r="I256" s="80"/>
      <c r="J256" s="80"/>
      <c r="K256" s="80"/>
      <c r="L256" s="80"/>
      <c r="M256" s="80"/>
      <c r="N256" s="80"/>
      <c r="O256" s="80"/>
      <c r="P256" s="80"/>
      <c r="Q256" s="80"/>
      <c r="R256" s="80"/>
      <c r="S256" s="80"/>
      <c r="T256" s="80"/>
      <c r="U256" s="80"/>
      <c r="V256" s="80"/>
      <c r="W256" s="80"/>
      <c r="X256" s="80"/>
      <c r="Y256" s="80"/>
      <c r="Z256" s="80"/>
      <c r="AA256" s="80"/>
      <c r="AB256" s="80"/>
      <c r="AC256" s="80"/>
      <c r="AD256" s="80"/>
      <c r="AE256" s="80"/>
      <c r="AF256" s="80"/>
      <c r="AG256" s="80"/>
      <c r="AH256" s="80"/>
      <c r="AI256" s="80"/>
    </row>
    <row r="257" spans="1:35" ht="12.75" customHeight="1">
      <c r="A257" s="91"/>
      <c r="B257" s="32"/>
      <c r="C257" s="31"/>
      <c r="D257" s="31"/>
      <c r="E257" s="31"/>
      <c r="F257" s="92"/>
      <c r="G257" s="32"/>
      <c r="H257" s="93"/>
      <c r="I257" s="80"/>
      <c r="J257" s="80"/>
      <c r="K257" s="80"/>
      <c r="L257" s="80"/>
      <c r="M257" s="80"/>
      <c r="N257" s="80"/>
      <c r="O257" s="80"/>
      <c r="P257" s="80"/>
      <c r="Q257" s="80"/>
      <c r="R257" s="80"/>
      <c r="S257" s="80"/>
      <c r="T257" s="80"/>
      <c r="U257" s="80"/>
      <c r="V257" s="80"/>
      <c r="W257" s="80"/>
      <c r="X257" s="80"/>
      <c r="Y257" s="80"/>
      <c r="Z257" s="80"/>
      <c r="AA257" s="80"/>
      <c r="AB257" s="80"/>
      <c r="AC257" s="80"/>
      <c r="AD257" s="80"/>
      <c r="AE257" s="80"/>
      <c r="AF257" s="80"/>
      <c r="AG257" s="80"/>
      <c r="AH257" s="80"/>
      <c r="AI257" s="80"/>
    </row>
    <row r="258" spans="1:35" ht="12.75" customHeight="1">
      <c r="A258" s="91"/>
      <c r="B258" s="32"/>
      <c r="C258" s="31"/>
      <c r="D258" s="31"/>
      <c r="E258" s="31"/>
      <c r="F258" s="92"/>
      <c r="G258" s="32"/>
      <c r="H258" s="93"/>
      <c r="I258" s="80"/>
      <c r="J258" s="80"/>
      <c r="K258" s="80"/>
      <c r="L258" s="80"/>
      <c r="M258" s="80"/>
      <c r="N258" s="80"/>
      <c r="O258" s="80"/>
      <c r="P258" s="80"/>
      <c r="Q258" s="80"/>
      <c r="R258" s="80"/>
      <c r="S258" s="80"/>
      <c r="T258" s="80"/>
      <c r="U258" s="80"/>
      <c r="V258" s="80"/>
      <c r="W258" s="80"/>
      <c r="X258" s="80"/>
      <c r="Y258" s="80"/>
      <c r="Z258" s="80"/>
      <c r="AA258" s="80"/>
      <c r="AB258" s="80"/>
      <c r="AC258" s="80"/>
      <c r="AD258" s="80"/>
      <c r="AE258" s="80"/>
      <c r="AF258" s="80"/>
      <c r="AG258" s="80"/>
      <c r="AH258" s="80"/>
      <c r="AI258" s="80"/>
    </row>
    <row r="259" spans="1:35" ht="12.75" customHeight="1">
      <c r="A259" s="91"/>
      <c r="B259" s="32"/>
      <c r="C259" s="31"/>
      <c r="D259" s="31"/>
      <c r="E259" s="31"/>
      <c r="F259" s="92"/>
      <c r="G259" s="32"/>
      <c r="H259" s="93"/>
      <c r="I259" s="80"/>
      <c r="J259" s="80"/>
      <c r="K259" s="80"/>
      <c r="L259" s="80"/>
      <c r="M259" s="80"/>
      <c r="N259" s="80"/>
      <c r="O259" s="80"/>
      <c r="P259" s="80"/>
      <c r="Q259" s="80"/>
      <c r="R259" s="80"/>
      <c r="S259" s="80"/>
      <c r="T259" s="80"/>
      <c r="U259" s="80"/>
      <c r="V259" s="80"/>
      <c r="W259" s="80"/>
      <c r="X259" s="80"/>
      <c r="Y259" s="80"/>
      <c r="Z259" s="80"/>
      <c r="AA259" s="80"/>
      <c r="AB259" s="80"/>
      <c r="AC259" s="80"/>
      <c r="AD259" s="80"/>
      <c r="AE259" s="80"/>
      <c r="AF259" s="80"/>
      <c r="AG259" s="80"/>
      <c r="AH259" s="80"/>
      <c r="AI259" s="80"/>
    </row>
    <row r="260" spans="1:35" ht="12.75" customHeight="1">
      <c r="A260" s="91"/>
      <c r="B260" s="32"/>
      <c r="C260" s="31"/>
      <c r="D260" s="31"/>
      <c r="E260" s="31"/>
      <c r="F260" s="92"/>
      <c r="G260" s="32"/>
      <c r="H260" s="93"/>
      <c r="I260" s="80"/>
      <c r="J260" s="80"/>
      <c r="K260" s="80"/>
      <c r="L260" s="80"/>
      <c r="M260" s="80"/>
      <c r="N260" s="80"/>
      <c r="O260" s="80"/>
      <c r="P260" s="80"/>
      <c r="Q260" s="80"/>
      <c r="R260" s="80"/>
      <c r="S260" s="80"/>
      <c r="T260" s="80"/>
      <c r="U260" s="80"/>
      <c r="V260" s="80"/>
      <c r="W260" s="80"/>
      <c r="X260" s="80"/>
      <c r="Y260" s="80"/>
      <c r="Z260" s="80"/>
      <c r="AA260" s="80"/>
      <c r="AB260" s="80"/>
      <c r="AC260" s="80"/>
      <c r="AD260" s="80"/>
      <c r="AE260" s="80"/>
      <c r="AF260" s="80"/>
      <c r="AG260" s="80"/>
      <c r="AH260" s="80"/>
      <c r="AI260" s="80"/>
    </row>
    <row r="261" spans="1:35" ht="12.75" customHeight="1">
      <c r="A261" s="91"/>
      <c r="B261" s="32"/>
      <c r="C261" s="31"/>
      <c r="D261" s="31"/>
      <c r="E261" s="31"/>
      <c r="F261" s="92"/>
      <c r="G261" s="32"/>
      <c r="H261" s="93"/>
      <c r="I261" s="80"/>
      <c r="J261" s="80"/>
      <c r="K261" s="80"/>
      <c r="L261" s="80"/>
      <c r="M261" s="80"/>
      <c r="N261" s="80"/>
      <c r="O261" s="80"/>
      <c r="P261" s="80"/>
      <c r="Q261" s="80"/>
      <c r="R261" s="80"/>
      <c r="S261" s="80"/>
      <c r="T261" s="80"/>
      <c r="U261" s="80"/>
      <c r="V261" s="80"/>
      <c r="W261" s="80"/>
      <c r="X261" s="80"/>
      <c r="Y261" s="80"/>
      <c r="Z261" s="80"/>
      <c r="AA261" s="80"/>
      <c r="AB261" s="80"/>
      <c r="AC261" s="80"/>
      <c r="AD261" s="80"/>
      <c r="AE261" s="80"/>
      <c r="AF261" s="80"/>
      <c r="AG261" s="80"/>
      <c r="AH261" s="80"/>
      <c r="AI261" s="80"/>
    </row>
    <row r="262" spans="1:35" ht="12.75" customHeight="1">
      <c r="A262" s="91"/>
      <c r="B262" s="32"/>
      <c r="C262" s="31"/>
      <c r="D262" s="31"/>
      <c r="E262" s="31"/>
      <c r="F262" s="92"/>
      <c r="G262" s="32"/>
      <c r="H262" s="93"/>
      <c r="I262" s="80"/>
      <c r="J262" s="80"/>
      <c r="K262" s="80"/>
      <c r="L262" s="80"/>
      <c r="M262" s="80"/>
      <c r="N262" s="80"/>
      <c r="O262" s="80"/>
      <c r="P262" s="80"/>
      <c r="Q262" s="80"/>
      <c r="R262" s="80"/>
      <c r="S262" s="80"/>
      <c r="T262" s="80"/>
      <c r="U262" s="80"/>
      <c r="V262" s="80"/>
      <c r="W262" s="80"/>
      <c r="X262" s="80"/>
      <c r="Y262" s="80"/>
      <c r="Z262" s="80"/>
      <c r="AA262" s="80"/>
      <c r="AB262" s="80"/>
      <c r="AC262" s="80"/>
      <c r="AD262" s="80"/>
      <c r="AE262" s="80"/>
      <c r="AF262" s="80"/>
      <c r="AG262" s="80"/>
      <c r="AH262" s="80"/>
      <c r="AI262" s="80"/>
    </row>
    <row r="263" spans="1:35" ht="12.75" customHeight="1">
      <c r="A263" s="91"/>
      <c r="B263" s="32"/>
      <c r="C263" s="31"/>
      <c r="D263" s="31"/>
      <c r="E263" s="31"/>
      <c r="F263" s="92"/>
      <c r="G263" s="32"/>
      <c r="H263" s="93"/>
      <c r="I263" s="80"/>
      <c r="J263" s="80"/>
      <c r="K263" s="80"/>
      <c r="L263" s="80"/>
      <c r="M263" s="80"/>
      <c r="N263" s="80"/>
      <c r="O263" s="80"/>
      <c r="P263" s="80"/>
      <c r="Q263" s="80"/>
      <c r="R263" s="80"/>
      <c r="S263" s="80"/>
      <c r="T263" s="80"/>
      <c r="U263" s="80"/>
      <c r="V263" s="80"/>
      <c r="W263" s="80"/>
      <c r="X263" s="80"/>
      <c r="Y263" s="80"/>
      <c r="Z263" s="80"/>
      <c r="AA263" s="80"/>
      <c r="AB263" s="80"/>
      <c r="AC263" s="80"/>
      <c r="AD263" s="80"/>
      <c r="AE263" s="80"/>
      <c r="AF263" s="80"/>
      <c r="AG263" s="80"/>
      <c r="AH263" s="80"/>
      <c r="AI263" s="80"/>
    </row>
    <row r="264" spans="1:35" ht="12.75" customHeight="1">
      <c r="A264" s="91"/>
      <c r="B264" s="32"/>
      <c r="C264" s="31"/>
      <c r="D264" s="31"/>
      <c r="E264" s="31"/>
      <c r="F264" s="92"/>
      <c r="G264" s="32"/>
      <c r="H264" s="93"/>
      <c r="I264" s="80"/>
      <c r="J264" s="80"/>
      <c r="K264" s="80"/>
      <c r="L264" s="80"/>
      <c r="M264" s="80"/>
      <c r="N264" s="80"/>
      <c r="O264" s="80"/>
      <c r="P264" s="80"/>
      <c r="Q264" s="80"/>
      <c r="R264" s="80"/>
      <c r="S264" s="80"/>
      <c r="T264" s="80"/>
      <c r="U264" s="80"/>
      <c r="V264" s="80"/>
      <c r="W264" s="80"/>
      <c r="X264" s="80"/>
      <c r="Y264" s="80"/>
      <c r="Z264" s="80"/>
      <c r="AA264" s="80"/>
      <c r="AB264" s="80"/>
      <c r="AC264" s="80"/>
      <c r="AD264" s="80"/>
      <c r="AE264" s="80"/>
      <c r="AF264" s="80"/>
      <c r="AG264" s="80"/>
      <c r="AH264" s="80"/>
      <c r="AI264" s="80"/>
    </row>
    <row r="265" spans="1:35" ht="12.75" customHeight="1">
      <c r="A265" s="91"/>
      <c r="B265" s="32"/>
      <c r="C265" s="31"/>
      <c r="D265" s="31"/>
      <c r="E265" s="31"/>
      <c r="F265" s="92"/>
      <c r="G265" s="32"/>
      <c r="H265" s="93"/>
      <c r="I265" s="80"/>
      <c r="J265" s="80"/>
      <c r="K265" s="80"/>
      <c r="L265" s="80"/>
      <c r="M265" s="80"/>
      <c r="N265" s="80"/>
      <c r="O265" s="80"/>
      <c r="P265" s="80"/>
      <c r="Q265" s="80"/>
      <c r="R265" s="80"/>
      <c r="S265" s="80"/>
      <c r="T265" s="80"/>
      <c r="U265" s="80"/>
      <c r="V265" s="80"/>
      <c r="W265" s="80"/>
      <c r="X265" s="80"/>
      <c r="Y265" s="80"/>
      <c r="Z265" s="80"/>
      <c r="AA265" s="80"/>
      <c r="AB265" s="80"/>
      <c r="AC265" s="80"/>
      <c r="AD265" s="80"/>
      <c r="AE265" s="80"/>
      <c r="AF265" s="80"/>
      <c r="AG265" s="80"/>
      <c r="AH265" s="80"/>
      <c r="AI265" s="80"/>
    </row>
    <row r="266" spans="1:35" ht="12.75" customHeight="1">
      <c r="A266" s="91"/>
      <c r="B266" s="32"/>
      <c r="C266" s="31"/>
      <c r="D266" s="31"/>
      <c r="E266" s="31"/>
      <c r="F266" s="92"/>
      <c r="G266" s="32"/>
      <c r="H266" s="93"/>
      <c r="I266" s="80"/>
      <c r="J266" s="80"/>
      <c r="K266" s="80"/>
      <c r="L266" s="80"/>
      <c r="M266" s="80"/>
      <c r="N266" s="80"/>
      <c r="O266" s="80"/>
      <c r="P266" s="80"/>
      <c r="Q266" s="80"/>
      <c r="R266" s="80"/>
      <c r="S266" s="80"/>
      <c r="T266" s="80"/>
      <c r="U266" s="80"/>
      <c r="V266" s="80"/>
      <c r="W266" s="80"/>
      <c r="X266" s="80"/>
      <c r="Y266" s="80"/>
      <c r="Z266" s="80"/>
      <c r="AA266" s="80"/>
      <c r="AB266" s="80"/>
      <c r="AC266" s="80"/>
      <c r="AD266" s="80"/>
      <c r="AE266" s="80"/>
      <c r="AF266" s="80"/>
      <c r="AG266" s="80"/>
      <c r="AH266" s="80"/>
      <c r="AI266" s="80"/>
    </row>
    <row r="267" spans="1:35" ht="12.75" customHeight="1">
      <c r="A267" s="91"/>
      <c r="B267" s="32"/>
      <c r="C267" s="31"/>
      <c r="D267" s="31"/>
      <c r="E267" s="31"/>
      <c r="F267" s="92"/>
      <c r="G267" s="32"/>
      <c r="H267" s="93"/>
      <c r="I267" s="80"/>
      <c r="J267" s="80"/>
      <c r="K267" s="80"/>
      <c r="L267" s="80"/>
      <c r="M267" s="80"/>
      <c r="N267" s="80"/>
      <c r="O267" s="80"/>
      <c r="P267" s="80"/>
      <c r="Q267" s="80"/>
      <c r="R267" s="80"/>
      <c r="S267" s="80"/>
      <c r="T267" s="80"/>
      <c r="U267" s="80"/>
      <c r="V267" s="80"/>
      <c r="W267" s="80"/>
      <c r="X267" s="80"/>
      <c r="Y267" s="80"/>
      <c r="Z267" s="80"/>
      <c r="AA267" s="80"/>
      <c r="AB267" s="80"/>
      <c r="AC267" s="80"/>
      <c r="AD267" s="80"/>
      <c r="AE267" s="80"/>
      <c r="AF267" s="80"/>
      <c r="AG267" s="80"/>
      <c r="AH267" s="80"/>
      <c r="AI267" s="80"/>
    </row>
    <row r="268" spans="1:35" ht="12.75" customHeight="1">
      <c r="A268" s="91"/>
      <c r="B268" s="32"/>
      <c r="C268" s="31"/>
      <c r="D268" s="31"/>
      <c r="E268" s="31"/>
      <c r="F268" s="92"/>
      <c r="G268" s="32"/>
      <c r="H268" s="93"/>
      <c r="I268" s="80"/>
      <c r="J268" s="80"/>
      <c r="K268" s="80"/>
      <c r="L268" s="80"/>
      <c r="M268" s="80"/>
      <c r="N268" s="80"/>
      <c r="O268" s="80"/>
      <c r="P268" s="80"/>
      <c r="Q268" s="80"/>
      <c r="R268" s="80"/>
      <c r="S268" s="80"/>
      <c r="T268" s="80"/>
      <c r="U268" s="80"/>
      <c r="V268" s="80"/>
      <c r="W268" s="80"/>
      <c r="X268" s="80"/>
      <c r="Y268" s="80"/>
      <c r="Z268" s="80"/>
      <c r="AA268" s="80"/>
      <c r="AB268" s="80"/>
      <c r="AC268" s="80"/>
      <c r="AD268" s="80"/>
      <c r="AE268" s="80"/>
      <c r="AF268" s="80"/>
      <c r="AG268" s="80"/>
      <c r="AH268" s="80"/>
      <c r="AI268" s="80"/>
    </row>
    <row r="269" spans="1:35" ht="12.75" customHeight="1">
      <c r="A269" s="91"/>
      <c r="B269" s="32"/>
      <c r="C269" s="31"/>
      <c r="D269" s="31"/>
      <c r="E269" s="31"/>
      <c r="F269" s="92"/>
      <c r="G269" s="32"/>
      <c r="H269" s="93"/>
      <c r="I269" s="80"/>
      <c r="J269" s="80"/>
      <c r="K269" s="80"/>
      <c r="L269" s="80"/>
      <c r="M269" s="80"/>
      <c r="N269" s="80"/>
      <c r="O269" s="80"/>
      <c r="P269" s="80"/>
      <c r="Q269" s="80"/>
      <c r="R269" s="80"/>
      <c r="S269" s="80"/>
      <c r="T269" s="80"/>
      <c r="U269" s="80"/>
      <c r="V269" s="80"/>
      <c r="W269" s="80"/>
      <c r="X269" s="80"/>
      <c r="Y269" s="80"/>
      <c r="Z269" s="80"/>
      <c r="AA269" s="80"/>
      <c r="AB269" s="80"/>
      <c r="AC269" s="80"/>
      <c r="AD269" s="80"/>
      <c r="AE269" s="80"/>
      <c r="AF269" s="80"/>
      <c r="AG269" s="80"/>
      <c r="AH269" s="80"/>
      <c r="AI269" s="80"/>
    </row>
    <row r="270" spans="1:35" ht="12.75" customHeight="1">
      <c r="A270" s="91"/>
      <c r="B270" s="32"/>
      <c r="C270" s="31"/>
      <c r="D270" s="31"/>
      <c r="E270" s="31"/>
      <c r="F270" s="92"/>
      <c r="G270" s="32"/>
      <c r="H270" s="93"/>
      <c r="I270" s="80"/>
      <c r="J270" s="80"/>
      <c r="K270" s="80"/>
      <c r="L270" s="80"/>
      <c r="M270" s="80"/>
      <c r="N270" s="80"/>
      <c r="O270" s="80"/>
      <c r="P270" s="80"/>
      <c r="Q270" s="80"/>
      <c r="R270" s="80"/>
      <c r="S270" s="80"/>
      <c r="T270" s="80"/>
      <c r="U270" s="80"/>
      <c r="V270" s="80"/>
      <c r="W270" s="80"/>
      <c r="X270" s="80"/>
      <c r="Y270" s="80"/>
      <c r="Z270" s="80"/>
      <c r="AA270" s="80"/>
      <c r="AB270" s="80"/>
      <c r="AC270" s="80"/>
      <c r="AD270" s="80"/>
      <c r="AE270" s="80"/>
      <c r="AF270" s="80"/>
      <c r="AG270" s="80"/>
      <c r="AH270" s="80"/>
      <c r="AI270" s="80"/>
    </row>
    <row r="271" spans="1:35" ht="12.75" customHeight="1">
      <c r="A271" s="91"/>
      <c r="B271" s="32"/>
      <c r="C271" s="31"/>
      <c r="D271" s="31"/>
      <c r="E271" s="31"/>
      <c r="F271" s="92"/>
      <c r="G271" s="32"/>
      <c r="H271" s="93"/>
      <c r="I271" s="80"/>
      <c r="J271" s="80"/>
      <c r="K271" s="80"/>
      <c r="L271" s="80"/>
      <c r="M271" s="80"/>
      <c r="N271" s="80"/>
      <c r="O271" s="80"/>
      <c r="P271" s="80"/>
      <c r="Q271" s="80"/>
      <c r="R271" s="80"/>
      <c r="S271" s="80"/>
      <c r="T271" s="80"/>
      <c r="U271" s="80"/>
      <c r="V271" s="80"/>
      <c r="W271" s="80"/>
      <c r="X271" s="80"/>
      <c r="Y271" s="80"/>
      <c r="Z271" s="80"/>
      <c r="AA271" s="80"/>
      <c r="AB271" s="80"/>
      <c r="AC271" s="80"/>
      <c r="AD271" s="80"/>
      <c r="AE271" s="80"/>
      <c r="AF271" s="80"/>
      <c r="AG271" s="80"/>
      <c r="AH271" s="80"/>
      <c r="AI271" s="80"/>
    </row>
    <row r="272" spans="1:35" ht="12.75" customHeight="1">
      <c r="A272" s="91"/>
      <c r="B272" s="32"/>
      <c r="C272" s="31"/>
      <c r="D272" s="31"/>
      <c r="E272" s="31"/>
      <c r="F272" s="92"/>
      <c r="G272" s="32"/>
      <c r="H272" s="93"/>
      <c r="I272" s="80"/>
      <c r="J272" s="80"/>
      <c r="K272" s="80"/>
      <c r="L272" s="80"/>
      <c r="M272" s="80"/>
      <c r="N272" s="80"/>
      <c r="O272" s="80"/>
      <c r="P272" s="80"/>
      <c r="Q272" s="80"/>
      <c r="R272" s="80"/>
      <c r="S272" s="80"/>
      <c r="T272" s="80"/>
      <c r="U272" s="80"/>
      <c r="V272" s="80"/>
      <c r="W272" s="80"/>
      <c r="X272" s="80"/>
      <c r="Y272" s="80"/>
      <c r="Z272" s="80"/>
      <c r="AA272" s="80"/>
      <c r="AB272" s="80"/>
      <c r="AC272" s="80"/>
      <c r="AD272" s="80"/>
      <c r="AE272" s="80"/>
      <c r="AF272" s="80"/>
      <c r="AG272" s="80"/>
      <c r="AH272" s="80"/>
      <c r="AI272" s="80"/>
    </row>
    <row r="273" spans="1:35" ht="12.75" customHeight="1">
      <c r="A273" s="91"/>
      <c r="B273" s="32"/>
      <c r="C273" s="31"/>
      <c r="D273" s="31"/>
      <c r="E273" s="31"/>
      <c r="F273" s="92"/>
      <c r="G273" s="32"/>
      <c r="H273" s="93"/>
      <c r="I273" s="80"/>
      <c r="J273" s="80"/>
      <c r="K273" s="80"/>
      <c r="L273" s="80"/>
      <c r="M273" s="80"/>
      <c r="N273" s="80"/>
      <c r="O273" s="80"/>
      <c r="P273" s="80"/>
      <c r="Q273" s="80"/>
      <c r="R273" s="80"/>
      <c r="S273" s="80"/>
      <c r="T273" s="80"/>
      <c r="U273" s="80"/>
      <c r="V273" s="80"/>
      <c r="W273" s="80"/>
      <c r="X273" s="80"/>
      <c r="Y273" s="80"/>
      <c r="Z273" s="80"/>
      <c r="AA273" s="80"/>
      <c r="AB273" s="80"/>
      <c r="AC273" s="80"/>
      <c r="AD273" s="80"/>
      <c r="AE273" s="80"/>
      <c r="AF273" s="80"/>
      <c r="AG273" s="80"/>
      <c r="AH273" s="80"/>
      <c r="AI273" s="80"/>
    </row>
    <row r="274" spans="1:35" ht="12.75" customHeight="1">
      <c r="A274" s="91"/>
      <c r="B274" s="32"/>
      <c r="C274" s="31"/>
      <c r="D274" s="31"/>
      <c r="E274" s="31"/>
      <c r="F274" s="92"/>
      <c r="G274" s="32"/>
      <c r="H274" s="93"/>
      <c r="I274" s="80"/>
      <c r="J274" s="80"/>
      <c r="K274" s="80"/>
      <c r="L274" s="80"/>
      <c r="M274" s="80"/>
      <c r="N274" s="80"/>
      <c r="O274" s="80"/>
      <c r="P274" s="80"/>
      <c r="Q274" s="80"/>
      <c r="R274" s="80"/>
      <c r="S274" s="80"/>
      <c r="T274" s="80"/>
      <c r="U274" s="80"/>
      <c r="V274" s="80"/>
      <c r="W274" s="80"/>
      <c r="X274" s="80"/>
      <c r="Y274" s="80"/>
      <c r="Z274" s="80"/>
      <c r="AA274" s="80"/>
      <c r="AB274" s="80"/>
      <c r="AC274" s="80"/>
      <c r="AD274" s="80"/>
      <c r="AE274" s="80"/>
      <c r="AF274" s="80"/>
      <c r="AG274" s="80"/>
      <c r="AH274" s="80"/>
      <c r="AI274" s="80"/>
    </row>
    <row r="275" spans="1:35" ht="12.75" customHeight="1">
      <c r="A275" s="91"/>
      <c r="B275" s="32"/>
      <c r="C275" s="31"/>
      <c r="D275" s="31"/>
      <c r="E275" s="31"/>
      <c r="F275" s="92"/>
      <c r="G275" s="32"/>
      <c r="H275" s="93"/>
      <c r="I275" s="80"/>
      <c r="J275" s="80"/>
      <c r="K275" s="80"/>
      <c r="L275" s="80"/>
      <c r="M275" s="80"/>
      <c r="N275" s="80"/>
      <c r="O275" s="80"/>
      <c r="P275" s="80"/>
      <c r="Q275" s="80"/>
      <c r="R275" s="80"/>
      <c r="S275" s="80"/>
      <c r="T275" s="80"/>
      <c r="U275" s="80"/>
      <c r="V275" s="80"/>
      <c r="W275" s="80"/>
      <c r="X275" s="80"/>
      <c r="Y275" s="80"/>
      <c r="Z275" s="80"/>
      <c r="AA275" s="80"/>
      <c r="AB275" s="80"/>
      <c r="AC275" s="80"/>
      <c r="AD275" s="80"/>
      <c r="AE275" s="80"/>
      <c r="AF275" s="80"/>
      <c r="AG275" s="80"/>
      <c r="AH275" s="80"/>
      <c r="AI275" s="80"/>
    </row>
    <row r="276" spans="1:35" ht="12.75" customHeight="1">
      <c r="A276" s="91"/>
      <c r="B276" s="32"/>
      <c r="C276" s="31"/>
      <c r="D276" s="31"/>
      <c r="E276" s="31"/>
      <c r="F276" s="92"/>
      <c r="G276" s="32"/>
      <c r="H276" s="93"/>
      <c r="I276" s="80"/>
      <c r="J276" s="80"/>
      <c r="K276" s="80"/>
      <c r="L276" s="80"/>
      <c r="M276" s="80"/>
      <c r="N276" s="80"/>
      <c r="O276" s="80"/>
      <c r="P276" s="80"/>
      <c r="Q276" s="80"/>
      <c r="R276" s="80"/>
      <c r="S276" s="80"/>
      <c r="T276" s="80"/>
      <c r="U276" s="80"/>
      <c r="V276" s="80"/>
      <c r="W276" s="80"/>
      <c r="X276" s="80"/>
      <c r="Y276" s="80"/>
      <c r="Z276" s="80"/>
      <c r="AA276" s="80"/>
      <c r="AB276" s="80"/>
      <c r="AC276" s="80"/>
      <c r="AD276" s="80"/>
      <c r="AE276" s="80"/>
      <c r="AF276" s="80"/>
      <c r="AG276" s="80"/>
      <c r="AH276" s="80"/>
      <c r="AI276" s="80"/>
    </row>
    <row r="277" spans="1:35" ht="12.75" customHeight="1">
      <c r="A277" s="91"/>
      <c r="B277" s="32"/>
      <c r="C277" s="31"/>
      <c r="D277" s="31"/>
      <c r="E277" s="31"/>
      <c r="F277" s="92"/>
      <c r="G277" s="32"/>
      <c r="H277" s="93"/>
      <c r="I277" s="80"/>
      <c r="J277" s="80"/>
      <c r="K277" s="80"/>
      <c r="L277" s="80"/>
      <c r="M277" s="80"/>
      <c r="N277" s="80"/>
      <c r="O277" s="80"/>
      <c r="P277" s="80"/>
      <c r="Q277" s="80"/>
      <c r="R277" s="80"/>
      <c r="S277" s="80"/>
      <c r="T277" s="80"/>
      <c r="U277" s="80"/>
      <c r="V277" s="80"/>
      <c r="W277" s="80"/>
      <c r="X277" s="80"/>
      <c r="Y277" s="80"/>
      <c r="Z277" s="80"/>
      <c r="AA277" s="80"/>
      <c r="AB277" s="80"/>
      <c r="AC277" s="80"/>
      <c r="AD277" s="80"/>
      <c r="AE277" s="80"/>
      <c r="AF277" s="80"/>
      <c r="AG277" s="80"/>
      <c r="AH277" s="80"/>
      <c r="AI277" s="80"/>
    </row>
    <row r="278" spans="1:35" ht="12.75" customHeight="1">
      <c r="A278" s="91"/>
      <c r="B278" s="32"/>
      <c r="C278" s="31"/>
      <c r="D278" s="31"/>
      <c r="E278" s="31"/>
      <c r="F278" s="92"/>
      <c r="G278" s="32"/>
      <c r="H278" s="93"/>
      <c r="I278" s="80"/>
      <c r="J278" s="80"/>
      <c r="K278" s="80"/>
      <c r="L278" s="80"/>
      <c r="M278" s="80"/>
      <c r="N278" s="80"/>
      <c r="O278" s="80"/>
      <c r="P278" s="80"/>
      <c r="Q278" s="80"/>
      <c r="R278" s="80"/>
      <c r="S278" s="80"/>
      <c r="T278" s="80"/>
      <c r="U278" s="80"/>
      <c r="V278" s="80"/>
      <c r="W278" s="80"/>
      <c r="X278" s="80"/>
      <c r="Y278" s="80"/>
      <c r="Z278" s="80"/>
      <c r="AA278" s="80"/>
      <c r="AB278" s="80"/>
      <c r="AC278" s="80"/>
      <c r="AD278" s="80"/>
      <c r="AE278" s="80"/>
      <c r="AF278" s="80"/>
      <c r="AG278" s="80"/>
      <c r="AH278" s="80"/>
      <c r="AI278" s="80"/>
    </row>
    <row r="279" spans="1:35" ht="12.75" customHeight="1">
      <c r="A279" s="91"/>
      <c r="B279" s="32"/>
      <c r="C279" s="31"/>
      <c r="D279" s="31"/>
      <c r="E279" s="31"/>
      <c r="F279" s="92"/>
      <c r="G279" s="32"/>
      <c r="H279" s="93"/>
      <c r="I279" s="80"/>
      <c r="J279" s="80"/>
      <c r="K279" s="80"/>
      <c r="L279" s="80"/>
      <c r="M279" s="80"/>
      <c r="N279" s="80"/>
      <c r="O279" s="80"/>
      <c r="P279" s="80"/>
      <c r="Q279" s="80"/>
      <c r="R279" s="80"/>
      <c r="S279" s="80"/>
      <c r="T279" s="80"/>
      <c r="U279" s="80"/>
      <c r="V279" s="80"/>
      <c r="W279" s="80"/>
      <c r="X279" s="80"/>
      <c r="Y279" s="80"/>
      <c r="Z279" s="80"/>
      <c r="AA279" s="80"/>
      <c r="AB279" s="80"/>
      <c r="AC279" s="80"/>
      <c r="AD279" s="80"/>
      <c r="AE279" s="80"/>
      <c r="AF279" s="80"/>
      <c r="AG279" s="80"/>
      <c r="AH279" s="80"/>
      <c r="AI279" s="80"/>
    </row>
    <row r="280" spans="1:35" ht="12.75" customHeight="1">
      <c r="A280" s="91"/>
      <c r="B280" s="32"/>
      <c r="C280" s="31"/>
      <c r="D280" s="31"/>
      <c r="E280" s="31"/>
      <c r="F280" s="92"/>
      <c r="G280" s="32"/>
      <c r="H280" s="93"/>
      <c r="I280" s="80"/>
      <c r="J280" s="80"/>
      <c r="K280" s="80"/>
      <c r="L280" s="80"/>
      <c r="M280" s="80"/>
      <c r="N280" s="80"/>
      <c r="O280" s="80"/>
      <c r="P280" s="80"/>
      <c r="Q280" s="80"/>
      <c r="R280" s="80"/>
      <c r="S280" s="80"/>
      <c r="T280" s="80"/>
      <c r="U280" s="80"/>
      <c r="V280" s="80"/>
      <c r="W280" s="80"/>
      <c r="X280" s="80"/>
      <c r="Y280" s="80"/>
      <c r="Z280" s="80"/>
      <c r="AA280" s="80"/>
      <c r="AB280" s="80"/>
      <c r="AC280" s="80"/>
      <c r="AD280" s="80"/>
      <c r="AE280" s="80"/>
      <c r="AF280" s="80"/>
      <c r="AG280" s="80"/>
      <c r="AH280" s="80"/>
      <c r="AI280" s="80"/>
    </row>
    <row r="281" spans="1:35" ht="12.75" customHeight="1">
      <c r="A281" s="91"/>
      <c r="B281" s="32"/>
      <c r="C281" s="31"/>
      <c r="D281" s="31"/>
      <c r="E281" s="31"/>
      <c r="F281" s="92"/>
      <c r="G281" s="32"/>
      <c r="H281" s="93"/>
      <c r="I281" s="80"/>
      <c r="J281" s="80"/>
      <c r="K281" s="80"/>
      <c r="L281" s="80"/>
      <c r="M281" s="80"/>
      <c r="N281" s="80"/>
      <c r="O281" s="80"/>
      <c r="P281" s="80"/>
      <c r="Q281" s="80"/>
      <c r="R281" s="80"/>
      <c r="S281" s="80"/>
      <c r="T281" s="80"/>
      <c r="U281" s="80"/>
      <c r="V281" s="80"/>
      <c r="W281" s="80"/>
      <c r="X281" s="80"/>
      <c r="Y281" s="80"/>
      <c r="Z281" s="80"/>
      <c r="AA281" s="80"/>
      <c r="AB281" s="80"/>
      <c r="AC281" s="80"/>
      <c r="AD281" s="80"/>
      <c r="AE281" s="80"/>
      <c r="AF281" s="80"/>
      <c r="AG281" s="80"/>
      <c r="AH281" s="80"/>
      <c r="AI281" s="80"/>
    </row>
    <row r="282" spans="1:35" ht="12.75" customHeight="1">
      <c r="A282" s="91"/>
      <c r="B282" s="32"/>
      <c r="C282" s="31"/>
      <c r="D282" s="31"/>
      <c r="E282" s="31"/>
      <c r="F282" s="92"/>
      <c r="G282" s="32"/>
      <c r="H282" s="93"/>
      <c r="I282" s="80"/>
      <c r="J282" s="80"/>
      <c r="K282" s="80"/>
      <c r="L282" s="80"/>
      <c r="M282" s="80"/>
      <c r="N282" s="80"/>
      <c r="O282" s="80"/>
      <c r="P282" s="80"/>
      <c r="Q282" s="80"/>
      <c r="R282" s="80"/>
      <c r="S282" s="80"/>
      <c r="T282" s="80"/>
      <c r="U282" s="80"/>
      <c r="V282" s="80"/>
      <c r="W282" s="80"/>
      <c r="X282" s="80"/>
      <c r="Y282" s="80"/>
      <c r="Z282" s="80"/>
      <c r="AA282" s="80"/>
      <c r="AB282" s="80"/>
      <c r="AC282" s="80"/>
      <c r="AD282" s="80"/>
      <c r="AE282" s="80"/>
      <c r="AF282" s="80"/>
      <c r="AG282" s="80"/>
      <c r="AH282" s="80"/>
      <c r="AI282" s="80"/>
    </row>
    <row r="283" spans="1:35" ht="12.75" customHeight="1">
      <c r="A283" s="91"/>
      <c r="B283" s="32"/>
      <c r="C283" s="31"/>
      <c r="D283" s="31"/>
      <c r="E283" s="31"/>
      <c r="F283" s="92"/>
      <c r="G283" s="32"/>
      <c r="H283" s="93"/>
      <c r="I283" s="80"/>
      <c r="J283" s="80"/>
      <c r="K283" s="80"/>
      <c r="L283" s="80"/>
      <c r="M283" s="80"/>
      <c r="N283" s="80"/>
      <c r="O283" s="80"/>
      <c r="P283" s="80"/>
      <c r="Q283" s="80"/>
      <c r="R283" s="80"/>
      <c r="S283" s="80"/>
      <c r="T283" s="80"/>
      <c r="U283" s="80"/>
      <c r="V283" s="80"/>
      <c r="W283" s="80"/>
      <c r="X283" s="80"/>
      <c r="Y283" s="80"/>
      <c r="Z283" s="80"/>
      <c r="AA283" s="80"/>
      <c r="AB283" s="80"/>
      <c r="AC283" s="80"/>
      <c r="AD283" s="80"/>
      <c r="AE283" s="80"/>
      <c r="AF283" s="80"/>
      <c r="AG283" s="80"/>
      <c r="AH283" s="80"/>
      <c r="AI283" s="80"/>
    </row>
    <row r="284" spans="1:35" ht="12.75" customHeight="1">
      <c r="A284" s="91"/>
      <c r="B284" s="32"/>
      <c r="C284" s="31"/>
      <c r="D284" s="31"/>
      <c r="E284" s="31"/>
      <c r="F284" s="92"/>
      <c r="G284" s="32"/>
      <c r="H284" s="93"/>
      <c r="I284" s="80"/>
      <c r="J284" s="80"/>
      <c r="K284" s="80"/>
      <c r="L284" s="80"/>
      <c r="M284" s="80"/>
      <c r="N284" s="80"/>
      <c r="O284" s="80"/>
      <c r="P284" s="80"/>
      <c r="Q284" s="80"/>
      <c r="R284" s="80"/>
      <c r="S284" s="80"/>
      <c r="T284" s="80"/>
      <c r="U284" s="80"/>
      <c r="V284" s="80"/>
      <c r="W284" s="80"/>
      <c r="X284" s="80"/>
      <c r="Y284" s="80"/>
      <c r="Z284" s="80"/>
      <c r="AA284" s="80"/>
      <c r="AB284" s="80"/>
      <c r="AC284" s="80"/>
      <c r="AD284" s="80"/>
      <c r="AE284" s="80"/>
      <c r="AF284" s="80"/>
      <c r="AG284" s="80"/>
      <c r="AH284" s="80"/>
      <c r="AI284" s="80"/>
    </row>
    <row r="285" spans="1:35" ht="12.75" customHeight="1">
      <c r="A285" s="91"/>
      <c r="B285" s="32"/>
      <c r="C285" s="31"/>
      <c r="D285" s="31"/>
      <c r="E285" s="31"/>
      <c r="F285" s="92"/>
      <c r="G285" s="32"/>
      <c r="H285" s="93"/>
      <c r="I285" s="80"/>
      <c r="J285" s="80"/>
      <c r="K285" s="80"/>
      <c r="L285" s="80"/>
      <c r="M285" s="80"/>
      <c r="N285" s="80"/>
      <c r="O285" s="80"/>
      <c r="P285" s="80"/>
      <c r="Q285" s="80"/>
      <c r="R285" s="80"/>
      <c r="S285" s="80"/>
      <c r="T285" s="80"/>
      <c r="U285" s="80"/>
      <c r="V285" s="80"/>
      <c r="W285" s="80"/>
      <c r="X285" s="80"/>
      <c r="Y285" s="80"/>
      <c r="Z285" s="80"/>
      <c r="AA285" s="80"/>
      <c r="AB285" s="80"/>
      <c r="AC285" s="80"/>
      <c r="AD285" s="80"/>
      <c r="AE285" s="80"/>
      <c r="AF285" s="80"/>
      <c r="AG285" s="80"/>
      <c r="AH285" s="80"/>
      <c r="AI285" s="80"/>
    </row>
    <row r="286" spans="1:35" ht="12.75" customHeight="1">
      <c r="A286" s="91"/>
      <c r="B286" s="32"/>
      <c r="C286" s="31"/>
      <c r="D286" s="31"/>
      <c r="E286" s="31"/>
      <c r="F286" s="92"/>
      <c r="G286" s="32"/>
      <c r="H286" s="93"/>
      <c r="I286" s="80"/>
      <c r="J286" s="80"/>
      <c r="K286" s="80"/>
      <c r="L286" s="80"/>
      <c r="M286" s="80"/>
      <c r="N286" s="80"/>
      <c r="O286" s="80"/>
      <c r="P286" s="80"/>
      <c r="Q286" s="80"/>
      <c r="R286" s="80"/>
      <c r="S286" s="80"/>
      <c r="T286" s="80"/>
      <c r="U286" s="80"/>
      <c r="V286" s="80"/>
      <c r="W286" s="80"/>
      <c r="X286" s="80"/>
      <c r="Y286" s="80"/>
      <c r="Z286" s="80"/>
      <c r="AA286" s="80"/>
      <c r="AB286" s="80"/>
      <c r="AC286" s="80"/>
      <c r="AD286" s="80"/>
      <c r="AE286" s="80"/>
      <c r="AF286" s="80"/>
      <c r="AG286" s="80"/>
      <c r="AH286" s="80"/>
      <c r="AI286" s="80"/>
    </row>
    <row r="287" spans="1:35" ht="12.75" customHeight="1">
      <c r="A287" s="91"/>
      <c r="B287" s="32"/>
      <c r="C287" s="31"/>
      <c r="D287" s="31"/>
      <c r="E287" s="31"/>
      <c r="F287" s="92"/>
      <c r="G287" s="32"/>
      <c r="H287" s="93"/>
      <c r="I287" s="80"/>
      <c r="J287" s="80"/>
      <c r="K287" s="80"/>
      <c r="L287" s="80"/>
      <c r="M287" s="80"/>
      <c r="N287" s="80"/>
      <c r="O287" s="80"/>
      <c r="P287" s="80"/>
      <c r="Q287" s="80"/>
      <c r="R287" s="80"/>
      <c r="S287" s="80"/>
      <c r="T287" s="80"/>
      <c r="U287" s="80"/>
      <c r="V287" s="80"/>
      <c r="W287" s="80"/>
      <c r="X287" s="80"/>
      <c r="Y287" s="80"/>
      <c r="Z287" s="80"/>
      <c r="AA287" s="80"/>
      <c r="AB287" s="80"/>
      <c r="AC287" s="80"/>
      <c r="AD287" s="80"/>
      <c r="AE287" s="80"/>
      <c r="AF287" s="80"/>
      <c r="AG287" s="80"/>
      <c r="AH287" s="80"/>
      <c r="AI287" s="80"/>
    </row>
    <row r="288" spans="1:35" ht="12.75" customHeight="1">
      <c r="A288" s="91"/>
      <c r="B288" s="32"/>
      <c r="C288" s="31"/>
      <c r="D288" s="31"/>
      <c r="E288" s="31"/>
      <c r="F288" s="92"/>
      <c r="G288" s="32"/>
      <c r="H288" s="93"/>
      <c r="I288" s="80"/>
      <c r="J288" s="80"/>
      <c r="K288" s="80"/>
      <c r="L288" s="80"/>
      <c r="M288" s="80"/>
      <c r="N288" s="80"/>
      <c r="O288" s="80"/>
      <c r="P288" s="80"/>
      <c r="Q288" s="80"/>
      <c r="R288" s="80"/>
      <c r="S288" s="80"/>
      <c r="T288" s="80"/>
      <c r="U288" s="80"/>
      <c r="V288" s="80"/>
      <c r="W288" s="80"/>
      <c r="X288" s="80"/>
      <c r="Y288" s="80"/>
      <c r="Z288" s="80"/>
      <c r="AA288" s="80"/>
      <c r="AB288" s="80"/>
      <c r="AC288" s="80"/>
      <c r="AD288" s="80"/>
      <c r="AE288" s="80"/>
      <c r="AF288" s="80"/>
      <c r="AG288" s="80"/>
      <c r="AH288" s="80"/>
      <c r="AI288" s="80"/>
    </row>
    <row r="289" spans="1:35" ht="12.75" customHeight="1">
      <c r="A289" s="91"/>
      <c r="B289" s="32"/>
      <c r="C289" s="31"/>
      <c r="D289" s="31"/>
      <c r="E289" s="31"/>
      <c r="F289" s="92"/>
      <c r="G289" s="32"/>
      <c r="H289" s="93"/>
      <c r="I289" s="80"/>
      <c r="J289" s="80"/>
      <c r="K289" s="80"/>
      <c r="L289" s="80"/>
      <c r="M289" s="80"/>
      <c r="N289" s="80"/>
      <c r="O289" s="80"/>
      <c r="P289" s="80"/>
      <c r="Q289" s="80"/>
      <c r="R289" s="80"/>
      <c r="S289" s="80"/>
      <c r="T289" s="80"/>
      <c r="U289" s="80"/>
      <c r="V289" s="80"/>
      <c r="W289" s="80"/>
      <c r="X289" s="80"/>
      <c r="Y289" s="80"/>
      <c r="Z289" s="80"/>
      <c r="AA289" s="80"/>
      <c r="AB289" s="80"/>
      <c r="AC289" s="80"/>
      <c r="AD289" s="80"/>
      <c r="AE289" s="80"/>
      <c r="AF289" s="80"/>
      <c r="AG289" s="80"/>
      <c r="AH289" s="80"/>
      <c r="AI289" s="80"/>
    </row>
    <row r="290" spans="1:35" ht="12.75" customHeight="1">
      <c r="A290" s="91"/>
      <c r="B290" s="32"/>
      <c r="C290" s="31"/>
      <c r="D290" s="31"/>
      <c r="E290" s="31"/>
      <c r="F290" s="92"/>
      <c r="G290" s="32"/>
      <c r="H290" s="93"/>
      <c r="I290" s="80"/>
      <c r="J290" s="80"/>
      <c r="K290" s="80"/>
      <c r="L290" s="80"/>
      <c r="M290" s="80"/>
      <c r="N290" s="80"/>
      <c r="O290" s="80"/>
      <c r="P290" s="80"/>
      <c r="Q290" s="80"/>
      <c r="R290" s="80"/>
      <c r="S290" s="80"/>
      <c r="T290" s="80"/>
      <c r="U290" s="80"/>
      <c r="V290" s="80"/>
      <c r="W290" s="80"/>
      <c r="X290" s="80"/>
      <c r="Y290" s="80"/>
      <c r="Z290" s="80"/>
      <c r="AA290" s="80"/>
      <c r="AB290" s="80"/>
      <c r="AC290" s="80"/>
      <c r="AD290" s="80"/>
      <c r="AE290" s="80"/>
      <c r="AF290" s="80"/>
      <c r="AG290" s="80"/>
      <c r="AH290" s="80"/>
      <c r="AI290" s="80"/>
    </row>
    <row r="291" spans="1:35" ht="12.75" customHeight="1">
      <c r="A291" s="91"/>
      <c r="B291" s="32"/>
      <c r="C291" s="31"/>
      <c r="D291" s="31"/>
      <c r="E291" s="31"/>
      <c r="F291" s="92"/>
      <c r="G291" s="32"/>
      <c r="H291" s="93"/>
      <c r="I291" s="80"/>
      <c r="J291" s="80"/>
      <c r="K291" s="80"/>
      <c r="L291" s="80"/>
      <c r="M291" s="80"/>
      <c r="N291" s="80"/>
      <c r="O291" s="80"/>
      <c r="P291" s="80"/>
      <c r="Q291" s="80"/>
      <c r="R291" s="80"/>
      <c r="S291" s="80"/>
      <c r="T291" s="80"/>
      <c r="U291" s="80"/>
      <c r="V291" s="80"/>
      <c r="W291" s="80"/>
      <c r="X291" s="80"/>
      <c r="Y291" s="80"/>
      <c r="Z291" s="80"/>
      <c r="AA291" s="80"/>
      <c r="AB291" s="80"/>
      <c r="AC291" s="80"/>
      <c r="AD291" s="80"/>
      <c r="AE291" s="80"/>
      <c r="AF291" s="80"/>
      <c r="AG291" s="80"/>
      <c r="AH291" s="80"/>
      <c r="AI291" s="80"/>
    </row>
    <row r="292" spans="1:35" ht="12.75" customHeight="1">
      <c r="A292" s="91"/>
      <c r="B292" s="32"/>
      <c r="C292" s="31"/>
      <c r="D292" s="31"/>
      <c r="E292" s="31"/>
      <c r="F292" s="92"/>
      <c r="G292" s="32"/>
      <c r="H292" s="93"/>
      <c r="I292" s="80"/>
      <c r="J292" s="80"/>
      <c r="K292" s="80"/>
      <c r="L292" s="80"/>
      <c r="M292" s="80"/>
      <c r="N292" s="80"/>
      <c r="O292" s="80"/>
      <c r="P292" s="80"/>
      <c r="Q292" s="80"/>
      <c r="R292" s="80"/>
      <c r="S292" s="80"/>
      <c r="T292" s="80"/>
      <c r="U292" s="80"/>
      <c r="V292" s="80"/>
      <c r="W292" s="80"/>
      <c r="X292" s="80"/>
      <c r="Y292" s="80"/>
      <c r="Z292" s="80"/>
      <c r="AA292" s="80"/>
      <c r="AB292" s="80"/>
      <c r="AC292" s="80"/>
      <c r="AD292" s="80"/>
      <c r="AE292" s="80"/>
      <c r="AF292" s="80"/>
      <c r="AG292" s="80"/>
      <c r="AH292" s="80"/>
      <c r="AI292" s="80"/>
    </row>
    <row r="293" spans="1:35" ht="12.75" customHeight="1">
      <c r="A293" s="91"/>
      <c r="B293" s="32"/>
      <c r="C293" s="31"/>
      <c r="D293" s="31"/>
      <c r="E293" s="31"/>
      <c r="F293" s="92"/>
      <c r="G293" s="32"/>
      <c r="H293" s="93"/>
      <c r="I293" s="80"/>
      <c r="J293" s="80"/>
      <c r="K293" s="80"/>
      <c r="L293" s="80"/>
      <c r="M293" s="80"/>
      <c r="N293" s="80"/>
      <c r="O293" s="80"/>
      <c r="P293" s="80"/>
      <c r="Q293" s="80"/>
      <c r="R293" s="80"/>
      <c r="S293" s="80"/>
      <c r="T293" s="80"/>
      <c r="U293" s="80"/>
      <c r="V293" s="80"/>
      <c r="W293" s="80"/>
      <c r="X293" s="80"/>
      <c r="Y293" s="80"/>
      <c r="Z293" s="80"/>
      <c r="AA293" s="80"/>
      <c r="AB293" s="80"/>
      <c r="AC293" s="80"/>
      <c r="AD293" s="80"/>
      <c r="AE293" s="80"/>
      <c r="AF293" s="80"/>
      <c r="AG293" s="80"/>
      <c r="AH293" s="80"/>
      <c r="AI293" s="80"/>
    </row>
    <row r="294" spans="1:35" ht="12.75" customHeight="1">
      <c r="A294" s="91"/>
      <c r="B294" s="32"/>
      <c r="C294" s="31"/>
      <c r="D294" s="31"/>
      <c r="E294" s="31"/>
      <c r="F294" s="92"/>
      <c r="G294" s="32"/>
      <c r="H294" s="93"/>
      <c r="I294" s="80"/>
      <c r="J294" s="80"/>
      <c r="K294" s="80"/>
      <c r="L294" s="80"/>
      <c r="M294" s="80"/>
      <c r="N294" s="80"/>
      <c r="O294" s="80"/>
      <c r="P294" s="80"/>
      <c r="Q294" s="80"/>
      <c r="R294" s="80"/>
      <c r="S294" s="80"/>
      <c r="T294" s="80"/>
      <c r="U294" s="80"/>
      <c r="V294" s="80"/>
      <c r="W294" s="80"/>
      <c r="X294" s="80"/>
      <c r="Y294" s="80"/>
      <c r="Z294" s="80"/>
      <c r="AA294" s="80"/>
      <c r="AB294" s="80"/>
      <c r="AC294" s="80"/>
      <c r="AD294" s="80"/>
      <c r="AE294" s="80"/>
      <c r="AF294" s="80"/>
      <c r="AG294" s="80"/>
      <c r="AH294" s="80"/>
      <c r="AI294" s="80"/>
    </row>
    <row r="295" spans="1:35" ht="12.75" customHeight="1">
      <c r="A295" s="91"/>
      <c r="B295" s="32"/>
      <c r="C295" s="31"/>
      <c r="D295" s="31"/>
      <c r="E295" s="31"/>
      <c r="F295" s="92"/>
      <c r="G295" s="32"/>
      <c r="H295" s="93"/>
      <c r="I295" s="80"/>
      <c r="J295" s="80"/>
      <c r="K295" s="80"/>
      <c r="L295" s="80"/>
      <c r="M295" s="80"/>
      <c r="N295" s="80"/>
      <c r="O295" s="80"/>
      <c r="P295" s="80"/>
      <c r="Q295" s="80"/>
      <c r="R295" s="80"/>
      <c r="S295" s="80"/>
      <c r="T295" s="80"/>
      <c r="U295" s="80"/>
      <c r="V295" s="80"/>
      <c r="W295" s="80"/>
      <c r="X295" s="80"/>
      <c r="Y295" s="80"/>
      <c r="Z295" s="80"/>
      <c r="AA295" s="80"/>
      <c r="AB295" s="80"/>
      <c r="AC295" s="80"/>
      <c r="AD295" s="80"/>
      <c r="AE295" s="80"/>
      <c r="AF295" s="80"/>
      <c r="AG295" s="80"/>
      <c r="AH295" s="80"/>
      <c r="AI295" s="80"/>
    </row>
    <row r="296" spans="1:35" ht="12.75" customHeight="1">
      <c r="A296" s="91"/>
      <c r="B296" s="32"/>
      <c r="C296" s="31"/>
      <c r="D296" s="31"/>
      <c r="E296" s="31"/>
      <c r="F296" s="92"/>
      <c r="G296" s="32"/>
      <c r="H296" s="93"/>
      <c r="I296" s="80"/>
      <c r="J296" s="80"/>
      <c r="K296" s="80"/>
      <c r="L296" s="80"/>
      <c r="M296" s="80"/>
      <c r="N296" s="80"/>
      <c r="O296" s="80"/>
      <c r="P296" s="80"/>
      <c r="Q296" s="80"/>
      <c r="R296" s="80"/>
      <c r="S296" s="80"/>
      <c r="T296" s="80"/>
      <c r="U296" s="80"/>
      <c r="V296" s="80"/>
      <c r="W296" s="80"/>
      <c r="X296" s="80"/>
      <c r="Y296" s="80"/>
      <c r="Z296" s="80"/>
      <c r="AA296" s="80"/>
      <c r="AB296" s="80"/>
      <c r="AC296" s="80"/>
      <c r="AD296" s="80"/>
      <c r="AE296" s="80"/>
      <c r="AF296" s="80"/>
      <c r="AG296" s="80"/>
      <c r="AH296" s="80"/>
      <c r="AI296" s="80"/>
    </row>
    <row r="297" spans="1:35" ht="12.75" customHeight="1">
      <c r="A297" s="91"/>
      <c r="B297" s="32"/>
      <c r="C297" s="31"/>
      <c r="D297" s="31"/>
      <c r="E297" s="31"/>
      <c r="F297" s="92"/>
      <c r="G297" s="32"/>
      <c r="H297" s="93"/>
      <c r="I297" s="80"/>
      <c r="J297" s="80"/>
      <c r="K297" s="80"/>
      <c r="L297" s="80"/>
      <c r="M297" s="80"/>
      <c r="N297" s="80"/>
      <c r="O297" s="80"/>
      <c r="P297" s="80"/>
      <c r="Q297" s="80"/>
      <c r="R297" s="80"/>
      <c r="S297" s="80"/>
      <c r="T297" s="80"/>
      <c r="U297" s="80"/>
      <c r="V297" s="80"/>
      <c r="W297" s="80"/>
      <c r="X297" s="80"/>
      <c r="Y297" s="80"/>
      <c r="Z297" s="80"/>
      <c r="AA297" s="80"/>
      <c r="AB297" s="80"/>
      <c r="AC297" s="80"/>
      <c r="AD297" s="80"/>
      <c r="AE297" s="80"/>
      <c r="AF297" s="80"/>
      <c r="AG297" s="80"/>
      <c r="AH297" s="80"/>
      <c r="AI297" s="80"/>
    </row>
    <row r="298" spans="1:35" ht="12.75" customHeight="1">
      <c r="A298" s="91"/>
      <c r="B298" s="32"/>
      <c r="C298" s="31"/>
      <c r="D298" s="31"/>
      <c r="E298" s="31"/>
      <c r="F298" s="92"/>
      <c r="G298" s="32"/>
      <c r="H298" s="93"/>
      <c r="I298" s="80"/>
      <c r="J298" s="80"/>
      <c r="K298" s="80"/>
      <c r="L298" s="80"/>
      <c r="M298" s="80"/>
      <c r="N298" s="80"/>
      <c r="O298" s="80"/>
      <c r="P298" s="80"/>
      <c r="Q298" s="80"/>
      <c r="R298" s="80"/>
      <c r="S298" s="80"/>
      <c r="T298" s="80"/>
      <c r="U298" s="80"/>
      <c r="V298" s="80"/>
      <c r="W298" s="80"/>
      <c r="X298" s="80"/>
      <c r="Y298" s="80"/>
      <c r="Z298" s="80"/>
      <c r="AA298" s="80"/>
      <c r="AB298" s="80"/>
      <c r="AC298" s="80"/>
      <c r="AD298" s="80"/>
      <c r="AE298" s="80"/>
      <c r="AF298" s="80"/>
      <c r="AG298" s="80"/>
      <c r="AH298" s="80"/>
      <c r="AI298" s="80"/>
    </row>
    <row r="299" spans="1:35" ht="12.75" customHeight="1">
      <c r="A299" s="91"/>
      <c r="B299" s="32"/>
      <c r="C299" s="31"/>
      <c r="D299" s="31"/>
      <c r="E299" s="31"/>
      <c r="F299" s="92"/>
      <c r="G299" s="32"/>
      <c r="H299" s="93"/>
      <c r="I299" s="80"/>
      <c r="J299" s="80"/>
      <c r="K299" s="80"/>
      <c r="L299" s="80"/>
      <c r="M299" s="80"/>
      <c r="N299" s="80"/>
      <c r="O299" s="80"/>
      <c r="P299" s="80"/>
      <c r="Q299" s="80"/>
      <c r="R299" s="80"/>
      <c r="S299" s="80"/>
      <c r="T299" s="80"/>
      <c r="U299" s="80"/>
      <c r="V299" s="80"/>
      <c r="W299" s="80"/>
      <c r="X299" s="80"/>
      <c r="Y299" s="80"/>
      <c r="Z299" s="80"/>
      <c r="AA299" s="80"/>
      <c r="AB299" s="80"/>
      <c r="AC299" s="80"/>
      <c r="AD299" s="80"/>
      <c r="AE299" s="80"/>
      <c r="AF299" s="80"/>
      <c r="AG299" s="80"/>
      <c r="AH299" s="80"/>
      <c r="AI299" s="80"/>
    </row>
    <row r="300" spans="1:35" ht="12.75" customHeight="1">
      <c r="A300" s="91"/>
      <c r="B300" s="32"/>
      <c r="C300" s="31"/>
      <c r="D300" s="31"/>
      <c r="E300" s="31"/>
      <c r="F300" s="92"/>
      <c r="G300" s="32"/>
      <c r="H300" s="93"/>
      <c r="I300" s="80"/>
      <c r="J300" s="80"/>
      <c r="K300" s="80"/>
      <c r="L300" s="80"/>
      <c r="M300" s="80"/>
      <c r="N300" s="80"/>
      <c r="O300" s="80"/>
      <c r="P300" s="80"/>
      <c r="Q300" s="80"/>
      <c r="R300" s="80"/>
      <c r="S300" s="80"/>
      <c r="T300" s="80"/>
      <c r="U300" s="80"/>
      <c r="V300" s="80"/>
      <c r="W300" s="80"/>
      <c r="X300" s="80"/>
      <c r="Y300" s="80"/>
      <c r="Z300" s="80"/>
      <c r="AA300" s="80"/>
      <c r="AB300" s="80"/>
      <c r="AC300" s="80"/>
      <c r="AD300" s="80"/>
      <c r="AE300" s="80"/>
      <c r="AF300" s="80"/>
      <c r="AG300" s="80"/>
      <c r="AH300" s="80"/>
      <c r="AI300" s="80"/>
    </row>
    <row r="301" spans="1:35" ht="12.75" customHeight="1">
      <c r="A301" s="91"/>
      <c r="B301" s="32"/>
      <c r="C301" s="31"/>
      <c r="D301" s="31"/>
      <c r="E301" s="31"/>
      <c r="F301" s="92"/>
      <c r="G301" s="32"/>
      <c r="H301" s="93"/>
      <c r="I301" s="80"/>
      <c r="J301" s="80"/>
      <c r="K301" s="80"/>
      <c r="L301" s="80"/>
      <c r="M301" s="80"/>
      <c r="N301" s="80"/>
      <c r="O301" s="80"/>
      <c r="P301" s="80"/>
      <c r="Q301" s="80"/>
      <c r="R301" s="80"/>
      <c r="S301" s="80"/>
      <c r="T301" s="80"/>
      <c r="U301" s="80"/>
      <c r="V301" s="80"/>
      <c r="W301" s="80"/>
      <c r="X301" s="80"/>
      <c r="Y301" s="80"/>
      <c r="Z301" s="80"/>
      <c r="AA301" s="80"/>
      <c r="AB301" s="80"/>
      <c r="AC301" s="80"/>
      <c r="AD301" s="80"/>
      <c r="AE301" s="80"/>
      <c r="AF301" s="80"/>
      <c r="AG301" s="80"/>
      <c r="AH301" s="80"/>
      <c r="AI301" s="80"/>
    </row>
    <row r="302" spans="1:35" ht="12.75" customHeight="1">
      <c r="A302" s="91"/>
      <c r="B302" s="32"/>
      <c r="C302" s="31"/>
      <c r="D302" s="31"/>
      <c r="E302" s="31"/>
      <c r="F302" s="92"/>
      <c r="G302" s="32"/>
      <c r="H302" s="93"/>
      <c r="I302" s="80"/>
      <c r="J302" s="80"/>
      <c r="K302" s="80"/>
      <c r="L302" s="80"/>
      <c r="M302" s="80"/>
      <c r="N302" s="80"/>
      <c r="O302" s="80"/>
      <c r="P302" s="80"/>
      <c r="Q302" s="80"/>
      <c r="R302" s="80"/>
      <c r="S302" s="80"/>
      <c r="T302" s="80"/>
      <c r="U302" s="80"/>
      <c r="V302" s="80"/>
      <c r="W302" s="80"/>
      <c r="X302" s="80"/>
      <c r="Y302" s="80"/>
      <c r="Z302" s="80"/>
      <c r="AA302" s="80"/>
      <c r="AB302" s="80"/>
      <c r="AC302" s="80"/>
      <c r="AD302" s="80"/>
      <c r="AE302" s="80"/>
      <c r="AF302" s="80"/>
      <c r="AG302" s="80"/>
      <c r="AH302" s="80"/>
      <c r="AI302" s="80"/>
    </row>
    <row r="303" spans="1:35" ht="12.75" customHeight="1">
      <c r="A303" s="91"/>
      <c r="B303" s="32"/>
      <c r="C303" s="31"/>
      <c r="D303" s="31"/>
      <c r="E303" s="31"/>
      <c r="F303" s="92"/>
      <c r="G303" s="32"/>
      <c r="H303" s="93"/>
      <c r="I303" s="80"/>
      <c r="J303" s="80"/>
      <c r="K303" s="80"/>
      <c r="L303" s="80"/>
      <c r="M303" s="80"/>
      <c r="N303" s="80"/>
      <c r="O303" s="80"/>
      <c r="P303" s="80"/>
      <c r="Q303" s="80"/>
      <c r="R303" s="80"/>
      <c r="S303" s="80"/>
      <c r="T303" s="80"/>
      <c r="U303" s="80"/>
      <c r="V303" s="80"/>
      <c r="W303" s="80"/>
      <c r="X303" s="80"/>
      <c r="Y303" s="80"/>
      <c r="Z303" s="80"/>
      <c r="AA303" s="80"/>
      <c r="AB303" s="80"/>
      <c r="AC303" s="80"/>
      <c r="AD303" s="80"/>
      <c r="AE303" s="80"/>
      <c r="AF303" s="80"/>
      <c r="AG303" s="80"/>
      <c r="AH303" s="80"/>
      <c r="AI303" s="80"/>
    </row>
    <row r="304" spans="1:35" ht="12.75" customHeight="1">
      <c r="A304" s="91"/>
      <c r="B304" s="32"/>
      <c r="C304" s="31"/>
      <c r="D304" s="31"/>
      <c r="E304" s="31"/>
      <c r="F304" s="92"/>
      <c r="G304" s="32"/>
      <c r="H304" s="93"/>
      <c r="I304" s="80"/>
      <c r="J304" s="80"/>
      <c r="K304" s="80"/>
      <c r="L304" s="80"/>
      <c r="M304" s="80"/>
      <c r="N304" s="80"/>
      <c r="O304" s="80"/>
      <c r="P304" s="80"/>
      <c r="Q304" s="80"/>
      <c r="R304" s="80"/>
      <c r="S304" s="80"/>
      <c r="T304" s="80"/>
      <c r="U304" s="80"/>
      <c r="V304" s="80"/>
      <c r="W304" s="80"/>
      <c r="X304" s="80"/>
      <c r="Y304" s="80"/>
      <c r="Z304" s="80"/>
      <c r="AA304" s="80"/>
      <c r="AB304" s="80"/>
      <c r="AC304" s="80"/>
      <c r="AD304" s="80"/>
      <c r="AE304" s="80"/>
      <c r="AF304" s="80"/>
      <c r="AG304" s="80"/>
      <c r="AH304" s="80"/>
      <c r="AI304" s="80"/>
    </row>
    <row r="305" spans="1:35" ht="12.75" customHeight="1">
      <c r="A305" s="91"/>
      <c r="B305" s="32"/>
      <c r="C305" s="31"/>
      <c r="D305" s="31"/>
      <c r="E305" s="31"/>
      <c r="F305" s="92"/>
      <c r="G305" s="32"/>
      <c r="H305" s="93"/>
      <c r="I305" s="80"/>
      <c r="J305" s="80"/>
      <c r="K305" s="80"/>
      <c r="L305" s="80"/>
      <c r="M305" s="80"/>
      <c r="N305" s="80"/>
      <c r="O305" s="80"/>
      <c r="P305" s="80"/>
      <c r="Q305" s="80"/>
      <c r="R305" s="80"/>
      <c r="S305" s="80"/>
      <c r="T305" s="80"/>
      <c r="U305" s="80"/>
      <c r="V305" s="80"/>
      <c r="W305" s="80"/>
      <c r="X305" s="80"/>
      <c r="Y305" s="80"/>
      <c r="Z305" s="80"/>
      <c r="AA305" s="80"/>
      <c r="AB305" s="80"/>
      <c r="AC305" s="80"/>
      <c r="AD305" s="80"/>
      <c r="AE305" s="80"/>
      <c r="AF305" s="80"/>
      <c r="AG305" s="80"/>
      <c r="AH305" s="80"/>
      <c r="AI305" s="80"/>
    </row>
    <row r="306" spans="1:35" ht="12.75" customHeight="1">
      <c r="A306" s="91"/>
      <c r="B306" s="32"/>
      <c r="C306" s="31"/>
      <c r="D306" s="31"/>
      <c r="E306" s="31"/>
      <c r="F306" s="92"/>
      <c r="G306" s="32"/>
      <c r="H306" s="93"/>
      <c r="I306" s="80"/>
      <c r="J306" s="80"/>
      <c r="K306" s="80"/>
      <c r="L306" s="80"/>
      <c r="M306" s="80"/>
      <c r="N306" s="80"/>
      <c r="O306" s="80"/>
      <c r="P306" s="80"/>
      <c r="Q306" s="80"/>
      <c r="R306" s="80"/>
      <c r="S306" s="80"/>
      <c r="T306" s="80"/>
      <c r="U306" s="80"/>
      <c r="V306" s="80"/>
      <c r="W306" s="80"/>
      <c r="X306" s="80"/>
      <c r="Y306" s="80"/>
      <c r="Z306" s="80"/>
      <c r="AA306" s="80"/>
      <c r="AB306" s="80"/>
      <c r="AC306" s="80"/>
      <c r="AD306" s="80"/>
      <c r="AE306" s="80"/>
      <c r="AF306" s="80"/>
      <c r="AG306" s="80"/>
      <c r="AH306" s="80"/>
      <c r="AI306" s="80"/>
    </row>
    <row r="307" spans="1:35" ht="12.75" customHeight="1">
      <c r="A307" s="91"/>
      <c r="B307" s="32"/>
      <c r="C307" s="31"/>
      <c r="D307" s="31"/>
      <c r="E307" s="31"/>
      <c r="F307" s="92"/>
      <c r="G307" s="32"/>
      <c r="H307" s="93"/>
      <c r="I307" s="80"/>
      <c r="J307" s="80"/>
      <c r="K307" s="80"/>
      <c r="L307" s="80"/>
      <c r="M307" s="80"/>
      <c r="N307" s="80"/>
      <c r="O307" s="80"/>
      <c r="P307" s="80"/>
      <c r="Q307" s="80"/>
      <c r="R307" s="80"/>
      <c r="S307" s="80"/>
      <c r="T307" s="80"/>
      <c r="U307" s="80"/>
      <c r="V307" s="80"/>
      <c r="W307" s="80"/>
      <c r="X307" s="80"/>
      <c r="Y307" s="80"/>
      <c r="Z307" s="80"/>
      <c r="AA307" s="80"/>
      <c r="AB307" s="80"/>
      <c r="AC307" s="80"/>
      <c r="AD307" s="80"/>
      <c r="AE307" s="80"/>
      <c r="AF307" s="80"/>
      <c r="AG307" s="80"/>
      <c r="AH307" s="80"/>
      <c r="AI307" s="80"/>
    </row>
    <row r="308" spans="1:35" ht="12.75" customHeight="1">
      <c r="A308" s="91"/>
      <c r="B308" s="32"/>
      <c r="C308" s="31"/>
      <c r="D308" s="31"/>
      <c r="E308" s="31"/>
      <c r="F308" s="92"/>
      <c r="G308" s="32"/>
      <c r="H308" s="93"/>
      <c r="I308" s="80"/>
      <c r="J308" s="80"/>
      <c r="K308" s="80"/>
      <c r="L308" s="80"/>
      <c r="M308" s="80"/>
      <c r="N308" s="80"/>
      <c r="O308" s="80"/>
      <c r="P308" s="80"/>
      <c r="Q308" s="80"/>
      <c r="R308" s="80"/>
      <c r="S308" s="80"/>
      <c r="T308" s="80"/>
      <c r="U308" s="80"/>
      <c r="V308" s="80"/>
      <c r="W308" s="80"/>
      <c r="X308" s="80"/>
      <c r="Y308" s="80"/>
      <c r="Z308" s="80"/>
      <c r="AA308" s="80"/>
      <c r="AB308" s="80"/>
      <c r="AC308" s="80"/>
      <c r="AD308" s="80"/>
      <c r="AE308" s="80"/>
      <c r="AF308" s="80"/>
      <c r="AG308" s="80"/>
      <c r="AH308" s="80"/>
      <c r="AI308" s="80"/>
    </row>
    <row r="309" spans="1:35" ht="12.75" customHeight="1">
      <c r="A309" s="91"/>
      <c r="B309" s="32"/>
      <c r="C309" s="31"/>
      <c r="D309" s="31"/>
      <c r="E309" s="31"/>
      <c r="F309" s="92"/>
      <c r="G309" s="32"/>
      <c r="H309" s="93"/>
      <c r="I309" s="80"/>
      <c r="J309" s="80"/>
      <c r="K309" s="80"/>
      <c r="L309" s="80"/>
      <c r="M309" s="80"/>
      <c r="N309" s="80"/>
      <c r="O309" s="80"/>
      <c r="P309" s="80"/>
      <c r="Q309" s="80"/>
      <c r="R309" s="80"/>
      <c r="S309" s="80"/>
      <c r="T309" s="80"/>
      <c r="U309" s="80"/>
      <c r="V309" s="80"/>
      <c r="W309" s="80"/>
      <c r="X309" s="80"/>
      <c r="Y309" s="80"/>
      <c r="Z309" s="80"/>
      <c r="AA309" s="80"/>
      <c r="AB309" s="80"/>
      <c r="AC309" s="80"/>
      <c r="AD309" s="80"/>
      <c r="AE309" s="80"/>
      <c r="AF309" s="80"/>
      <c r="AG309" s="80"/>
      <c r="AH309" s="80"/>
      <c r="AI309" s="80"/>
    </row>
    <row r="310" spans="1:35" ht="12.75" customHeight="1">
      <c r="A310" s="91"/>
      <c r="B310" s="32"/>
      <c r="C310" s="31"/>
      <c r="D310" s="31"/>
      <c r="E310" s="31"/>
      <c r="F310" s="92"/>
      <c r="G310" s="32"/>
      <c r="H310" s="93"/>
      <c r="I310" s="80"/>
      <c r="J310" s="80"/>
      <c r="K310" s="80"/>
      <c r="L310" s="80"/>
      <c r="M310" s="80"/>
      <c r="N310" s="80"/>
      <c r="O310" s="80"/>
      <c r="P310" s="80"/>
      <c r="Q310" s="80"/>
      <c r="R310" s="80"/>
      <c r="S310" s="80"/>
      <c r="T310" s="80"/>
      <c r="U310" s="80"/>
      <c r="V310" s="80"/>
      <c r="W310" s="80"/>
      <c r="X310" s="80"/>
      <c r="Y310" s="80"/>
      <c r="Z310" s="80"/>
      <c r="AA310" s="80"/>
      <c r="AB310" s="80"/>
      <c r="AC310" s="80"/>
      <c r="AD310" s="80"/>
      <c r="AE310" s="80"/>
      <c r="AF310" s="80"/>
      <c r="AG310" s="80"/>
      <c r="AH310" s="80"/>
      <c r="AI310" s="80"/>
    </row>
    <row r="311" spans="1:35" ht="12.75" customHeight="1">
      <c r="A311" s="91"/>
      <c r="B311" s="32"/>
      <c r="C311" s="31"/>
      <c r="D311" s="31"/>
      <c r="E311" s="31"/>
      <c r="F311" s="92"/>
      <c r="G311" s="32"/>
      <c r="H311" s="93"/>
      <c r="I311" s="80"/>
      <c r="J311" s="80"/>
      <c r="K311" s="80"/>
      <c r="L311" s="80"/>
      <c r="M311" s="80"/>
      <c r="N311" s="80"/>
      <c r="O311" s="80"/>
      <c r="P311" s="80"/>
      <c r="Q311" s="80"/>
      <c r="R311" s="80"/>
      <c r="S311" s="80"/>
      <c r="T311" s="80"/>
      <c r="U311" s="80"/>
      <c r="V311" s="80"/>
      <c r="W311" s="80"/>
      <c r="X311" s="80"/>
      <c r="Y311" s="80"/>
      <c r="Z311" s="80"/>
      <c r="AA311" s="80"/>
      <c r="AB311" s="80"/>
      <c r="AC311" s="80"/>
      <c r="AD311" s="80"/>
      <c r="AE311" s="80"/>
      <c r="AF311" s="80"/>
      <c r="AG311" s="80"/>
      <c r="AH311" s="80"/>
      <c r="AI311" s="80"/>
    </row>
    <row r="312" spans="1:35" ht="12.75" customHeight="1">
      <c r="A312" s="91"/>
      <c r="B312" s="32"/>
      <c r="C312" s="31"/>
      <c r="D312" s="31"/>
      <c r="E312" s="31"/>
      <c r="F312" s="92"/>
      <c r="G312" s="32"/>
      <c r="H312" s="93"/>
      <c r="I312" s="80"/>
      <c r="J312" s="80"/>
      <c r="K312" s="80"/>
      <c r="L312" s="80"/>
      <c r="M312" s="80"/>
      <c r="N312" s="80"/>
      <c r="O312" s="80"/>
      <c r="P312" s="80"/>
      <c r="Q312" s="80"/>
      <c r="R312" s="80"/>
      <c r="S312" s="80"/>
      <c r="T312" s="80"/>
      <c r="U312" s="80"/>
      <c r="V312" s="80"/>
      <c r="W312" s="80"/>
      <c r="X312" s="80"/>
      <c r="Y312" s="80"/>
      <c r="Z312" s="80"/>
      <c r="AA312" s="80"/>
      <c r="AB312" s="80"/>
      <c r="AC312" s="80"/>
      <c r="AD312" s="80"/>
      <c r="AE312" s="80"/>
      <c r="AF312" s="80"/>
      <c r="AG312" s="80"/>
      <c r="AH312" s="80"/>
      <c r="AI312" s="80"/>
    </row>
    <row r="313" spans="1:35" ht="12.75" customHeight="1">
      <c r="A313" s="91"/>
      <c r="B313" s="32"/>
      <c r="C313" s="31"/>
      <c r="D313" s="31"/>
      <c r="E313" s="31"/>
      <c r="F313" s="92"/>
      <c r="G313" s="32"/>
      <c r="H313" s="93"/>
      <c r="I313" s="80"/>
      <c r="J313" s="80"/>
      <c r="K313" s="80"/>
      <c r="L313" s="80"/>
      <c r="M313" s="80"/>
      <c r="N313" s="80"/>
      <c r="O313" s="80"/>
      <c r="P313" s="80"/>
      <c r="Q313" s="80"/>
      <c r="R313" s="80"/>
      <c r="S313" s="80"/>
      <c r="T313" s="80"/>
      <c r="U313" s="80"/>
      <c r="V313" s="80"/>
      <c r="W313" s="80"/>
      <c r="X313" s="80"/>
      <c r="Y313" s="80"/>
      <c r="Z313" s="80"/>
      <c r="AA313" s="80"/>
      <c r="AB313" s="80"/>
      <c r="AC313" s="80"/>
      <c r="AD313" s="80"/>
      <c r="AE313" s="80"/>
      <c r="AF313" s="80"/>
      <c r="AG313" s="80"/>
      <c r="AH313" s="80"/>
      <c r="AI313" s="80"/>
    </row>
    <row r="314" spans="1:35" ht="12.75" customHeight="1">
      <c r="A314" s="91"/>
      <c r="B314" s="32"/>
      <c r="C314" s="31"/>
      <c r="D314" s="31"/>
      <c r="E314" s="31"/>
      <c r="F314" s="92"/>
      <c r="G314" s="32"/>
      <c r="H314" s="93"/>
      <c r="I314" s="80"/>
      <c r="J314" s="80"/>
      <c r="K314" s="80"/>
      <c r="L314" s="80"/>
      <c r="M314" s="80"/>
      <c r="N314" s="80"/>
      <c r="O314" s="80"/>
      <c r="P314" s="80"/>
      <c r="Q314" s="80"/>
      <c r="R314" s="80"/>
      <c r="S314" s="80"/>
      <c r="T314" s="80"/>
      <c r="U314" s="80"/>
      <c r="V314" s="80"/>
      <c r="W314" s="80"/>
      <c r="X314" s="80"/>
      <c r="Y314" s="80"/>
      <c r="Z314" s="80"/>
      <c r="AA314" s="80"/>
      <c r="AB314" s="80"/>
      <c r="AC314" s="80"/>
      <c r="AD314" s="80"/>
      <c r="AE314" s="80"/>
      <c r="AF314" s="80"/>
      <c r="AG314" s="80"/>
      <c r="AH314" s="80"/>
      <c r="AI314" s="80"/>
    </row>
    <row r="315" spans="1:35" ht="12.75" customHeight="1">
      <c r="A315" s="91"/>
      <c r="B315" s="32"/>
      <c r="C315" s="31"/>
      <c r="D315" s="31"/>
      <c r="E315" s="31"/>
      <c r="F315" s="92"/>
      <c r="G315" s="32"/>
      <c r="H315" s="93"/>
      <c r="I315" s="80"/>
      <c r="J315" s="80"/>
      <c r="K315" s="80"/>
      <c r="L315" s="80"/>
      <c r="M315" s="80"/>
      <c r="N315" s="80"/>
      <c r="O315" s="80"/>
      <c r="P315" s="80"/>
      <c r="Q315" s="80"/>
      <c r="R315" s="80"/>
      <c r="S315" s="80"/>
      <c r="T315" s="80"/>
      <c r="U315" s="80"/>
      <c r="V315" s="80"/>
      <c r="W315" s="80"/>
      <c r="X315" s="80"/>
      <c r="Y315" s="80"/>
      <c r="Z315" s="80"/>
      <c r="AA315" s="80"/>
      <c r="AB315" s="80"/>
      <c r="AC315" s="80"/>
      <c r="AD315" s="80"/>
      <c r="AE315" s="80"/>
      <c r="AF315" s="80"/>
      <c r="AG315" s="80"/>
      <c r="AH315" s="80"/>
      <c r="AI315" s="80"/>
    </row>
    <row r="316" spans="1:35" ht="12.75" customHeight="1">
      <c r="A316" s="91"/>
      <c r="B316" s="32"/>
      <c r="C316" s="31"/>
      <c r="D316" s="31"/>
      <c r="E316" s="31"/>
      <c r="F316" s="92"/>
      <c r="G316" s="32"/>
      <c r="H316" s="93"/>
      <c r="I316" s="80"/>
      <c r="J316" s="80"/>
      <c r="K316" s="80"/>
      <c r="L316" s="80"/>
      <c r="M316" s="80"/>
      <c r="N316" s="80"/>
      <c r="O316" s="80"/>
      <c r="P316" s="80"/>
      <c r="Q316" s="80"/>
      <c r="R316" s="80"/>
      <c r="S316" s="80"/>
      <c r="T316" s="80"/>
      <c r="U316" s="80"/>
      <c r="V316" s="80"/>
      <c r="W316" s="80"/>
      <c r="X316" s="80"/>
      <c r="Y316" s="80"/>
      <c r="Z316" s="80"/>
      <c r="AA316" s="80"/>
      <c r="AB316" s="80"/>
      <c r="AC316" s="80"/>
      <c r="AD316" s="80"/>
      <c r="AE316" s="80"/>
      <c r="AF316" s="80"/>
      <c r="AG316" s="80"/>
      <c r="AH316" s="80"/>
      <c r="AI316" s="80"/>
    </row>
    <row r="317" spans="1:35" ht="12.75" customHeight="1">
      <c r="A317" s="91"/>
      <c r="B317" s="32"/>
      <c r="C317" s="31"/>
      <c r="D317" s="31"/>
      <c r="E317" s="31"/>
      <c r="F317" s="92"/>
      <c r="G317" s="32"/>
      <c r="H317" s="93"/>
      <c r="I317" s="80"/>
      <c r="J317" s="80"/>
      <c r="K317" s="80"/>
      <c r="L317" s="80"/>
      <c r="M317" s="80"/>
      <c r="N317" s="80"/>
      <c r="O317" s="80"/>
      <c r="P317" s="80"/>
      <c r="Q317" s="80"/>
      <c r="R317" s="80"/>
      <c r="S317" s="80"/>
      <c r="T317" s="80"/>
      <c r="U317" s="80"/>
      <c r="V317" s="80"/>
      <c r="W317" s="80"/>
      <c r="X317" s="80"/>
      <c r="Y317" s="80"/>
      <c r="Z317" s="80"/>
      <c r="AA317" s="80"/>
      <c r="AB317" s="80"/>
      <c r="AC317" s="80"/>
      <c r="AD317" s="80"/>
      <c r="AE317" s="80"/>
      <c r="AF317" s="80"/>
      <c r="AG317" s="80"/>
      <c r="AH317" s="80"/>
      <c r="AI317" s="80"/>
    </row>
    <row r="318" spans="1:35" ht="12.75" customHeight="1">
      <c r="A318" s="91"/>
      <c r="B318" s="32"/>
      <c r="C318" s="31"/>
      <c r="D318" s="31"/>
      <c r="E318" s="31"/>
      <c r="F318" s="92"/>
      <c r="G318" s="32"/>
      <c r="H318" s="93"/>
      <c r="I318" s="80"/>
      <c r="J318" s="80"/>
      <c r="K318" s="80"/>
      <c r="L318" s="80"/>
      <c r="M318" s="80"/>
      <c r="N318" s="80"/>
      <c r="O318" s="80"/>
      <c r="P318" s="80"/>
      <c r="Q318" s="80"/>
      <c r="R318" s="80"/>
      <c r="S318" s="80"/>
      <c r="T318" s="80"/>
      <c r="U318" s="80"/>
      <c r="V318" s="80"/>
      <c r="W318" s="80"/>
      <c r="X318" s="80"/>
      <c r="Y318" s="80"/>
      <c r="Z318" s="80"/>
      <c r="AA318" s="80"/>
      <c r="AB318" s="80"/>
      <c r="AC318" s="80"/>
      <c r="AD318" s="80"/>
      <c r="AE318" s="80"/>
      <c r="AF318" s="80"/>
      <c r="AG318" s="80"/>
      <c r="AH318" s="80"/>
      <c r="AI318" s="80"/>
    </row>
    <row r="319" spans="1:35" ht="12.75" customHeight="1">
      <c r="A319" s="91"/>
      <c r="B319" s="32"/>
      <c r="C319" s="31"/>
      <c r="D319" s="31"/>
      <c r="E319" s="31"/>
      <c r="F319" s="92"/>
      <c r="G319" s="32"/>
      <c r="H319" s="93"/>
      <c r="I319" s="80"/>
      <c r="J319" s="80"/>
      <c r="K319" s="80"/>
      <c r="L319" s="80"/>
      <c r="M319" s="80"/>
      <c r="N319" s="80"/>
      <c r="O319" s="80"/>
      <c r="P319" s="80"/>
      <c r="Q319" s="80"/>
      <c r="R319" s="80"/>
      <c r="S319" s="80"/>
      <c r="T319" s="80"/>
      <c r="U319" s="80"/>
      <c r="V319" s="80"/>
      <c r="W319" s="80"/>
      <c r="X319" s="80"/>
      <c r="Y319" s="80"/>
      <c r="Z319" s="80"/>
      <c r="AA319" s="80"/>
      <c r="AB319" s="80"/>
      <c r="AC319" s="80"/>
      <c r="AD319" s="80"/>
      <c r="AE319" s="80"/>
      <c r="AF319" s="80"/>
      <c r="AG319" s="80"/>
      <c r="AH319" s="80"/>
      <c r="AI319" s="80"/>
    </row>
    <row r="320" spans="1:35" ht="12.75" customHeight="1">
      <c r="A320" s="91"/>
      <c r="B320" s="32"/>
      <c r="C320" s="31"/>
      <c r="D320" s="31"/>
      <c r="E320" s="31"/>
      <c r="F320" s="92"/>
      <c r="G320" s="32"/>
      <c r="H320" s="93"/>
      <c r="I320" s="80"/>
      <c r="J320" s="80"/>
      <c r="K320" s="80"/>
      <c r="L320" s="80"/>
      <c r="M320" s="80"/>
      <c r="N320" s="80"/>
      <c r="O320" s="80"/>
      <c r="P320" s="80"/>
      <c r="Q320" s="80"/>
      <c r="R320" s="80"/>
      <c r="S320" s="80"/>
      <c r="T320" s="80"/>
      <c r="U320" s="80"/>
      <c r="V320" s="80"/>
      <c r="W320" s="80"/>
      <c r="X320" s="80"/>
      <c r="Y320" s="80"/>
      <c r="Z320" s="80"/>
      <c r="AA320" s="80"/>
      <c r="AB320" s="80"/>
      <c r="AC320" s="80"/>
      <c r="AD320" s="80"/>
      <c r="AE320" s="80"/>
      <c r="AF320" s="80"/>
      <c r="AG320" s="80"/>
      <c r="AH320" s="80"/>
      <c r="AI320" s="80"/>
    </row>
    <row r="321" spans="1:35" ht="12.75" customHeight="1">
      <c r="A321" s="91"/>
      <c r="B321" s="32"/>
      <c r="C321" s="31"/>
      <c r="D321" s="31"/>
      <c r="E321" s="31"/>
      <c r="F321" s="92"/>
      <c r="G321" s="32"/>
      <c r="H321" s="93"/>
      <c r="I321" s="80"/>
      <c r="J321" s="80"/>
      <c r="K321" s="80"/>
      <c r="L321" s="80"/>
      <c r="M321" s="80"/>
      <c r="N321" s="80"/>
      <c r="O321" s="80"/>
      <c r="P321" s="80"/>
      <c r="Q321" s="80"/>
      <c r="R321" s="80"/>
      <c r="S321" s="80"/>
      <c r="T321" s="80"/>
      <c r="U321" s="80"/>
      <c r="V321" s="80"/>
      <c r="W321" s="80"/>
      <c r="X321" s="80"/>
      <c r="Y321" s="80"/>
      <c r="Z321" s="80"/>
      <c r="AA321" s="80"/>
      <c r="AB321" s="80"/>
      <c r="AC321" s="80"/>
      <c r="AD321" s="80"/>
      <c r="AE321" s="80"/>
      <c r="AF321" s="80"/>
      <c r="AG321" s="80"/>
      <c r="AH321" s="80"/>
      <c r="AI321" s="80"/>
    </row>
    <row r="322" spans="1:35" ht="12.75" customHeight="1">
      <c r="A322" s="91"/>
      <c r="B322" s="32"/>
      <c r="C322" s="31"/>
      <c r="D322" s="31"/>
      <c r="E322" s="31"/>
      <c r="F322" s="92"/>
      <c r="G322" s="32"/>
      <c r="H322" s="93"/>
      <c r="I322" s="80"/>
      <c r="J322" s="80"/>
      <c r="K322" s="80"/>
      <c r="L322" s="80"/>
      <c r="M322" s="80"/>
      <c r="N322" s="80"/>
      <c r="O322" s="80"/>
      <c r="P322" s="80"/>
      <c r="Q322" s="80"/>
      <c r="R322" s="80"/>
      <c r="S322" s="80"/>
      <c r="T322" s="80"/>
      <c r="U322" s="80"/>
      <c r="V322" s="80"/>
      <c r="W322" s="80"/>
      <c r="X322" s="80"/>
      <c r="Y322" s="80"/>
      <c r="Z322" s="80"/>
      <c r="AA322" s="80"/>
      <c r="AB322" s="80"/>
      <c r="AC322" s="80"/>
      <c r="AD322" s="80"/>
      <c r="AE322" s="80"/>
      <c r="AF322" s="80"/>
      <c r="AG322" s="80"/>
      <c r="AH322" s="80"/>
      <c r="AI322" s="80"/>
    </row>
    <row r="323" spans="1:35" ht="12.75" customHeight="1">
      <c r="A323" s="91"/>
      <c r="B323" s="32"/>
      <c r="C323" s="31"/>
      <c r="D323" s="31"/>
      <c r="E323" s="31"/>
      <c r="F323" s="92"/>
      <c r="G323" s="32"/>
      <c r="H323" s="93"/>
      <c r="I323" s="80"/>
      <c r="J323" s="80"/>
      <c r="K323" s="80"/>
      <c r="L323" s="80"/>
      <c r="M323" s="80"/>
      <c r="N323" s="80"/>
      <c r="O323" s="80"/>
      <c r="P323" s="80"/>
      <c r="Q323" s="80"/>
      <c r="R323" s="80"/>
      <c r="S323" s="80"/>
      <c r="T323" s="80"/>
      <c r="U323" s="80"/>
      <c r="V323" s="80"/>
      <c r="W323" s="80"/>
      <c r="X323" s="80"/>
      <c r="Y323" s="80"/>
      <c r="Z323" s="80"/>
      <c r="AA323" s="80"/>
      <c r="AB323" s="80"/>
      <c r="AC323" s="80"/>
      <c r="AD323" s="80"/>
      <c r="AE323" s="80"/>
      <c r="AF323" s="80"/>
      <c r="AG323" s="80"/>
      <c r="AH323" s="80"/>
      <c r="AI323" s="80"/>
    </row>
    <row r="324" spans="1:35" ht="12.75" customHeight="1">
      <c r="A324" s="91"/>
      <c r="B324" s="32"/>
      <c r="C324" s="31"/>
      <c r="D324" s="31"/>
      <c r="E324" s="31"/>
      <c r="F324" s="92"/>
      <c r="G324" s="32"/>
      <c r="H324" s="93"/>
      <c r="I324" s="80"/>
      <c r="J324" s="80"/>
      <c r="K324" s="80"/>
      <c r="L324" s="80"/>
      <c r="M324" s="80"/>
      <c r="N324" s="80"/>
      <c r="O324" s="80"/>
      <c r="P324" s="80"/>
      <c r="Q324" s="80"/>
      <c r="R324" s="80"/>
      <c r="S324" s="80"/>
      <c r="T324" s="80"/>
      <c r="U324" s="80"/>
      <c r="V324" s="80"/>
      <c r="W324" s="80"/>
      <c r="X324" s="80"/>
      <c r="Y324" s="80"/>
      <c r="Z324" s="80"/>
      <c r="AA324" s="80"/>
      <c r="AB324" s="80"/>
      <c r="AC324" s="80"/>
      <c r="AD324" s="80"/>
      <c r="AE324" s="80"/>
      <c r="AF324" s="80"/>
      <c r="AG324" s="80"/>
      <c r="AH324" s="80"/>
      <c r="AI324" s="80"/>
    </row>
    <row r="325" spans="1:35" ht="12.75" customHeight="1">
      <c r="A325" s="91"/>
      <c r="B325" s="32"/>
      <c r="C325" s="31"/>
      <c r="D325" s="31"/>
      <c r="E325" s="31"/>
      <c r="F325" s="92"/>
      <c r="G325" s="32"/>
      <c r="H325" s="93"/>
      <c r="I325" s="80"/>
      <c r="J325" s="80"/>
      <c r="K325" s="80"/>
      <c r="L325" s="80"/>
      <c r="M325" s="80"/>
      <c r="N325" s="80"/>
      <c r="O325" s="80"/>
      <c r="P325" s="80"/>
      <c r="Q325" s="80"/>
      <c r="R325" s="80"/>
      <c r="S325" s="80"/>
      <c r="T325" s="80"/>
      <c r="U325" s="80"/>
      <c r="V325" s="80"/>
      <c r="W325" s="80"/>
      <c r="X325" s="80"/>
      <c r="Y325" s="80"/>
      <c r="Z325" s="80"/>
      <c r="AA325" s="80"/>
      <c r="AB325" s="80"/>
      <c r="AC325" s="80"/>
      <c r="AD325" s="80"/>
      <c r="AE325" s="80"/>
      <c r="AF325" s="80"/>
      <c r="AG325" s="80"/>
      <c r="AH325" s="80"/>
      <c r="AI325" s="80"/>
    </row>
    <row r="326" spans="1:35" ht="12.75" customHeight="1">
      <c r="A326" s="91"/>
      <c r="B326" s="32"/>
      <c r="C326" s="31"/>
      <c r="D326" s="31"/>
      <c r="E326" s="31"/>
      <c r="F326" s="92"/>
      <c r="G326" s="32"/>
      <c r="H326" s="93"/>
      <c r="I326" s="80"/>
      <c r="J326" s="80"/>
      <c r="K326" s="80"/>
      <c r="L326" s="80"/>
      <c r="M326" s="80"/>
      <c r="N326" s="80"/>
      <c r="O326" s="80"/>
      <c r="P326" s="80"/>
      <c r="Q326" s="80"/>
      <c r="R326" s="80"/>
      <c r="S326" s="80"/>
      <c r="T326" s="80"/>
      <c r="U326" s="80"/>
      <c r="V326" s="80"/>
      <c r="W326" s="80"/>
      <c r="X326" s="80"/>
      <c r="Y326" s="80"/>
      <c r="Z326" s="80"/>
      <c r="AA326" s="80"/>
      <c r="AB326" s="80"/>
      <c r="AC326" s="80"/>
      <c r="AD326" s="80"/>
      <c r="AE326" s="80"/>
      <c r="AF326" s="80"/>
      <c r="AG326" s="80"/>
      <c r="AH326" s="80"/>
      <c r="AI326" s="80"/>
    </row>
    <row r="327" spans="1:35" ht="12.75" customHeight="1">
      <c r="A327" s="91"/>
      <c r="B327" s="32"/>
      <c r="C327" s="31"/>
      <c r="D327" s="31"/>
      <c r="E327" s="31"/>
      <c r="F327" s="92"/>
      <c r="G327" s="32"/>
      <c r="H327" s="93"/>
      <c r="I327" s="80"/>
      <c r="J327" s="80"/>
      <c r="K327" s="80"/>
      <c r="L327" s="80"/>
      <c r="M327" s="80"/>
      <c r="N327" s="80"/>
      <c r="O327" s="80"/>
      <c r="P327" s="80"/>
      <c r="Q327" s="80"/>
      <c r="R327" s="80"/>
      <c r="S327" s="80"/>
      <c r="T327" s="80"/>
      <c r="U327" s="80"/>
      <c r="V327" s="80"/>
      <c r="W327" s="80"/>
      <c r="X327" s="80"/>
      <c r="Y327" s="80"/>
      <c r="Z327" s="80"/>
      <c r="AA327" s="80"/>
      <c r="AB327" s="80"/>
      <c r="AC327" s="80"/>
      <c r="AD327" s="80"/>
      <c r="AE327" s="80"/>
      <c r="AF327" s="80"/>
      <c r="AG327" s="80"/>
      <c r="AH327" s="80"/>
      <c r="AI327" s="80"/>
    </row>
    <row r="328" spans="1:35" ht="12.75" customHeight="1">
      <c r="A328" s="91"/>
      <c r="B328" s="32"/>
      <c r="C328" s="31"/>
      <c r="D328" s="31"/>
      <c r="E328" s="31"/>
      <c r="F328" s="92"/>
      <c r="G328" s="32"/>
      <c r="H328" s="93"/>
      <c r="I328" s="80"/>
      <c r="J328" s="80"/>
      <c r="K328" s="80"/>
      <c r="L328" s="80"/>
      <c r="M328" s="80"/>
      <c r="N328" s="80"/>
      <c r="O328" s="80"/>
      <c r="P328" s="80"/>
      <c r="Q328" s="80"/>
      <c r="R328" s="80"/>
      <c r="S328" s="80"/>
      <c r="T328" s="80"/>
      <c r="U328" s="80"/>
      <c r="V328" s="80"/>
      <c r="W328" s="80"/>
      <c r="X328" s="80"/>
      <c r="Y328" s="80"/>
      <c r="Z328" s="80"/>
      <c r="AA328" s="80"/>
      <c r="AB328" s="80"/>
      <c r="AC328" s="80"/>
      <c r="AD328" s="80"/>
      <c r="AE328" s="80"/>
      <c r="AF328" s="80"/>
      <c r="AG328" s="80"/>
      <c r="AH328" s="80"/>
      <c r="AI328" s="80"/>
    </row>
    <row r="329" spans="1:35" ht="12.75" customHeight="1">
      <c r="A329" s="91"/>
      <c r="B329" s="32"/>
      <c r="C329" s="31"/>
      <c r="D329" s="31"/>
      <c r="E329" s="31"/>
      <c r="F329" s="92"/>
      <c r="G329" s="32"/>
      <c r="H329" s="93"/>
      <c r="I329" s="80"/>
      <c r="J329" s="80"/>
      <c r="K329" s="80"/>
      <c r="L329" s="80"/>
      <c r="M329" s="80"/>
      <c r="N329" s="80"/>
      <c r="O329" s="80"/>
      <c r="P329" s="80"/>
      <c r="Q329" s="80"/>
      <c r="R329" s="80"/>
      <c r="S329" s="80"/>
      <c r="T329" s="80"/>
      <c r="U329" s="80"/>
      <c r="V329" s="80"/>
      <c r="W329" s="80"/>
      <c r="X329" s="80"/>
      <c r="Y329" s="80"/>
      <c r="Z329" s="80"/>
      <c r="AA329" s="80"/>
      <c r="AB329" s="80"/>
      <c r="AC329" s="80"/>
      <c r="AD329" s="80"/>
      <c r="AE329" s="80"/>
      <c r="AF329" s="80"/>
      <c r="AG329" s="80"/>
      <c r="AH329" s="80"/>
      <c r="AI329" s="80"/>
    </row>
    <row r="330" spans="1:35" ht="12.75" customHeight="1">
      <c r="A330" s="91"/>
      <c r="B330" s="32"/>
      <c r="C330" s="31"/>
      <c r="D330" s="31"/>
      <c r="E330" s="31"/>
      <c r="F330" s="92"/>
      <c r="G330" s="32"/>
      <c r="H330" s="93"/>
      <c r="I330" s="80"/>
      <c r="J330" s="80"/>
      <c r="K330" s="80"/>
      <c r="L330" s="80"/>
      <c r="M330" s="80"/>
      <c r="N330" s="80"/>
      <c r="O330" s="80"/>
      <c r="P330" s="80"/>
      <c r="Q330" s="80"/>
      <c r="R330" s="80"/>
      <c r="S330" s="80"/>
      <c r="T330" s="80"/>
      <c r="U330" s="80"/>
      <c r="V330" s="80"/>
      <c r="W330" s="80"/>
      <c r="X330" s="80"/>
      <c r="Y330" s="80"/>
      <c r="Z330" s="80"/>
      <c r="AA330" s="80"/>
      <c r="AB330" s="80"/>
      <c r="AC330" s="80"/>
      <c r="AD330" s="80"/>
      <c r="AE330" s="80"/>
      <c r="AF330" s="80"/>
      <c r="AG330" s="80"/>
      <c r="AH330" s="80"/>
      <c r="AI330" s="80"/>
    </row>
    <row r="331" spans="1:35" ht="12.75" customHeight="1">
      <c r="A331" s="91"/>
      <c r="B331" s="32"/>
      <c r="C331" s="31"/>
      <c r="D331" s="31"/>
      <c r="E331" s="31"/>
      <c r="F331" s="92"/>
      <c r="G331" s="32"/>
      <c r="H331" s="93"/>
      <c r="I331" s="80"/>
      <c r="J331" s="80"/>
      <c r="K331" s="80"/>
      <c r="L331" s="80"/>
      <c r="M331" s="80"/>
      <c r="N331" s="80"/>
      <c r="O331" s="80"/>
      <c r="P331" s="80"/>
      <c r="Q331" s="80"/>
      <c r="R331" s="80"/>
      <c r="S331" s="80"/>
      <c r="T331" s="80"/>
      <c r="U331" s="80"/>
      <c r="V331" s="80"/>
      <c r="W331" s="80"/>
      <c r="X331" s="80"/>
      <c r="Y331" s="80"/>
      <c r="Z331" s="80"/>
      <c r="AA331" s="80"/>
      <c r="AB331" s="80"/>
      <c r="AC331" s="80"/>
      <c r="AD331" s="80"/>
      <c r="AE331" s="80"/>
      <c r="AF331" s="80"/>
      <c r="AG331" s="80"/>
      <c r="AH331" s="80"/>
      <c r="AI331" s="80"/>
    </row>
    <row r="332" spans="1:35" ht="12.75" customHeight="1">
      <c r="A332" s="91"/>
      <c r="B332" s="32"/>
      <c r="C332" s="31"/>
      <c r="D332" s="31"/>
      <c r="E332" s="31"/>
      <c r="F332" s="92"/>
      <c r="G332" s="32"/>
      <c r="H332" s="93"/>
      <c r="I332" s="80"/>
      <c r="J332" s="80"/>
      <c r="K332" s="80"/>
      <c r="L332" s="80"/>
      <c r="M332" s="80"/>
      <c r="N332" s="80"/>
      <c r="O332" s="80"/>
      <c r="P332" s="80"/>
      <c r="Q332" s="80"/>
      <c r="R332" s="80"/>
      <c r="S332" s="80"/>
      <c r="T332" s="80"/>
      <c r="U332" s="80"/>
      <c r="V332" s="80"/>
      <c r="W332" s="80"/>
      <c r="X332" s="80"/>
      <c r="Y332" s="80"/>
      <c r="Z332" s="80"/>
      <c r="AA332" s="80"/>
      <c r="AB332" s="80"/>
      <c r="AC332" s="80"/>
      <c r="AD332" s="80"/>
      <c r="AE332" s="80"/>
      <c r="AF332" s="80"/>
      <c r="AG332" s="80"/>
      <c r="AH332" s="80"/>
      <c r="AI332" s="80"/>
    </row>
    <row r="333" spans="1:35" ht="12.75" customHeight="1">
      <c r="A333" s="91"/>
      <c r="B333" s="32"/>
      <c r="C333" s="31"/>
      <c r="D333" s="31"/>
      <c r="E333" s="31"/>
      <c r="F333" s="92"/>
      <c r="G333" s="32"/>
      <c r="H333" s="93"/>
      <c r="I333" s="80"/>
      <c r="J333" s="80"/>
      <c r="K333" s="80"/>
      <c r="L333" s="80"/>
      <c r="M333" s="80"/>
      <c r="N333" s="80"/>
      <c r="O333" s="80"/>
      <c r="P333" s="80"/>
      <c r="Q333" s="80"/>
      <c r="R333" s="80"/>
      <c r="S333" s="80"/>
      <c r="T333" s="80"/>
      <c r="U333" s="80"/>
      <c r="V333" s="80"/>
      <c r="W333" s="80"/>
      <c r="X333" s="80"/>
      <c r="Y333" s="80"/>
      <c r="Z333" s="80"/>
      <c r="AA333" s="80"/>
      <c r="AB333" s="80"/>
      <c r="AC333" s="80"/>
      <c r="AD333" s="80"/>
      <c r="AE333" s="80"/>
      <c r="AF333" s="80"/>
      <c r="AG333" s="80"/>
      <c r="AH333" s="80"/>
      <c r="AI333" s="80"/>
    </row>
    <row r="334" spans="1:35" ht="12.75" customHeight="1">
      <c r="A334" s="91"/>
      <c r="B334" s="32"/>
      <c r="C334" s="31"/>
      <c r="D334" s="31"/>
      <c r="E334" s="31"/>
      <c r="F334" s="92"/>
      <c r="G334" s="32"/>
      <c r="H334" s="93"/>
      <c r="I334" s="80"/>
      <c r="J334" s="80"/>
      <c r="K334" s="80"/>
      <c r="L334" s="80"/>
      <c r="M334" s="80"/>
      <c r="N334" s="80"/>
      <c r="O334" s="80"/>
      <c r="P334" s="80"/>
      <c r="Q334" s="80"/>
      <c r="R334" s="80"/>
      <c r="S334" s="80"/>
      <c r="T334" s="80"/>
      <c r="U334" s="80"/>
      <c r="V334" s="80"/>
      <c r="W334" s="80"/>
      <c r="X334" s="80"/>
      <c r="Y334" s="80"/>
      <c r="Z334" s="80"/>
      <c r="AA334" s="80"/>
      <c r="AB334" s="80"/>
      <c r="AC334" s="80"/>
      <c r="AD334" s="80"/>
      <c r="AE334" s="80"/>
      <c r="AF334" s="80"/>
      <c r="AG334" s="80"/>
      <c r="AH334" s="80"/>
      <c r="AI334" s="80"/>
    </row>
    <row r="335" spans="1:35" ht="12.75" customHeight="1">
      <c r="A335" s="91"/>
      <c r="B335" s="32"/>
      <c r="C335" s="31"/>
      <c r="D335" s="31"/>
      <c r="E335" s="31"/>
      <c r="F335" s="92"/>
      <c r="G335" s="32"/>
      <c r="H335" s="93"/>
      <c r="I335" s="80"/>
      <c r="J335" s="80"/>
      <c r="K335" s="80"/>
      <c r="L335" s="80"/>
      <c r="M335" s="80"/>
      <c r="N335" s="80"/>
      <c r="O335" s="80"/>
      <c r="P335" s="80"/>
      <c r="Q335" s="80"/>
      <c r="R335" s="80"/>
      <c r="S335" s="80"/>
      <c r="T335" s="80"/>
      <c r="U335" s="80"/>
      <c r="V335" s="80"/>
      <c r="W335" s="80"/>
      <c r="X335" s="80"/>
      <c r="Y335" s="80"/>
      <c r="Z335" s="80"/>
      <c r="AA335" s="80"/>
      <c r="AB335" s="80"/>
      <c r="AC335" s="80"/>
      <c r="AD335" s="80"/>
      <c r="AE335" s="80"/>
      <c r="AF335" s="80"/>
      <c r="AG335" s="80"/>
      <c r="AH335" s="80"/>
      <c r="AI335" s="80"/>
    </row>
    <row r="336" spans="1:35" ht="12.75" customHeight="1">
      <c r="A336" s="91"/>
      <c r="B336" s="32"/>
      <c r="C336" s="31"/>
      <c r="D336" s="31"/>
      <c r="E336" s="31"/>
      <c r="F336" s="92"/>
      <c r="G336" s="32"/>
      <c r="H336" s="93"/>
      <c r="I336" s="80"/>
      <c r="J336" s="80"/>
      <c r="K336" s="80"/>
      <c r="L336" s="80"/>
      <c r="M336" s="80"/>
      <c r="N336" s="80"/>
      <c r="O336" s="80"/>
      <c r="P336" s="80"/>
      <c r="Q336" s="80"/>
      <c r="R336" s="80"/>
      <c r="S336" s="80"/>
      <c r="T336" s="80"/>
      <c r="U336" s="80"/>
      <c r="V336" s="80"/>
      <c r="W336" s="80"/>
      <c r="X336" s="80"/>
      <c r="Y336" s="80"/>
      <c r="Z336" s="80"/>
      <c r="AA336" s="80"/>
      <c r="AB336" s="80"/>
      <c r="AC336" s="80"/>
      <c r="AD336" s="80"/>
      <c r="AE336" s="80"/>
      <c r="AF336" s="80"/>
      <c r="AG336" s="80"/>
      <c r="AH336" s="80"/>
      <c r="AI336" s="80"/>
    </row>
    <row r="337" spans="1:35" ht="12.75" customHeight="1">
      <c r="A337" s="91"/>
      <c r="B337" s="32"/>
      <c r="C337" s="31"/>
      <c r="D337" s="31"/>
      <c r="E337" s="31"/>
      <c r="F337" s="92"/>
      <c r="G337" s="32"/>
      <c r="H337" s="93"/>
      <c r="I337" s="80"/>
      <c r="J337" s="80"/>
      <c r="K337" s="80"/>
      <c r="L337" s="80"/>
      <c r="M337" s="80"/>
      <c r="N337" s="80"/>
      <c r="O337" s="80"/>
      <c r="P337" s="80"/>
      <c r="Q337" s="80"/>
      <c r="R337" s="80"/>
      <c r="S337" s="80"/>
      <c r="T337" s="80"/>
      <c r="U337" s="80"/>
      <c r="V337" s="80"/>
      <c r="W337" s="80"/>
      <c r="X337" s="80"/>
      <c r="Y337" s="80"/>
      <c r="Z337" s="80"/>
      <c r="AA337" s="80"/>
      <c r="AB337" s="80"/>
      <c r="AC337" s="80"/>
      <c r="AD337" s="80"/>
      <c r="AE337" s="80"/>
      <c r="AF337" s="80"/>
      <c r="AG337" s="80"/>
      <c r="AH337" s="80"/>
      <c r="AI337" s="80"/>
    </row>
    <row r="338" spans="1:35" ht="12.75" customHeight="1">
      <c r="A338" s="91"/>
      <c r="B338" s="32"/>
      <c r="C338" s="31"/>
      <c r="D338" s="31"/>
      <c r="E338" s="31"/>
      <c r="F338" s="92"/>
      <c r="G338" s="32"/>
      <c r="H338" s="93"/>
      <c r="I338" s="80"/>
      <c r="J338" s="80"/>
      <c r="K338" s="80"/>
      <c r="L338" s="80"/>
      <c r="M338" s="80"/>
      <c r="N338" s="80"/>
      <c r="O338" s="80"/>
      <c r="P338" s="80"/>
      <c r="Q338" s="80"/>
      <c r="R338" s="80"/>
      <c r="S338" s="80"/>
      <c r="T338" s="80"/>
      <c r="U338" s="80"/>
      <c r="V338" s="80"/>
      <c r="W338" s="80"/>
      <c r="X338" s="80"/>
      <c r="Y338" s="80"/>
      <c r="Z338" s="80"/>
      <c r="AA338" s="80"/>
      <c r="AB338" s="80"/>
      <c r="AC338" s="80"/>
      <c r="AD338" s="80"/>
      <c r="AE338" s="80"/>
      <c r="AF338" s="80"/>
      <c r="AG338" s="80"/>
      <c r="AH338" s="80"/>
      <c r="AI338" s="80"/>
    </row>
    <row r="339" spans="1:35" ht="12.75" customHeight="1">
      <c r="A339" s="91"/>
      <c r="B339" s="32"/>
      <c r="C339" s="31"/>
      <c r="D339" s="31"/>
      <c r="E339" s="31"/>
      <c r="F339" s="92"/>
      <c r="G339" s="32"/>
      <c r="H339" s="93"/>
      <c r="I339" s="80"/>
      <c r="J339" s="80"/>
      <c r="K339" s="80"/>
      <c r="L339" s="80"/>
      <c r="M339" s="80"/>
      <c r="N339" s="80"/>
      <c r="O339" s="80"/>
      <c r="P339" s="80"/>
      <c r="Q339" s="80"/>
      <c r="R339" s="80"/>
      <c r="S339" s="80"/>
      <c r="T339" s="80"/>
      <c r="U339" s="80"/>
      <c r="V339" s="80"/>
      <c r="W339" s="80"/>
      <c r="X339" s="80"/>
      <c r="Y339" s="80"/>
      <c r="Z339" s="80"/>
      <c r="AA339" s="80"/>
      <c r="AB339" s="80"/>
      <c r="AC339" s="80"/>
      <c r="AD339" s="80"/>
      <c r="AE339" s="80"/>
      <c r="AF339" s="80"/>
      <c r="AG339" s="80"/>
      <c r="AH339" s="80"/>
      <c r="AI339" s="80"/>
    </row>
    <row r="340" spans="1:35" ht="12.75" customHeight="1">
      <c r="A340" s="91"/>
      <c r="B340" s="32"/>
      <c r="C340" s="31"/>
      <c r="D340" s="31"/>
      <c r="E340" s="31"/>
      <c r="F340" s="92"/>
      <c r="G340" s="32"/>
      <c r="H340" s="93"/>
      <c r="I340" s="80"/>
      <c r="J340" s="80"/>
      <c r="K340" s="80"/>
      <c r="L340" s="80"/>
      <c r="M340" s="80"/>
      <c r="N340" s="80"/>
      <c r="O340" s="80"/>
      <c r="P340" s="80"/>
      <c r="Q340" s="80"/>
      <c r="R340" s="80"/>
      <c r="S340" s="80"/>
      <c r="T340" s="80"/>
      <c r="U340" s="80"/>
      <c r="V340" s="80"/>
      <c r="W340" s="80"/>
      <c r="X340" s="80"/>
      <c r="Y340" s="80"/>
      <c r="Z340" s="80"/>
      <c r="AA340" s="80"/>
      <c r="AB340" s="80"/>
      <c r="AC340" s="80"/>
      <c r="AD340" s="80"/>
      <c r="AE340" s="80"/>
      <c r="AF340" s="80"/>
      <c r="AG340" s="80"/>
      <c r="AH340" s="80"/>
      <c r="AI340" s="80"/>
    </row>
    <row r="341" spans="1:35" ht="12.75" customHeight="1">
      <c r="A341" s="91"/>
      <c r="B341" s="32"/>
      <c r="C341" s="31"/>
      <c r="D341" s="31"/>
      <c r="E341" s="31"/>
      <c r="F341" s="92"/>
      <c r="G341" s="32"/>
      <c r="H341" s="93"/>
      <c r="I341" s="80"/>
      <c r="J341" s="80"/>
      <c r="K341" s="80"/>
      <c r="L341" s="80"/>
      <c r="M341" s="80"/>
      <c r="N341" s="80"/>
      <c r="O341" s="80"/>
      <c r="P341" s="80"/>
      <c r="Q341" s="80"/>
      <c r="R341" s="80"/>
      <c r="S341" s="80"/>
      <c r="T341" s="80"/>
      <c r="U341" s="80"/>
      <c r="V341" s="80"/>
      <c r="W341" s="80"/>
      <c r="X341" s="80"/>
      <c r="Y341" s="80"/>
      <c r="Z341" s="80"/>
      <c r="AA341" s="80"/>
      <c r="AB341" s="80"/>
      <c r="AC341" s="80"/>
      <c r="AD341" s="80"/>
      <c r="AE341" s="80"/>
      <c r="AF341" s="80"/>
      <c r="AG341" s="80"/>
      <c r="AH341" s="80"/>
      <c r="AI341" s="80"/>
    </row>
    <row r="342" spans="1:35" ht="12.75" customHeight="1">
      <c r="A342" s="91"/>
      <c r="B342" s="32"/>
      <c r="C342" s="31"/>
      <c r="D342" s="31"/>
      <c r="E342" s="31"/>
      <c r="F342" s="92"/>
      <c r="G342" s="32"/>
      <c r="H342" s="93"/>
      <c r="I342" s="80"/>
      <c r="J342" s="80"/>
      <c r="K342" s="80"/>
      <c r="L342" s="80"/>
      <c r="M342" s="80"/>
      <c r="N342" s="80"/>
      <c r="O342" s="80"/>
      <c r="P342" s="80"/>
      <c r="Q342" s="80"/>
      <c r="R342" s="80"/>
      <c r="S342" s="80"/>
      <c r="T342" s="80"/>
      <c r="U342" s="80"/>
      <c r="V342" s="80"/>
      <c r="W342" s="80"/>
      <c r="X342" s="80"/>
      <c r="Y342" s="80"/>
      <c r="Z342" s="80"/>
      <c r="AA342" s="80"/>
      <c r="AB342" s="80"/>
      <c r="AC342" s="80"/>
      <c r="AD342" s="80"/>
      <c r="AE342" s="80"/>
      <c r="AF342" s="80"/>
      <c r="AG342" s="80"/>
      <c r="AH342" s="80"/>
      <c r="AI342" s="80"/>
    </row>
    <row r="343" spans="1:35" ht="12.75" customHeight="1">
      <c r="A343" s="91"/>
      <c r="B343" s="32"/>
      <c r="C343" s="31"/>
      <c r="D343" s="31"/>
      <c r="E343" s="31"/>
      <c r="F343" s="92"/>
      <c r="G343" s="32"/>
      <c r="H343" s="93"/>
      <c r="I343" s="80"/>
      <c r="J343" s="80"/>
      <c r="K343" s="80"/>
      <c r="L343" s="80"/>
      <c r="M343" s="80"/>
      <c r="N343" s="80"/>
      <c r="O343" s="80"/>
      <c r="P343" s="80"/>
      <c r="Q343" s="80"/>
      <c r="R343" s="80"/>
      <c r="S343" s="80"/>
      <c r="T343" s="80"/>
      <c r="U343" s="80"/>
      <c r="V343" s="80"/>
      <c r="W343" s="80"/>
      <c r="X343" s="80"/>
      <c r="Y343" s="80"/>
      <c r="Z343" s="80"/>
      <c r="AA343" s="80"/>
      <c r="AB343" s="80"/>
      <c r="AC343" s="80"/>
      <c r="AD343" s="80"/>
      <c r="AE343" s="80"/>
      <c r="AF343" s="80"/>
      <c r="AG343" s="80"/>
      <c r="AH343" s="80"/>
      <c r="AI343" s="80"/>
    </row>
    <row r="344" spans="1:35" ht="12.75" customHeight="1">
      <c r="A344" s="91"/>
      <c r="B344" s="32"/>
      <c r="C344" s="31"/>
      <c r="D344" s="31"/>
      <c r="E344" s="31"/>
      <c r="F344" s="92"/>
      <c r="G344" s="32"/>
      <c r="H344" s="93"/>
      <c r="I344" s="80"/>
      <c r="J344" s="80"/>
      <c r="K344" s="80"/>
      <c r="L344" s="80"/>
      <c r="M344" s="80"/>
      <c r="N344" s="80"/>
      <c r="O344" s="80"/>
      <c r="P344" s="80"/>
      <c r="Q344" s="80"/>
      <c r="R344" s="80"/>
      <c r="S344" s="80"/>
      <c r="T344" s="80"/>
      <c r="U344" s="80"/>
      <c r="V344" s="80"/>
      <c r="W344" s="80"/>
      <c r="X344" s="80"/>
      <c r="Y344" s="80"/>
      <c r="Z344" s="80"/>
      <c r="AA344" s="80"/>
      <c r="AB344" s="80"/>
      <c r="AC344" s="80"/>
      <c r="AD344" s="80"/>
      <c r="AE344" s="80"/>
      <c r="AF344" s="80"/>
      <c r="AG344" s="80"/>
      <c r="AH344" s="80"/>
      <c r="AI344" s="80"/>
    </row>
    <row r="345" spans="1:35" ht="12.75" customHeight="1">
      <c r="A345" s="91"/>
      <c r="B345" s="32"/>
      <c r="C345" s="31"/>
      <c r="D345" s="31"/>
      <c r="E345" s="31"/>
      <c r="F345" s="92"/>
      <c r="G345" s="32"/>
      <c r="H345" s="93"/>
      <c r="I345" s="80"/>
      <c r="J345" s="80"/>
      <c r="K345" s="80"/>
      <c r="L345" s="80"/>
      <c r="M345" s="80"/>
      <c r="N345" s="80"/>
      <c r="O345" s="80"/>
      <c r="P345" s="80"/>
      <c r="Q345" s="80"/>
      <c r="R345" s="80"/>
      <c r="S345" s="80"/>
      <c r="T345" s="80"/>
      <c r="U345" s="80"/>
      <c r="V345" s="80"/>
      <c r="W345" s="80"/>
      <c r="X345" s="80"/>
      <c r="Y345" s="80"/>
      <c r="Z345" s="80"/>
      <c r="AA345" s="80"/>
      <c r="AB345" s="80"/>
      <c r="AC345" s="80"/>
      <c r="AD345" s="80"/>
      <c r="AE345" s="80"/>
      <c r="AF345" s="80"/>
      <c r="AG345" s="80"/>
      <c r="AH345" s="80"/>
      <c r="AI345" s="80"/>
    </row>
    <row r="346" spans="1:35" ht="12.75" customHeight="1">
      <c r="A346" s="91"/>
      <c r="B346" s="32"/>
      <c r="C346" s="31"/>
      <c r="D346" s="31"/>
      <c r="E346" s="31"/>
      <c r="F346" s="92"/>
      <c r="G346" s="32"/>
      <c r="H346" s="93"/>
      <c r="I346" s="80"/>
      <c r="J346" s="80"/>
      <c r="K346" s="80"/>
      <c r="L346" s="80"/>
      <c r="M346" s="80"/>
      <c r="N346" s="80"/>
      <c r="O346" s="80"/>
      <c r="P346" s="80"/>
      <c r="Q346" s="80"/>
      <c r="R346" s="80"/>
      <c r="S346" s="80"/>
      <c r="T346" s="80"/>
      <c r="U346" s="80"/>
      <c r="V346" s="80"/>
      <c r="W346" s="80"/>
      <c r="X346" s="80"/>
      <c r="Y346" s="80"/>
      <c r="Z346" s="80"/>
      <c r="AA346" s="80"/>
      <c r="AB346" s="80"/>
      <c r="AC346" s="80"/>
      <c r="AD346" s="80"/>
      <c r="AE346" s="80"/>
      <c r="AF346" s="80"/>
      <c r="AG346" s="80"/>
      <c r="AH346" s="80"/>
      <c r="AI346" s="80"/>
    </row>
    <row r="347" spans="1:35" ht="12.75" customHeight="1">
      <c r="A347" s="91"/>
      <c r="B347" s="32"/>
      <c r="C347" s="31"/>
      <c r="D347" s="31"/>
      <c r="E347" s="31"/>
      <c r="F347" s="92"/>
      <c r="G347" s="32"/>
      <c r="H347" s="93"/>
      <c r="I347" s="80"/>
      <c r="J347" s="80"/>
      <c r="K347" s="80"/>
      <c r="L347" s="80"/>
      <c r="M347" s="80"/>
      <c r="N347" s="80"/>
      <c r="O347" s="80"/>
      <c r="P347" s="80"/>
      <c r="Q347" s="80"/>
      <c r="R347" s="80"/>
      <c r="S347" s="80"/>
      <c r="T347" s="80"/>
      <c r="U347" s="80"/>
      <c r="V347" s="80"/>
      <c r="W347" s="80"/>
      <c r="X347" s="80"/>
      <c r="Y347" s="80"/>
      <c r="Z347" s="80"/>
      <c r="AA347" s="80"/>
      <c r="AB347" s="80"/>
      <c r="AC347" s="80"/>
      <c r="AD347" s="80"/>
      <c r="AE347" s="80"/>
      <c r="AF347" s="80"/>
      <c r="AG347" s="80"/>
      <c r="AH347" s="80"/>
      <c r="AI347" s="80"/>
    </row>
    <row r="348" spans="1:35" ht="12.75" customHeight="1">
      <c r="A348" s="91"/>
      <c r="B348" s="32"/>
      <c r="C348" s="31"/>
      <c r="D348" s="31"/>
      <c r="E348" s="31"/>
      <c r="F348" s="92"/>
      <c r="G348" s="32"/>
      <c r="H348" s="93"/>
      <c r="I348" s="80"/>
      <c r="J348" s="80"/>
      <c r="K348" s="80"/>
      <c r="L348" s="80"/>
      <c r="M348" s="80"/>
      <c r="N348" s="80"/>
      <c r="O348" s="80"/>
      <c r="P348" s="80"/>
      <c r="Q348" s="80"/>
      <c r="R348" s="80"/>
      <c r="S348" s="80"/>
      <c r="T348" s="80"/>
      <c r="U348" s="80"/>
      <c r="V348" s="80"/>
      <c r="W348" s="80"/>
      <c r="X348" s="80"/>
      <c r="Y348" s="80"/>
      <c r="Z348" s="80"/>
      <c r="AA348" s="80"/>
      <c r="AB348" s="80"/>
      <c r="AC348" s="80"/>
      <c r="AD348" s="80"/>
      <c r="AE348" s="80"/>
      <c r="AF348" s="80"/>
      <c r="AG348" s="80"/>
      <c r="AH348" s="80"/>
      <c r="AI348" s="80"/>
    </row>
    <row r="349" spans="1:35" ht="12.75" customHeight="1">
      <c r="A349" s="91"/>
      <c r="B349" s="32"/>
      <c r="C349" s="31"/>
      <c r="D349" s="31"/>
      <c r="E349" s="31"/>
      <c r="F349" s="92"/>
      <c r="G349" s="32"/>
      <c r="H349" s="93"/>
      <c r="I349" s="80"/>
      <c r="J349" s="80"/>
      <c r="K349" s="80"/>
      <c r="L349" s="80"/>
      <c r="M349" s="80"/>
      <c r="N349" s="80"/>
      <c r="O349" s="80"/>
      <c r="P349" s="80"/>
      <c r="Q349" s="80"/>
      <c r="R349" s="80"/>
      <c r="S349" s="80"/>
      <c r="T349" s="80"/>
      <c r="U349" s="80"/>
      <c r="V349" s="80"/>
      <c r="W349" s="80"/>
      <c r="X349" s="80"/>
      <c r="Y349" s="80"/>
      <c r="Z349" s="80"/>
      <c r="AA349" s="80"/>
      <c r="AB349" s="80"/>
      <c r="AC349" s="80"/>
      <c r="AD349" s="80"/>
      <c r="AE349" s="80"/>
      <c r="AF349" s="80"/>
      <c r="AG349" s="80"/>
      <c r="AH349" s="80"/>
      <c r="AI349" s="80"/>
    </row>
    <row r="350" spans="1:35" ht="12.75" customHeight="1">
      <c r="A350" s="91"/>
      <c r="B350" s="32"/>
      <c r="C350" s="31"/>
      <c r="D350" s="31"/>
      <c r="E350" s="31"/>
      <c r="F350" s="92"/>
      <c r="G350" s="32"/>
      <c r="H350" s="93"/>
      <c r="I350" s="80"/>
      <c r="J350" s="80"/>
      <c r="K350" s="80"/>
      <c r="L350" s="80"/>
      <c r="M350" s="80"/>
      <c r="N350" s="80"/>
      <c r="O350" s="80"/>
      <c r="P350" s="80"/>
      <c r="Q350" s="80"/>
      <c r="R350" s="80"/>
      <c r="S350" s="80"/>
      <c r="T350" s="80"/>
      <c r="U350" s="80"/>
      <c r="V350" s="80"/>
      <c r="W350" s="80"/>
      <c r="X350" s="80"/>
      <c r="Y350" s="80"/>
      <c r="Z350" s="80"/>
      <c r="AA350" s="80"/>
      <c r="AB350" s="80"/>
      <c r="AC350" s="80"/>
      <c r="AD350" s="80"/>
      <c r="AE350" s="80"/>
      <c r="AF350" s="80"/>
      <c r="AG350" s="80"/>
      <c r="AH350" s="80"/>
      <c r="AI350" s="80"/>
    </row>
    <row r="351" spans="1:35" ht="12.75" customHeight="1">
      <c r="A351" s="91"/>
      <c r="B351" s="32"/>
      <c r="C351" s="31"/>
      <c r="D351" s="31"/>
      <c r="E351" s="31"/>
      <c r="F351" s="92"/>
      <c r="G351" s="32"/>
      <c r="H351" s="93"/>
      <c r="I351" s="80"/>
      <c r="J351" s="80"/>
      <c r="K351" s="80"/>
      <c r="L351" s="80"/>
      <c r="M351" s="80"/>
      <c r="N351" s="80"/>
      <c r="O351" s="80"/>
      <c r="P351" s="80"/>
      <c r="Q351" s="80"/>
      <c r="R351" s="80"/>
      <c r="S351" s="80"/>
      <c r="T351" s="80"/>
      <c r="U351" s="80"/>
      <c r="V351" s="80"/>
      <c r="W351" s="80"/>
      <c r="X351" s="80"/>
      <c r="Y351" s="80"/>
      <c r="Z351" s="80"/>
      <c r="AA351" s="80"/>
      <c r="AB351" s="80"/>
      <c r="AC351" s="80"/>
      <c r="AD351" s="80"/>
      <c r="AE351" s="80"/>
      <c r="AF351" s="80"/>
      <c r="AG351" s="80"/>
      <c r="AH351" s="80"/>
      <c r="AI351" s="80"/>
    </row>
    <row r="352" spans="1:35" ht="12.75" customHeight="1">
      <c r="A352" s="91"/>
      <c r="B352" s="32"/>
      <c r="C352" s="31"/>
      <c r="D352" s="31"/>
      <c r="E352" s="31"/>
      <c r="F352" s="92"/>
      <c r="G352" s="32"/>
      <c r="H352" s="93"/>
      <c r="I352" s="80"/>
      <c r="J352" s="80"/>
      <c r="K352" s="80"/>
      <c r="L352" s="80"/>
      <c r="M352" s="80"/>
      <c r="N352" s="80"/>
      <c r="O352" s="80"/>
      <c r="P352" s="80"/>
      <c r="Q352" s="80"/>
      <c r="R352" s="80"/>
      <c r="S352" s="80"/>
      <c r="T352" s="80"/>
      <c r="U352" s="80"/>
      <c r="V352" s="80"/>
      <c r="W352" s="80"/>
      <c r="X352" s="80"/>
      <c r="Y352" s="80"/>
      <c r="Z352" s="80"/>
      <c r="AA352" s="80"/>
      <c r="AB352" s="80"/>
      <c r="AC352" s="80"/>
      <c r="AD352" s="80"/>
      <c r="AE352" s="80"/>
      <c r="AF352" s="80"/>
      <c r="AG352" s="80"/>
      <c r="AH352" s="80"/>
      <c r="AI352" s="80"/>
    </row>
    <row r="353" spans="1:35" ht="12.75" customHeight="1">
      <c r="A353" s="91"/>
      <c r="B353" s="32"/>
      <c r="C353" s="31"/>
      <c r="D353" s="31"/>
      <c r="E353" s="31"/>
      <c r="F353" s="92"/>
      <c r="G353" s="32"/>
      <c r="H353" s="93"/>
      <c r="I353" s="80"/>
      <c r="J353" s="80"/>
      <c r="K353" s="80"/>
      <c r="L353" s="80"/>
      <c r="M353" s="80"/>
      <c r="N353" s="80"/>
      <c r="O353" s="80"/>
      <c r="P353" s="80"/>
      <c r="Q353" s="80"/>
      <c r="R353" s="80"/>
      <c r="S353" s="80"/>
      <c r="T353" s="80"/>
      <c r="U353" s="80"/>
      <c r="V353" s="80"/>
      <c r="W353" s="80"/>
      <c r="X353" s="80"/>
      <c r="Y353" s="80"/>
      <c r="Z353" s="80"/>
      <c r="AA353" s="80"/>
      <c r="AB353" s="80"/>
      <c r="AC353" s="80"/>
      <c r="AD353" s="80"/>
      <c r="AE353" s="80"/>
      <c r="AF353" s="80"/>
      <c r="AG353" s="80"/>
      <c r="AH353" s="80"/>
      <c r="AI353" s="80"/>
    </row>
    <row r="354" spans="1:35" ht="12.75" customHeight="1">
      <c r="A354" s="91"/>
      <c r="B354" s="32"/>
      <c r="C354" s="31"/>
      <c r="D354" s="31"/>
      <c r="E354" s="31"/>
      <c r="F354" s="92"/>
      <c r="G354" s="32"/>
      <c r="H354" s="93"/>
      <c r="I354" s="80"/>
      <c r="J354" s="80"/>
      <c r="K354" s="80"/>
      <c r="L354" s="80"/>
      <c r="M354" s="80"/>
      <c r="N354" s="80"/>
      <c r="O354" s="80"/>
      <c r="P354" s="80"/>
      <c r="Q354" s="80"/>
      <c r="R354" s="80"/>
      <c r="S354" s="80"/>
      <c r="T354" s="80"/>
      <c r="U354" s="80"/>
      <c r="V354" s="80"/>
      <c r="W354" s="80"/>
      <c r="X354" s="80"/>
      <c r="Y354" s="80"/>
      <c r="Z354" s="80"/>
      <c r="AA354" s="80"/>
      <c r="AB354" s="80"/>
      <c r="AC354" s="80"/>
      <c r="AD354" s="80"/>
      <c r="AE354" s="80"/>
      <c r="AF354" s="80"/>
      <c r="AG354" s="80"/>
      <c r="AH354" s="80"/>
      <c r="AI354" s="80"/>
    </row>
    <row r="355" spans="1:35" ht="12.75" customHeight="1">
      <c r="A355" s="91"/>
      <c r="B355" s="32"/>
      <c r="C355" s="31"/>
      <c r="D355" s="31"/>
      <c r="E355" s="31"/>
      <c r="F355" s="92"/>
      <c r="G355" s="32"/>
      <c r="H355" s="93"/>
      <c r="I355" s="80"/>
      <c r="J355" s="80"/>
      <c r="K355" s="80"/>
      <c r="L355" s="80"/>
      <c r="M355" s="80"/>
      <c r="N355" s="80"/>
      <c r="O355" s="80"/>
      <c r="P355" s="80"/>
      <c r="Q355" s="80"/>
      <c r="R355" s="80"/>
      <c r="S355" s="80"/>
      <c r="T355" s="80"/>
      <c r="U355" s="80"/>
      <c r="V355" s="80"/>
      <c r="W355" s="80"/>
      <c r="X355" s="80"/>
      <c r="Y355" s="80"/>
      <c r="Z355" s="80"/>
      <c r="AA355" s="80"/>
      <c r="AB355" s="80"/>
      <c r="AC355" s="80"/>
      <c r="AD355" s="80"/>
      <c r="AE355" s="80"/>
      <c r="AF355" s="80"/>
      <c r="AG355" s="80"/>
      <c r="AH355" s="80"/>
      <c r="AI355" s="80"/>
    </row>
    <row r="356" spans="1:35" ht="12.75" customHeight="1">
      <c r="A356" s="91"/>
      <c r="B356" s="32"/>
      <c r="C356" s="31"/>
      <c r="D356" s="31"/>
      <c r="E356" s="31"/>
      <c r="F356" s="92"/>
      <c r="G356" s="32"/>
      <c r="H356" s="93"/>
      <c r="I356" s="80"/>
      <c r="J356" s="80"/>
      <c r="K356" s="80"/>
      <c r="L356" s="80"/>
      <c r="M356" s="80"/>
      <c r="N356" s="80"/>
      <c r="O356" s="80"/>
      <c r="P356" s="80"/>
      <c r="Q356" s="80"/>
      <c r="R356" s="80"/>
      <c r="S356" s="80"/>
      <c r="T356" s="80"/>
      <c r="U356" s="80"/>
      <c r="V356" s="80"/>
      <c r="W356" s="80"/>
      <c r="X356" s="80"/>
      <c r="Y356" s="80"/>
      <c r="Z356" s="80"/>
      <c r="AA356" s="80"/>
      <c r="AB356" s="80"/>
      <c r="AC356" s="80"/>
      <c r="AD356" s="80"/>
      <c r="AE356" s="80"/>
      <c r="AF356" s="80"/>
      <c r="AG356" s="80"/>
      <c r="AH356" s="80"/>
      <c r="AI356" s="80"/>
    </row>
    <row r="357" spans="1:35" ht="12.75" customHeight="1">
      <c r="A357" s="91"/>
      <c r="B357" s="32"/>
      <c r="C357" s="31"/>
      <c r="D357" s="31"/>
      <c r="E357" s="31"/>
      <c r="F357" s="92"/>
      <c r="G357" s="32"/>
      <c r="H357" s="93"/>
      <c r="I357" s="80"/>
      <c r="J357" s="80"/>
      <c r="K357" s="80"/>
      <c r="L357" s="80"/>
      <c r="M357" s="80"/>
      <c r="N357" s="80"/>
      <c r="O357" s="80"/>
      <c r="P357" s="80"/>
      <c r="Q357" s="80"/>
      <c r="R357" s="80"/>
      <c r="S357" s="80"/>
      <c r="T357" s="80"/>
      <c r="U357" s="80"/>
      <c r="V357" s="80"/>
      <c r="W357" s="80"/>
      <c r="X357" s="80"/>
      <c r="Y357" s="80"/>
      <c r="Z357" s="80"/>
      <c r="AA357" s="80"/>
      <c r="AB357" s="80"/>
      <c r="AC357" s="80"/>
      <c r="AD357" s="80"/>
      <c r="AE357" s="80"/>
      <c r="AF357" s="80"/>
      <c r="AG357" s="80"/>
      <c r="AH357" s="80"/>
      <c r="AI357" s="80"/>
    </row>
    <row r="358" spans="1:35" ht="12.75" customHeight="1">
      <c r="A358" s="91"/>
      <c r="B358" s="32"/>
      <c r="C358" s="31"/>
      <c r="D358" s="31"/>
      <c r="E358" s="31"/>
      <c r="F358" s="92"/>
      <c r="G358" s="32"/>
      <c r="H358" s="93"/>
      <c r="I358" s="80"/>
      <c r="J358" s="80"/>
      <c r="K358" s="80"/>
      <c r="L358" s="80"/>
      <c r="M358" s="80"/>
      <c r="N358" s="80"/>
      <c r="O358" s="80"/>
      <c r="P358" s="80"/>
      <c r="Q358" s="80"/>
      <c r="R358" s="80"/>
      <c r="S358" s="80"/>
      <c r="T358" s="80"/>
      <c r="U358" s="80"/>
      <c r="V358" s="80"/>
      <c r="W358" s="80"/>
      <c r="X358" s="80"/>
      <c r="Y358" s="80"/>
      <c r="Z358" s="80"/>
      <c r="AA358" s="80"/>
      <c r="AB358" s="80"/>
      <c r="AC358" s="80"/>
      <c r="AD358" s="80"/>
      <c r="AE358" s="80"/>
      <c r="AF358" s="80"/>
      <c r="AG358" s="80"/>
      <c r="AH358" s="80"/>
      <c r="AI358" s="80"/>
    </row>
    <row r="359" spans="1:35" ht="12.75" customHeight="1">
      <c r="A359" s="91"/>
      <c r="B359" s="32"/>
      <c r="C359" s="31"/>
      <c r="D359" s="31"/>
      <c r="E359" s="31"/>
      <c r="F359" s="92"/>
      <c r="G359" s="32"/>
      <c r="H359" s="93"/>
      <c r="I359" s="80"/>
      <c r="J359" s="80"/>
      <c r="K359" s="80"/>
      <c r="L359" s="80"/>
      <c r="M359" s="80"/>
      <c r="N359" s="80"/>
      <c r="O359" s="80"/>
      <c r="P359" s="80"/>
      <c r="Q359" s="80"/>
      <c r="R359" s="80"/>
      <c r="S359" s="80"/>
      <c r="T359" s="80"/>
      <c r="U359" s="80"/>
      <c r="V359" s="80"/>
      <c r="W359" s="80"/>
      <c r="X359" s="80"/>
      <c r="Y359" s="80"/>
      <c r="Z359" s="80"/>
      <c r="AA359" s="80"/>
      <c r="AB359" s="80"/>
      <c r="AC359" s="80"/>
      <c r="AD359" s="80"/>
      <c r="AE359" s="80"/>
      <c r="AF359" s="80"/>
      <c r="AG359" s="80"/>
      <c r="AH359" s="80"/>
      <c r="AI359" s="80"/>
    </row>
    <row r="360" spans="1:35" ht="12.75" customHeight="1">
      <c r="A360" s="91"/>
      <c r="B360" s="32"/>
      <c r="C360" s="31"/>
      <c r="D360" s="31"/>
      <c r="E360" s="31"/>
      <c r="F360" s="92"/>
      <c r="G360" s="32"/>
      <c r="H360" s="93"/>
      <c r="I360" s="80"/>
      <c r="J360" s="80"/>
      <c r="K360" s="80"/>
      <c r="L360" s="80"/>
      <c r="M360" s="80"/>
      <c r="N360" s="80"/>
      <c r="O360" s="80"/>
      <c r="P360" s="80"/>
      <c r="Q360" s="80"/>
      <c r="R360" s="80"/>
      <c r="S360" s="80"/>
      <c r="T360" s="80"/>
      <c r="U360" s="80"/>
      <c r="V360" s="80"/>
      <c r="W360" s="80"/>
      <c r="X360" s="80"/>
      <c r="Y360" s="80"/>
      <c r="Z360" s="80"/>
      <c r="AA360" s="80"/>
      <c r="AB360" s="80"/>
      <c r="AC360" s="80"/>
      <c r="AD360" s="80"/>
      <c r="AE360" s="80"/>
      <c r="AF360" s="80"/>
      <c r="AG360" s="80"/>
      <c r="AH360" s="80"/>
      <c r="AI360" s="80"/>
    </row>
    <row r="361" spans="1:35" ht="12.75" customHeight="1">
      <c r="A361" s="91"/>
      <c r="B361" s="32"/>
      <c r="C361" s="31"/>
      <c r="D361" s="31"/>
      <c r="E361" s="31"/>
      <c r="F361" s="92"/>
      <c r="G361" s="32"/>
      <c r="H361" s="93"/>
      <c r="I361" s="80"/>
      <c r="J361" s="80"/>
      <c r="K361" s="80"/>
      <c r="L361" s="80"/>
      <c r="M361" s="80"/>
      <c r="N361" s="80"/>
      <c r="O361" s="80"/>
      <c r="P361" s="80"/>
      <c r="Q361" s="80"/>
      <c r="R361" s="80"/>
      <c r="S361" s="80"/>
      <c r="T361" s="80"/>
      <c r="U361" s="80"/>
      <c r="V361" s="80"/>
      <c r="W361" s="80"/>
      <c r="X361" s="80"/>
      <c r="Y361" s="80"/>
      <c r="Z361" s="80"/>
      <c r="AA361" s="80"/>
      <c r="AB361" s="80"/>
      <c r="AC361" s="80"/>
      <c r="AD361" s="80"/>
      <c r="AE361" s="80"/>
      <c r="AF361" s="80"/>
      <c r="AG361" s="80"/>
      <c r="AH361" s="80"/>
      <c r="AI361" s="80"/>
    </row>
    <row r="362" spans="1:35" ht="12.75" customHeight="1">
      <c r="A362" s="91"/>
      <c r="B362" s="32"/>
      <c r="C362" s="31"/>
      <c r="D362" s="31"/>
      <c r="E362" s="31"/>
      <c r="F362" s="92"/>
      <c r="G362" s="32"/>
      <c r="H362" s="93"/>
      <c r="I362" s="80"/>
      <c r="J362" s="80"/>
      <c r="K362" s="80"/>
      <c r="L362" s="80"/>
      <c r="M362" s="80"/>
      <c r="N362" s="80"/>
      <c r="O362" s="80"/>
      <c r="P362" s="80"/>
      <c r="Q362" s="80"/>
      <c r="R362" s="80"/>
      <c r="S362" s="80"/>
      <c r="T362" s="80"/>
      <c r="U362" s="80"/>
      <c r="V362" s="80"/>
      <c r="W362" s="80"/>
      <c r="X362" s="80"/>
      <c r="Y362" s="80"/>
      <c r="Z362" s="80"/>
      <c r="AA362" s="80"/>
      <c r="AB362" s="80"/>
      <c r="AC362" s="80"/>
      <c r="AD362" s="80"/>
      <c r="AE362" s="80"/>
      <c r="AF362" s="80"/>
      <c r="AG362" s="80"/>
      <c r="AH362" s="80"/>
      <c r="AI362" s="80"/>
    </row>
    <row r="363" spans="1:35" ht="12.75" customHeight="1">
      <c r="A363" s="91"/>
      <c r="B363" s="32"/>
      <c r="C363" s="31"/>
      <c r="D363" s="31"/>
      <c r="E363" s="31"/>
      <c r="F363" s="92"/>
      <c r="G363" s="32"/>
      <c r="H363" s="93"/>
      <c r="I363" s="80"/>
      <c r="J363" s="80"/>
      <c r="K363" s="80"/>
      <c r="L363" s="80"/>
      <c r="M363" s="80"/>
      <c r="N363" s="80"/>
      <c r="O363" s="80"/>
      <c r="P363" s="80"/>
      <c r="Q363" s="80"/>
      <c r="R363" s="80"/>
      <c r="S363" s="80"/>
      <c r="T363" s="80"/>
      <c r="U363" s="80"/>
      <c r="V363" s="80"/>
      <c r="W363" s="80"/>
      <c r="X363" s="80"/>
      <c r="Y363" s="80"/>
      <c r="Z363" s="80"/>
      <c r="AA363" s="80"/>
      <c r="AB363" s="80"/>
      <c r="AC363" s="80"/>
      <c r="AD363" s="80"/>
      <c r="AE363" s="80"/>
      <c r="AF363" s="80"/>
      <c r="AG363" s="80"/>
      <c r="AH363" s="80"/>
      <c r="AI363" s="80"/>
    </row>
    <row r="364" spans="1:35" ht="12.75" customHeight="1">
      <c r="A364" s="91"/>
      <c r="B364" s="18"/>
      <c r="C364" s="20"/>
      <c r="D364" s="20"/>
      <c r="E364" s="18"/>
      <c r="F364" s="18"/>
      <c r="G364" s="18"/>
      <c r="H364" s="93"/>
      <c r="I364" s="80"/>
      <c r="J364" s="80"/>
      <c r="K364" s="80"/>
      <c r="L364" s="80"/>
      <c r="M364" s="80"/>
      <c r="N364" s="80"/>
      <c r="O364" s="80"/>
      <c r="P364" s="80"/>
      <c r="Q364" s="80"/>
      <c r="R364" s="80"/>
      <c r="S364" s="80"/>
      <c r="T364" s="80"/>
      <c r="U364" s="80"/>
      <c r="V364" s="80"/>
      <c r="W364" s="80"/>
      <c r="X364" s="80"/>
      <c r="Y364" s="80"/>
      <c r="Z364" s="80"/>
      <c r="AA364" s="80"/>
      <c r="AB364" s="80"/>
      <c r="AC364" s="80"/>
      <c r="AD364" s="80"/>
      <c r="AE364" s="80"/>
      <c r="AF364" s="80"/>
      <c r="AG364" s="80"/>
      <c r="AH364" s="80"/>
      <c r="AI364" s="80"/>
    </row>
    <row r="365" spans="1:35" ht="12.75" customHeight="1">
      <c r="A365" s="91"/>
      <c r="B365" s="18"/>
      <c r="C365" s="20"/>
      <c r="D365" s="20"/>
      <c r="E365" s="18"/>
      <c r="F365" s="18"/>
      <c r="G365" s="18"/>
      <c r="H365" s="93"/>
      <c r="I365" s="80"/>
      <c r="J365" s="80"/>
      <c r="K365" s="80"/>
      <c r="L365" s="80"/>
      <c r="M365" s="80"/>
      <c r="N365" s="80"/>
      <c r="O365" s="80"/>
      <c r="P365" s="80"/>
      <c r="Q365" s="80"/>
      <c r="R365" s="80"/>
      <c r="S365" s="80"/>
      <c r="T365" s="80"/>
      <c r="U365" s="80"/>
      <c r="V365" s="80"/>
      <c r="W365" s="80"/>
      <c r="X365" s="80"/>
      <c r="Y365" s="80"/>
      <c r="Z365" s="80"/>
      <c r="AA365" s="80"/>
      <c r="AB365" s="80"/>
      <c r="AC365" s="80"/>
      <c r="AD365" s="80"/>
      <c r="AE365" s="80"/>
      <c r="AF365" s="80"/>
      <c r="AG365" s="80"/>
      <c r="AH365" s="80"/>
      <c r="AI365" s="80"/>
    </row>
    <row r="366" spans="1:35" ht="12.75" customHeight="1">
      <c r="A366" s="91"/>
      <c r="B366" s="18"/>
      <c r="C366" s="20"/>
      <c r="D366" s="20"/>
      <c r="E366" s="18"/>
      <c r="F366" s="18"/>
      <c r="G366" s="18"/>
      <c r="H366" s="93"/>
      <c r="I366" s="80"/>
      <c r="J366" s="80"/>
      <c r="K366" s="80"/>
      <c r="L366" s="80"/>
      <c r="M366" s="80"/>
      <c r="N366" s="80"/>
      <c r="O366" s="80"/>
      <c r="P366" s="80"/>
      <c r="Q366" s="80"/>
      <c r="R366" s="80"/>
      <c r="S366" s="80"/>
      <c r="T366" s="80"/>
      <c r="U366" s="80"/>
      <c r="V366" s="80"/>
      <c r="W366" s="80"/>
      <c r="X366" s="80"/>
      <c r="Y366" s="80"/>
      <c r="Z366" s="80"/>
      <c r="AA366" s="80"/>
      <c r="AB366" s="80"/>
      <c r="AC366" s="80"/>
      <c r="AD366" s="80"/>
      <c r="AE366" s="80"/>
      <c r="AF366" s="80"/>
      <c r="AG366" s="80"/>
      <c r="AH366" s="80"/>
      <c r="AI366" s="80"/>
    </row>
    <row r="367" spans="1:35" ht="12.75" customHeight="1">
      <c r="A367" s="91"/>
      <c r="B367" s="18"/>
      <c r="C367" s="20"/>
      <c r="D367" s="20"/>
      <c r="E367" s="18"/>
      <c r="F367" s="18"/>
      <c r="G367" s="18"/>
      <c r="H367" s="93"/>
      <c r="I367" s="80"/>
      <c r="J367" s="80"/>
      <c r="K367" s="80"/>
      <c r="L367" s="80"/>
      <c r="M367" s="80"/>
      <c r="N367" s="80"/>
      <c r="O367" s="80"/>
      <c r="P367" s="80"/>
      <c r="Q367" s="80"/>
      <c r="R367" s="80"/>
      <c r="S367" s="80"/>
      <c r="T367" s="80"/>
      <c r="U367" s="80"/>
      <c r="V367" s="80"/>
      <c r="W367" s="80"/>
      <c r="X367" s="80"/>
      <c r="Y367" s="80"/>
      <c r="Z367" s="80"/>
      <c r="AA367" s="80"/>
      <c r="AB367" s="80"/>
      <c r="AC367" s="80"/>
      <c r="AD367" s="80"/>
      <c r="AE367" s="80"/>
      <c r="AF367" s="80"/>
      <c r="AG367" s="80"/>
      <c r="AH367" s="80"/>
      <c r="AI367" s="80"/>
    </row>
    <row r="368" spans="1:35" ht="12.75" customHeight="1">
      <c r="A368" s="91"/>
      <c r="B368" s="18"/>
      <c r="C368" s="20"/>
      <c r="D368" s="20"/>
      <c r="E368" s="18"/>
      <c r="F368" s="18"/>
      <c r="G368" s="18"/>
      <c r="H368" s="93"/>
      <c r="I368" s="80"/>
      <c r="J368" s="80"/>
      <c r="K368" s="80"/>
      <c r="L368" s="80"/>
      <c r="M368" s="80"/>
      <c r="N368" s="80"/>
      <c r="O368" s="80"/>
      <c r="P368" s="80"/>
      <c r="Q368" s="80"/>
      <c r="R368" s="80"/>
      <c r="S368" s="80"/>
      <c r="T368" s="80"/>
      <c r="U368" s="80"/>
      <c r="V368" s="80"/>
      <c r="W368" s="80"/>
      <c r="X368" s="80"/>
      <c r="Y368" s="80"/>
      <c r="Z368" s="80"/>
      <c r="AA368" s="80"/>
      <c r="AB368" s="80"/>
      <c r="AC368" s="80"/>
      <c r="AD368" s="80"/>
      <c r="AE368" s="80"/>
      <c r="AF368" s="80"/>
      <c r="AG368" s="80"/>
      <c r="AH368" s="80"/>
      <c r="AI368" s="80"/>
    </row>
    <row r="369" spans="1:35" ht="12.75" customHeight="1">
      <c r="A369" s="91"/>
      <c r="B369" s="18"/>
      <c r="C369" s="20"/>
      <c r="D369" s="20"/>
      <c r="E369" s="18"/>
      <c r="F369" s="18"/>
      <c r="G369" s="18"/>
      <c r="H369" s="93"/>
      <c r="I369" s="80"/>
      <c r="J369" s="80"/>
      <c r="K369" s="80"/>
      <c r="L369" s="80"/>
      <c r="M369" s="80"/>
      <c r="N369" s="80"/>
      <c r="O369" s="80"/>
      <c r="P369" s="80"/>
      <c r="Q369" s="80"/>
      <c r="R369" s="80"/>
      <c r="S369" s="80"/>
      <c r="T369" s="80"/>
      <c r="U369" s="80"/>
      <c r="V369" s="80"/>
      <c r="W369" s="80"/>
      <c r="X369" s="80"/>
      <c r="Y369" s="80"/>
      <c r="Z369" s="80"/>
      <c r="AA369" s="80"/>
      <c r="AB369" s="80"/>
      <c r="AC369" s="80"/>
      <c r="AD369" s="80"/>
      <c r="AE369" s="80"/>
      <c r="AF369" s="80"/>
      <c r="AG369" s="80"/>
      <c r="AH369" s="80"/>
      <c r="AI369" s="80"/>
    </row>
    <row r="370" spans="1:35" ht="12.75" customHeight="1">
      <c r="A370" s="91"/>
      <c r="B370" s="18"/>
      <c r="C370" s="20"/>
      <c r="D370" s="20"/>
      <c r="E370" s="18"/>
      <c r="F370" s="18"/>
      <c r="G370" s="18"/>
      <c r="H370" s="93"/>
      <c r="I370" s="80"/>
      <c r="J370" s="80"/>
      <c r="K370" s="80"/>
      <c r="L370" s="80"/>
      <c r="M370" s="80"/>
      <c r="N370" s="80"/>
      <c r="O370" s="80"/>
      <c r="P370" s="80"/>
      <c r="Q370" s="80"/>
      <c r="R370" s="80"/>
      <c r="S370" s="80"/>
      <c r="T370" s="80"/>
      <c r="U370" s="80"/>
      <c r="V370" s="80"/>
      <c r="W370" s="80"/>
      <c r="X370" s="80"/>
      <c r="Y370" s="80"/>
      <c r="Z370" s="80"/>
      <c r="AA370" s="80"/>
      <c r="AB370" s="80"/>
      <c r="AC370" s="80"/>
      <c r="AD370" s="80"/>
      <c r="AE370" s="80"/>
      <c r="AF370" s="80"/>
      <c r="AG370" s="80"/>
      <c r="AH370" s="80"/>
      <c r="AI370" s="80"/>
    </row>
    <row r="371" spans="1:35" ht="12.75" customHeight="1">
      <c r="A371" s="91"/>
      <c r="B371" s="18"/>
      <c r="C371" s="20"/>
      <c r="D371" s="20"/>
      <c r="E371" s="18"/>
      <c r="F371" s="18"/>
      <c r="G371" s="18"/>
      <c r="H371" s="93"/>
      <c r="I371" s="80"/>
      <c r="J371" s="80"/>
      <c r="K371" s="80"/>
      <c r="L371" s="80"/>
      <c r="M371" s="80"/>
      <c r="N371" s="80"/>
      <c r="O371" s="80"/>
      <c r="P371" s="80"/>
      <c r="Q371" s="80"/>
      <c r="R371" s="80"/>
      <c r="S371" s="80"/>
      <c r="T371" s="80"/>
      <c r="U371" s="80"/>
      <c r="V371" s="80"/>
      <c r="W371" s="80"/>
      <c r="X371" s="80"/>
      <c r="Y371" s="80"/>
      <c r="Z371" s="80"/>
      <c r="AA371" s="80"/>
      <c r="AB371" s="80"/>
      <c r="AC371" s="80"/>
      <c r="AD371" s="80"/>
      <c r="AE371" s="80"/>
      <c r="AF371" s="80"/>
      <c r="AG371" s="80"/>
      <c r="AH371" s="80"/>
      <c r="AI371" s="80"/>
    </row>
    <row r="372" spans="1:35" ht="12.75" customHeight="1">
      <c r="A372" s="91"/>
      <c r="B372" s="18"/>
      <c r="C372" s="20"/>
      <c r="D372" s="20"/>
      <c r="E372" s="18"/>
      <c r="F372" s="18"/>
      <c r="G372" s="18"/>
      <c r="H372" s="93"/>
      <c r="I372" s="80"/>
      <c r="J372" s="80"/>
      <c r="K372" s="80"/>
      <c r="L372" s="80"/>
      <c r="M372" s="80"/>
      <c r="N372" s="80"/>
      <c r="O372" s="80"/>
      <c r="P372" s="80"/>
      <c r="Q372" s="80"/>
      <c r="R372" s="80"/>
      <c r="S372" s="80"/>
      <c r="T372" s="80"/>
      <c r="U372" s="80"/>
      <c r="V372" s="80"/>
      <c r="W372" s="80"/>
      <c r="X372" s="80"/>
      <c r="Y372" s="80"/>
      <c r="Z372" s="80"/>
      <c r="AA372" s="80"/>
      <c r="AB372" s="80"/>
      <c r="AC372" s="80"/>
      <c r="AD372" s="80"/>
      <c r="AE372" s="80"/>
      <c r="AF372" s="80"/>
      <c r="AG372" s="80"/>
      <c r="AH372" s="80"/>
      <c r="AI372" s="80"/>
    </row>
    <row r="373" spans="1:35" ht="12.75" customHeight="1">
      <c r="A373" s="91"/>
      <c r="B373" s="18"/>
      <c r="C373" s="20"/>
      <c r="D373" s="20"/>
      <c r="E373" s="18"/>
      <c r="F373" s="18"/>
      <c r="G373" s="18"/>
      <c r="H373" s="93"/>
      <c r="I373" s="80"/>
      <c r="J373" s="80"/>
      <c r="K373" s="80"/>
      <c r="L373" s="80"/>
      <c r="M373" s="80"/>
      <c r="N373" s="80"/>
      <c r="O373" s="80"/>
      <c r="P373" s="80"/>
      <c r="Q373" s="80"/>
      <c r="R373" s="80"/>
      <c r="S373" s="80"/>
      <c r="T373" s="80"/>
      <c r="U373" s="80"/>
      <c r="V373" s="80"/>
      <c r="W373" s="80"/>
      <c r="X373" s="80"/>
      <c r="Y373" s="80"/>
      <c r="Z373" s="80"/>
      <c r="AA373" s="80"/>
      <c r="AB373" s="80"/>
      <c r="AC373" s="80"/>
      <c r="AD373" s="80"/>
      <c r="AE373" s="80"/>
      <c r="AF373" s="80"/>
      <c r="AG373" s="80"/>
      <c r="AH373" s="80"/>
      <c r="AI373" s="80"/>
    </row>
    <row r="374" spans="1:35" ht="12.75" customHeight="1">
      <c r="A374" s="91"/>
      <c r="B374" s="18"/>
      <c r="C374" s="20"/>
      <c r="D374" s="20"/>
      <c r="E374" s="18"/>
      <c r="F374" s="18"/>
      <c r="G374" s="18"/>
      <c r="H374" s="93"/>
      <c r="I374" s="80"/>
      <c r="J374" s="80"/>
      <c r="K374" s="80"/>
      <c r="L374" s="80"/>
      <c r="M374" s="80"/>
      <c r="N374" s="80"/>
      <c r="O374" s="80"/>
      <c r="P374" s="80"/>
      <c r="Q374" s="80"/>
      <c r="R374" s="80"/>
      <c r="S374" s="80"/>
      <c r="T374" s="80"/>
      <c r="U374" s="80"/>
      <c r="V374" s="80"/>
      <c r="W374" s="80"/>
      <c r="X374" s="80"/>
      <c r="Y374" s="80"/>
      <c r="Z374" s="80"/>
      <c r="AA374" s="80"/>
      <c r="AB374" s="80"/>
      <c r="AC374" s="80"/>
      <c r="AD374" s="80"/>
      <c r="AE374" s="80"/>
      <c r="AF374" s="80"/>
      <c r="AG374" s="80"/>
      <c r="AH374" s="80"/>
      <c r="AI374" s="80"/>
    </row>
    <row r="375" spans="1:35" ht="12.75" customHeight="1">
      <c r="A375" s="91"/>
      <c r="B375" s="18"/>
      <c r="C375" s="20"/>
      <c r="D375" s="20"/>
      <c r="E375" s="18"/>
      <c r="F375" s="18"/>
      <c r="G375" s="18"/>
      <c r="H375" s="93"/>
      <c r="I375" s="80"/>
      <c r="J375" s="80"/>
      <c r="K375" s="80"/>
      <c r="L375" s="80"/>
      <c r="M375" s="80"/>
      <c r="N375" s="80"/>
      <c r="O375" s="80"/>
      <c r="P375" s="80"/>
      <c r="Q375" s="80"/>
      <c r="R375" s="80"/>
      <c r="S375" s="80"/>
      <c r="T375" s="80"/>
      <c r="U375" s="80"/>
      <c r="V375" s="80"/>
      <c r="W375" s="80"/>
      <c r="X375" s="80"/>
      <c r="Y375" s="80"/>
      <c r="Z375" s="80"/>
      <c r="AA375" s="80"/>
      <c r="AB375" s="80"/>
      <c r="AC375" s="80"/>
      <c r="AD375" s="80"/>
      <c r="AE375" s="80"/>
      <c r="AF375" s="80"/>
      <c r="AG375" s="80"/>
      <c r="AH375" s="80"/>
      <c r="AI375" s="80"/>
    </row>
    <row r="376" spans="1:35" ht="12.75" customHeight="1">
      <c r="A376" s="91"/>
      <c r="B376" s="18"/>
      <c r="C376" s="20"/>
      <c r="D376" s="20"/>
      <c r="E376" s="18"/>
      <c r="F376" s="18"/>
      <c r="G376" s="18"/>
      <c r="H376" s="93"/>
      <c r="I376" s="80"/>
      <c r="J376" s="80"/>
      <c r="K376" s="80"/>
      <c r="L376" s="80"/>
      <c r="M376" s="80"/>
      <c r="N376" s="80"/>
      <c r="O376" s="80"/>
      <c r="P376" s="80"/>
      <c r="Q376" s="80"/>
      <c r="R376" s="80"/>
      <c r="S376" s="80"/>
      <c r="T376" s="80"/>
      <c r="U376" s="80"/>
      <c r="V376" s="80"/>
      <c r="W376" s="80"/>
      <c r="X376" s="80"/>
      <c r="Y376" s="80"/>
      <c r="Z376" s="80"/>
      <c r="AA376" s="80"/>
      <c r="AB376" s="80"/>
      <c r="AC376" s="80"/>
      <c r="AD376" s="80"/>
      <c r="AE376" s="80"/>
      <c r="AF376" s="80"/>
      <c r="AG376" s="80"/>
      <c r="AH376" s="80"/>
      <c r="AI376" s="80"/>
    </row>
    <row r="377" spans="1:35" ht="12.75" customHeight="1">
      <c r="A377" s="91"/>
      <c r="B377" s="18"/>
      <c r="C377" s="20"/>
      <c r="D377" s="20"/>
      <c r="E377" s="18"/>
      <c r="F377" s="18"/>
      <c r="G377" s="18"/>
      <c r="H377" s="93"/>
      <c r="I377" s="80"/>
      <c r="J377" s="80"/>
      <c r="K377" s="80"/>
      <c r="L377" s="80"/>
      <c r="M377" s="80"/>
      <c r="N377" s="80"/>
      <c r="O377" s="80"/>
      <c r="P377" s="80"/>
      <c r="Q377" s="80"/>
      <c r="R377" s="80"/>
      <c r="S377" s="80"/>
      <c r="T377" s="80"/>
      <c r="U377" s="80"/>
      <c r="V377" s="80"/>
      <c r="W377" s="80"/>
      <c r="X377" s="80"/>
      <c r="Y377" s="80"/>
      <c r="Z377" s="80"/>
      <c r="AA377" s="80"/>
      <c r="AB377" s="80"/>
      <c r="AC377" s="80"/>
      <c r="AD377" s="80"/>
      <c r="AE377" s="80"/>
      <c r="AF377" s="80"/>
      <c r="AG377" s="80"/>
      <c r="AH377" s="80"/>
      <c r="AI377" s="80"/>
    </row>
    <row r="378" spans="1:35" ht="12.75" customHeight="1">
      <c r="A378" s="91"/>
      <c r="B378" s="18"/>
      <c r="C378" s="20"/>
      <c r="D378" s="20"/>
      <c r="E378" s="18"/>
      <c r="F378" s="18"/>
      <c r="G378" s="18"/>
      <c r="H378" s="93"/>
      <c r="I378" s="80"/>
      <c r="J378" s="80"/>
      <c r="K378" s="80"/>
      <c r="L378" s="80"/>
      <c r="M378" s="80"/>
      <c r="N378" s="80"/>
      <c r="O378" s="80"/>
      <c r="P378" s="80"/>
      <c r="Q378" s="80"/>
      <c r="R378" s="80"/>
      <c r="S378" s="80"/>
      <c r="T378" s="80"/>
      <c r="U378" s="80"/>
      <c r="V378" s="80"/>
      <c r="W378" s="80"/>
      <c r="X378" s="80"/>
      <c r="Y378" s="80"/>
      <c r="Z378" s="80"/>
      <c r="AA378" s="80"/>
      <c r="AB378" s="80"/>
      <c r="AC378" s="80"/>
      <c r="AD378" s="80"/>
      <c r="AE378" s="80"/>
      <c r="AF378" s="80"/>
      <c r="AG378" s="80"/>
      <c r="AH378" s="80"/>
      <c r="AI378" s="80"/>
    </row>
    <row r="379" spans="1:35" ht="12.75" customHeight="1">
      <c r="A379" s="91"/>
      <c r="B379" s="18"/>
      <c r="C379" s="20"/>
      <c r="D379" s="20"/>
      <c r="E379" s="18"/>
      <c r="F379" s="18"/>
      <c r="G379" s="18"/>
      <c r="H379" s="93"/>
      <c r="I379" s="80"/>
      <c r="J379" s="80"/>
      <c r="K379" s="80"/>
      <c r="L379" s="80"/>
      <c r="M379" s="80"/>
      <c r="N379" s="80"/>
      <c r="O379" s="80"/>
      <c r="P379" s="80"/>
      <c r="Q379" s="80"/>
      <c r="R379" s="80"/>
      <c r="S379" s="80"/>
      <c r="T379" s="80"/>
      <c r="U379" s="80"/>
      <c r="V379" s="80"/>
      <c r="W379" s="80"/>
      <c r="X379" s="80"/>
      <c r="Y379" s="80"/>
      <c r="Z379" s="80"/>
      <c r="AA379" s="80"/>
      <c r="AB379" s="80"/>
      <c r="AC379" s="80"/>
      <c r="AD379" s="80"/>
      <c r="AE379" s="80"/>
      <c r="AF379" s="80"/>
      <c r="AG379" s="80"/>
      <c r="AH379" s="80"/>
      <c r="AI379" s="80"/>
    </row>
    <row r="380" spans="1:35" ht="12.75" customHeight="1">
      <c r="A380" s="91"/>
      <c r="B380" s="18"/>
      <c r="C380" s="20"/>
      <c r="D380" s="20"/>
      <c r="E380" s="18"/>
      <c r="F380" s="18"/>
      <c r="G380" s="18"/>
      <c r="H380" s="93"/>
      <c r="I380" s="80"/>
      <c r="J380" s="80"/>
      <c r="K380" s="80"/>
      <c r="L380" s="80"/>
      <c r="M380" s="80"/>
      <c r="N380" s="80"/>
      <c r="O380" s="80"/>
      <c r="P380" s="80"/>
      <c r="Q380" s="80"/>
      <c r="R380" s="80"/>
      <c r="S380" s="80"/>
      <c r="T380" s="80"/>
      <c r="U380" s="80"/>
      <c r="V380" s="80"/>
      <c r="W380" s="80"/>
      <c r="X380" s="80"/>
      <c r="Y380" s="80"/>
      <c r="Z380" s="80"/>
      <c r="AA380" s="80"/>
      <c r="AB380" s="80"/>
      <c r="AC380" s="80"/>
      <c r="AD380" s="80"/>
      <c r="AE380" s="80"/>
      <c r="AF380" s="80"/>
      <c r="AG380" s="80"/>
      <c r="AH380" s="80"/>
      <c r="AI380" s="80"/>
    </row>
    <row r="381" spans="1:35" ht="12.75" customHeight="1">
      <c r="A381" s="91"/>
      <c r="B381" s="18"/>
      <c r="C381" s="20"/>
      <c r="D381" s="20"/>
      <c r="E381" s="18"/>
      <c r="F381" s="18"/>
      <c r="G381" s="18"/>
      <c r="H381" s="93"/>
      <c r="I381" s="80"/>
      <c r="J381" s="80"/>
      <c r="K381" s="80"/>
      <c r="L381" s="80"/>
      <c r="M381" s="80"/>
      <c r="N381" s="80"/>
      <c r="O381" s="80"/>
      <c r="P381" s="80"/>
      <c r="Q381" s="80"/>
      <c r="R381" s="80"/>
      <c r="S381" s="80"/>
      <c r="T381" s="80"/>
      <c r="U381" s="80"/>
      <c r="V381" s="80"/>
      <c r="W381" s="80"/>
      <c r="X381" s="80"/>
      <c r="Y381" s="80"/>
      <c r="Z381" s="80"/>
      <c r="AA381" s="80"/>
      <c r="AB381" s="80"/>
      <c r="AC381" s="80"/>
      <c r="AD381" s="80"/>
      <c r="AE381" s="80"/>
      <c r="AF381" s="80"/>
      <c r="AG381" s="80"/>
      <c r="AH381" s="80"/>
      <c r="AI381" s="80"/>
    </row>
    <row r="382" spans="1:35" ht="12.75" customHeight="1">
      <c r="A382" s="91"/>
      <c r="B382" s="18"/>
      <c r="C382" s="20"/>
      <c r="D382" s="20"/>
      <c r="E382" s="18"/>
      <c r="F382" s="18"/>
      <c r="G382" s="18"/>
      <c r="H382" s="93"/>
      <c r="I382" s="80"/>
      <c r="J382" s="80"/>
      <c r="K382" s="80"/>
      <c r="L382" s="80"/>
      <c r="M382" s="80"/>
      <c r="N382" s="80"/>
      <c r="O382" s="80"/>
      <c r="P382" s="80"/>
      <c r="Q382" s="80"/>
      <c r="R382" s="80"/>
      <c r="S382" s="80"/>
      <c r="T382" s="80"/>
      <c r="U382" s="80"/>
      <c r="V382" s="80"/>
      <c r="W382" s="80"/>
      <c r="X382" s="80"/>
      <c r="Y382" s="80"/>
      <c r="Z382" s="80"/>
      <c r="AA382" s="80"/>
      <c r="AB382" s="80"/>
      <c r="AC382" s="80"/>
      <c r="AD382" s="80"/>
      <c r="AE382" s="80"/>
      <c r="AF382" s="80"/>
      <c r="AG382" s="80"/>
      <c r="AH382" s="80"/>
      <c r="AI382" s="80"/>
    </row>
    <row r="383" spans="1:35" ht="12.75" customHeight="1">
      <c r="A383" s="91"/>
      <c r="B383" s="18"/>
      <c r="C383" s="20"/>
      <c r="D383" s="20"/>
      <c r="E383" s="18"/>
      <c r="F383" s="18"/>
      <c r="G383" s="18"/>
      <c r="H383" s="93"/>
      <c r="I383" s="80"/>
      <c r="J383" s="80"/>
      <c r="K383" s="80"/>
      <c r="L383" s="80"/>
      <c r="M383" s="80"/>
      <c r="N383" s="80"/>
      <c r="O383" s="80"/>
      <c r="P383" s="80"/>
      <c r="Q383" s="80"/>
      <c r="R383" s="80"/>
      <c r="S383" s="80"/>
      <c r="T383" s="80"/>
      <c r="U383" s="80"/>
      <c r="V383" s="80"/>
      <c r="W383" s="80"/>
      <c r="X383" s="80"/>
      <c r="Y383" s="80"/>
      <c r="Z383" s="80"/>
      <c r="AA383" s="80"/>
      <c r="AB383" s="80"/>
      <c r="AC383" s="80"/>
      <c r="AD383" s="80"/>
      <c r="AE383" s="80"/>
      <c r="AF383" s="80"/>
      <c r="AG383" s="80"/>
      <c r="AH383" s="80"/>
      <c r="AI383" s="80"/>
    </row>
    <row r="384" spans="1:35" ht="12.75" customHeight="1">
      <c r="A384" s="91"/>
      <c r="B384" s="18"/>
      <c r="C384" s="20"/>
      <c r="D384" s="20"/>
      <c r="E384" s="18"/>
      <c r="F384" s="18"/>
      <c r="G384" s="18"/>
      <c r="H384" s="93"/>
      <c r="I384" s="80"/>
      <c r="J384" s="80"/>
      <c r="K384" s="80"/>
      <c r="L384" s="80"/>
      <c r="M384" s="80"/>
      <c r="N384" s="80"/>
      <c r="O384" s="80"/>
      <c r="P384" s="80"/>
      <c r="Q384" s="80"/>
      <c r="R384" s="80"/>
      <c r="S384" s="80"/>
      <c r="T384" s="80"/>
      <c r="U384" s="80"/>
      <c r="V384" s="80"/>
      <c r="W384" s="80"/>
      <c r="X384" s="80"/>
      <c r="Y384" s="80"/>
      <c r="Z384" s="80"/>
      <c r="AA384" s="80"/>
      <c r="AB384" s="80"/>
      <c r="AC384" s="80"/>
      <c r="AD384" s="80"/>
      <c r="AE384" s="80"/>
      <c r="AF384" s="80"/>
      <c r="AG384" s="80"/>
      <c r="AH384" s="80"/>
      <c r="AI384" s="80"/>
    </row>
    <row r="385" spans="1:35" ht="12.75" customHeight="1">
      <c r="A385" s="91"/>
      <c r="B385" s="18"/>
      <c r="C385" s="20"/>
      <c r="D385" s="20"/>
      <c r="E385" s="18"/>
      <c r="F385" s="18"/>
      <c r="G385" s="18"/>
      <c r="H385" s="93"/>
      <c r="I385" s="80"/>
      <c r="J385" s="80"/>
      <c r="K385" s="80"/>
      <c r="L385" s="80"/>
      <c r="M385" s="80"/>
      <c r="N385" s="80"/>
      <c r="O385" s="80"/>
      <c r="P385" s="80"/>
      <c r="Q385" s="80"/>
      <c r="R385" s="80"/>
      <c r="S385" s="80"/>
      <c r="T385" s="80"/>
      <c r="U385" s="80"/>
      <c r="V385" s="80"/>
      <c r="W385" s="80"/>
      <c r="X385" s="80"/>
      <c r="Y385" s="80"/>
      <c r="Z385" s="80"/>
      <c r="AA385" s="80"/>
      <c r="AB385" s="80"/>
      <c r="AC385" s="80"/>
      <c r="AD385" s="80"/>
      <c r="AE385" s="80"/>
      <c r="AF385" s="80"/>
      <c r="AG385" s="80"/>
      <c r="AH385" s="80"/>
      <c r="AI385" s="80"/>
    </row>
    <row r="386" spans="1:35" ht="12.75" customHeight="1">
      <c r="A386" s="91"/>
      <c r="B386" s="18"/>
      <c r="C386" s="20"/>
      <c r="D386" s="20"/>
      <c r="E386" s="18"/>
      <c r="F386" s="18"/>
      <c r="G386" s="18"/>
      <c r="H386" s="93"/>
      <c r="I386" s="80"/>
      <c r="J386" s="80"/>
      <c r="K386" s="80"/>
      <c r="L386" s="80"/>
      <c r="M386" s="80"/>
      <c r="N386" s="80"/>
      <c r="O386" s="80"/>
      <c r="P386" s="80"/>
      <c r="Q386" s="80"/>
      <c r="R386" s="80"/>
      <c r="S386" s="80"/>
      <c r="T386" s="80"/>
      <c r="U386" s="80"/>
      <c r="V386" s="80"/>
      <c r="W386" s="80"/>
      <c r="X386" s="80"/>
      <c r="Y386" s="80"/>
      <c r="Z386" s="80"/>
      <c r="AA386" s="80"/>
      <c r="AB386" s="80"/>
      <c r="AC386" s="80"/>
      <c r="AD386" s="80"/>
      <c r="AE386" s="80"/>
      <c r="AF386" s="80"/>
      <c r="AG386" s="80"/>
      <c r="AH386" s="80"/>
      <c r="AI386" s="80"/>
    </row>
    <row r="387" spans="1:35" ht="12.75" customHeight="1">
      <c r="A387" s="91"/>
      <c r="B387" s="18"/>
      <c r="C387" s="20"/>
      <c r="D387" s="20"/>
      <c r="E387" s="18"/>
      <c r="F387" s="18"/>
      <c r="G387" s="18"/>
      <c r="H387" s="93"/>
      <c r="I387" s="80"/>
      <c r="J387" s="80"/>
      <c r="K387" s="80"/>
      <c r="L387" s="80"/>
      <c r="M387" s="80"/>
      <c r="N387" s="80"/>
      <c r="O387" s="80"/>
      <c r="P387" s="80"/>
      <c r="Q387" s="80"/>
      <c r="R387" s="80"/>
      <c r="S387" s="80"/>
      <c r="T387" s="80"/>
      <c r="U387" s="80"/>
      <c r="V387" s="80"/>
      <c r="W387" s="80"/>
      <c r="X387" s="80"/>
      <c r="Y387" s="80"/>
      <c r="Z387" s="80"/>
      <c r="AA387" s="80"/>
      <c r="AB387" s="80"/>
      <c r="AC387" s="80"/>
      <c r="AD387" s="80"/>
      <c r="AE387" s="80"/>
      <c r="AF387" s="80"/>
      <c r="AG387" s="80"/>
      <c r="AH387" s="80"/>
      <c r="AI387" s="80"/>
    </row>
    <row r="388" spans="1:35" ht="12.75" customHeight="1">
      <c r="A388" s="91"/>
      <c r="B388" s="18"/>
      <c r="C388" s="20"/>
      <c r="D388" s="20"/>
      <c r="E388" s="18"/>
      <c r="F388" s="18"/>
      <c r="G388" s="18"/>
      <c r="H388" s="93"/>
      <c r="I388" s="80"/>
      <c r="J388" s="80"/>
      <c r="K388" s="80"/>
      <c r="L388" s="80"/>
      <c r="M388" s="80"/>
      <c r="N388" s="80"/>
      <c r="O388" s="80"/>
      <c r="P388" s="80"/>
      <c r="Q388" s="80"/>
      <c r="R388" s="80"/>
      <c r="S388" s="80"/>
      <c r="T388" s="80"/>
      <c r="U388" s="80"/>
      <c r="V388" s="80"/>
      <c r="W388" s="80"/>
      <c r="X388" s="80"/>
      <c r="Y388" s="80"/>
      <c r="Z388" s="80"/>
      <c r="AA388" s="80"/>
      <c r="AB388" s="80"/>
      <c r="AC388" s="80"/>
      <c r="AD388" s="80"/>
      <c r="AE388" s="80"/>
      <c r="AF388" s="80"/>
      <c r="AG388" s="80"/>
      <c r="AH388" s="80"/>
      <c r="AI388" s="80"/>
    </row>
    <row r="389" spans="1:35" ht="12.75" customHeight="1">
      <c r="A389" s="91"/>
      <c r="B389" s="18"/>
      <c r="C389" s="20"/>
      <c r="D389" s="20"/>
      <c r="E389" s="18"/>
      <c r="F389" s="18"/>
      <c r="G389" s="18"/>
      <c r="H389" s="93"/>
      <c r="I389" s="80"/>
      <c r="J389" s="80"/>
      <c r="K389" s="80"/>
      <c r="L389" s="80"/>
      <c r="M389" s="80"/>
      <c r="N389" s="80"/>
      <c r="O389" s="80"/>
      <c r="P389" s="80"/>
      <c r="Q389" s="80"/>
      <c r="R389" s="80"/>
      <c r="S389" s="80"/>
      <c r="T389" s="80"/>
      <c r="U389" s="80"/>
      <c r="V389" s="80"/>
      <c r="W389" s="80"/>
      <c r="X389" s="80"/>
      <c r="Y389" s="80"/>
      <c r="Z389" s="80"/>
      <c r="AA389" s="80"/>
      <c r="AB389" s="80"/>
      <c r="AC389" s="80"/>
      <c r="AD389" s="80"/>
      <c r="AE389" s="80"/>
      <c r="AF389" s="80"/>
      <c r="AG389" s="80"/>
      <c r="AH389" s="80"/>
      <c r="AI389" s="80"/>
    </row>
    <row r="390" spans="1:35" ht="12.75" customHeight="1">
      <c r="A390" s="91"/>
      <c r="B390" s="18"/>
      <c r="C390" s="20"/>
      <c r="D390" s="20"/>
      <c r="E390" s="18"/>
      <c r="F390" s="18"/>
      <c r="G390" s="18"/>
      <c r="H390" s="93"/>
      <c r="I390" s="80"/>
      <c r="J390" s="80"/>
      <c r="K390" s="80"/>
      <c r="L390" s="80"/>
      <c r="M390" s="80"/>
      <c r="N390" s="80"/>
      <c r="O390" s="80"/>
      <c r="P390" s="80"/>
      <c r="Q390" s="80"/>
      <c r="R390" s="80"/>
      <c r="S390" s="80"/>
      <c r="T390" s="80"/>
      <c r="U390" s="80"/>
      <c r="V390" s="80"/>
      <c r="W390" s="80"/>
      <c r="X390" s="80"/>
      <c r="Y390" s="80"/>
      <c r="Z390" s="80"/>
      <c r="AA390" s="80"/>
      <c r="AB390" s="80"/>
      <c r="AC390" s="80"/>
      <c r="AD390" s="80"/>
      <c r="AE390" s="80"/>
      <c r="AF390" s="80"/>
      <c r="AG390" s="80"/>
      <c r="AH390" s="80"/>
      <c r="AI390" s="80"/>
    </row>
    <row r="391" spans="1:35" ht="12.75" customHeight="1">
      <c r="A391" s="91"/>
      <c r="B391" s="18"/>
      <c r="C391" s="20"/>
      <c r="D391" s="20"/>
      <c r="E391" s="18"/>
      <c r="F391" s="18"/>
      <c r="G391" s="18"/>
      <c r="H391" s="93"/>
      <c r="I391" s="80"/>
      <c r="J391" s="80"/>
      <c r="K391" s="80"/>
      <c r="L391" s="80"/>
      <c r="M391" s="80"/>
      <c r="N391" s="80"/>
      <c r="O391" s="80"/>
      <c r="P391" s="80"/>
      <c r="Q391" s="80"/>
      <c r="R391" s="80"/>
      <c r="S391" s="80"/>
      <c r="T391" s="80"/>
      <c r="U391" s="80"/>
      <c r="V391" s="80"/>
      <c r="W391" s="80"/>
      <c r="X391" s="80"/>
      <c r="Y391" s="80"/>
      <c r="Z391" s="80"/>
      <c r="AA391" s="80"/>
      <c r="AB391" s="80"/>
      <c r="AC391" s="80"/>
      <c r="AD391" s="80"/>
      <c r="AE391" s="80"/>
      <c r="AF391" s="80"/>
      <c r="AG391" s="80"/>
      <c r="AH391" s="80"/>
      <c r="AI391" s="80"/>
    </row>
    <row r="392" spans="1:35" ht="12.75" customHeight="1">
      <c r="A392" s="91"/>
      <c r="B392" s="18"/>
      <c r="C392" s="20"/>
      <c r="D392" s="20"/>
      <c r="E392" s="18"/>
      <c r="F392" s="18"/>
      <c r="G392" s="18"/>
      <c r="H392" s="93"/>
      <c r="I392" s="80"/>
      <c r="J392" s="80"/>
      <c r="K392" s="80"/>
      <c r="L392" s="80"/>
      <c r="M392" s="80"/>
      <c r="N392" s="80"/>
      <c r="O392" s="80"/>
      <c r="P392" s="80"/>
      <c r="Q392" s="80"/>
      <c r="R392" s="80"/>
      <c r="S392" s="80"/>
      <c r="T392" s="80"/>
      <c r="U392" s="80"/>
      <c r="V392" s="80"/>
      <c r="W392" s="80"/>
      <c r="X392" s="80"/>
      <c r="Y392" s="80"/>
      <c r="Z392" s="80"/>
      <c r="AA392" s="80"/>
      <c r="AB392" s="80"/>
      <c r="AC392" s="80"/>
      <c r="AD392" s="80"/>
      <c r="AE392" s="80"/>
      <c r="AF392" s="80"/>
      <c r="AG392" s="80"/>
      <c r="AH392" s="80"/>
      <c r="AI392" s="80"/>
    </row>
    <row r="393" spans="1:35" ht="12.75" customHeight="1">
      <c r="A393" s="91"/>
      <c r="B393" s="18"/>
      <c r="C393" s="20"/>
      <c r="D393" s="20"/>
      <c r="E393" s="18"/>
      <c r="F393" s="18"/>
      <c r="G393" s="18"/>
      <c r="H393" s="93"/>
      <c r="I393" s="80"/>
      <c r="J393" s="80"/>
      <c r="K393" s="80"/>
      <c r="L393" s="80"/>
      <c r="M393" s="80"/>
      <c r="N393" s="80"/>
      <c r="O393" s="80"/>
      <c r="P393" s="80"/>
      <c r="Q393" s="80"/>
      <c r="R393" s="80"/>
      <c r="S393" s="80"/>
      <c r="T393" s="80"/>
      <c r="U393" s="80"/>
      <c r="V393" s="80"/>
      <c r="W393" s="80"/>
      <c r="X393" s="80"/>
      <c r="Y393" s="80"/>
      <c r="Z393" s="80"/>
      <c r="AA393" s="80"/>
      <c r="AB393" s="80"/>
      <c r="AC393" s="80"/>
      <c r="AD393" s="80"/>
      <c r="AE393" s="80"/>
      <c r="AF393" s="80"/>
      <c r="AG393" s="80"/>
      <c r="AH393" s="80"/>
      <c r="AI393" s="80"/>
    </row>
    <row r="394" spans="1:35" ht="12.75" customHeight="1">
      <c r="A394" s="91"/>
      <c r="B394" s="18"/>
      <c r="C394" s="20"/>
      <c r="D394" s="20"/>
      <c r="E394" s="18"/>
      <c r="F394" s="18"/>
      <c r="G394" s="18"/>
      <c r="H394" s="93"/>
      <c r="I394" s="80"/>
      <c r="J394" s="80"/>
      <c r="K394" s="80"/>
      <c r="L394" s="80"/>
      <c r="M394" s="80"/>
      <c r="N394" s="80"/>
      <c r="O394" s="80"/>
      <c r="P394" s="80"/>
      <c r="Q394" s="80"/>
      <c r="R394" s="80"/>
      <c r="S394" s="80"/>
      <c r="T394" s="80"/>
      <c r="U394" s="80"/>
      <c r="V394" s="80"/>
      <c r="W394" s="80"/>
      <c r="X394" s="80"/>
      <c r="Y394" s="80"/>
      <c r="Z394" s="80"/>
      <c r="AA394" s="80"/>
      <c r="AB394" s="80"/>
      <c r="AC394" s="80"/>
      <c r="AD394" s="80"/>
      <c r="AE394" s="80"/>
      <c r="AF394" s="80"/>
      <c r="AG394" s="80"/>
      <c r="AH394" s="80"/>
      <c r="AI394" s="80"/>
    </row>
    <row r="395" spans="1:35" ht="12.75" customHeight="1">
      <c r="A395" s="91"/>
      <c r="B395" s="18"/>
      <c r="C395" s="20"/>
      <c r="D395" s="20"/>
      <c r="E395" s="18"/>
      <c r="F395" s="18"/>
      <c r="G395" s="18"/>
      <c r="H395" s="93"/>
      <c r="I395" s="80"/>
      <c r="J395" s="80"/>
      <c r="K395" s="80"/>
      <c r="L395" s="80"/>
      <c r="M395" s="80"/>
      <c r="N395" s="80"/>
      <c r="O395" s="80"/>
      <c r="P395" s="80"/>
      <c r="Q395" s="80"/>
      <c r="R395" s="80"/>
      <c r="S395" s="80"/>
      <c r="T395" s="80"/>
      <c r="U395" s="80"/>
      <c r="V395" s="80"/>
      <c r="W395" s="80"/>
      <c r="X395" s="80"/>
      <c r="Y395" s="80"/>
      <c r="Z395" s="80"/>
      <c r="AA395" s="80"/>
      <c r="AB395" s="80"/>
      <c r="AC395" s="80"/>
      <c r="AD395" s="80"/>
      <c r="AE395" s="80"/>
      <c r="AF395" s="80"/>
      <c r="AG395" s="80"/>
      <c r="AH395" s="80"/>
      <c r="AI395" s="80"/>
    </row>
    <row r="396" spans="1:35" ht="12.75" customHeight="1">
      <c r="A396" s="91"/>
      <c r="B396" s="18"/>
      <c r="C396" s="20"/>
      <c r="D396" s="20"/>
      <c r="E396" s="18"/>
      <c r="F396" s="18"/>
      <c r="G396" s="18"/>
      <c r="H396" s="93"/>
      <c r="I396" s="80"/>
      <c r="J396" s="80"/>
      <c r="K396" s="80"/>
      <c r="L396" s="80"/>
      <c r="M396" s="80"/>
      <c r="N396" s="80"/>
      <c r="O396" s="80"/>
      <c r="P396" s="80"/>
      <c r="Q396" s="80"/>
      <c r="R396" s="80"/>
      <c r="S396" s="80"/>
      <c r="T396" s="80"/>
      <c r="U396" s="80"/>
      <c r="V396" s="80"/>
      <c r="W396" s="80"/>
      <c r="X396" s="80"/>
      <c r="Y396" s="80"/>
      <c r="Z396" s="80"/>
      <c r="AA396" s="80"/>
      <c r="AB396" s="80"/>
      <c r="AC396" s="80"/>
      <c r="AD396" s="80"/>
      <c r="AE396" s="80"/>
      <c r="AF396" s="80"/>
      <c r="AG396" s="80"/>
      <c r="AH396" s="80"/>
      <c r="AI396" s="80"/>
    </row>
    <row r="397" spans="1:35" ht="12.75" customHeight="1">
      <c r="A397" s="91"/>
      <c r="B397" s="18"/>
      <c r="C397" s="20"/>
      <c r="D397" s="20"/>
      <c r="E397" s="18"/>
      <c r="F397" s="18"/>
      <c r="G397" s="18"/>
      <c r="H397" s="93"/>
      <c r="I397" s="80"/>
      <c r="J397" s="80"/>
      <c r="K397" s="80"/>
      <c r="L397" s="80"/>
      <c r="M397" s="80"/>
      <c r="N397" s="80"/>
      <c r="O397" s="80"/>
      <c r="P397" s="80"/>
      <c r="Q397" s="80"/>
      <c r="R397" s="80"/>
      <c r="S397" s="80"/>
      <c r="T397" s="80"/>
      <c r="U397" s="80"/>
      <c r="V397" s="80"/>
      <c r="W397" s="80"/>
      <c r="X397" s="80"/>
      <c r="Y397" s="80"/>
      <c r="Z397" s="80"/>
      <c r="AA397" s="80"/>
      <c r="AB397" s="80"/>
      <c r="AC397" s="80"/>
      <c r="AD397" s="80"/>
      <c r="AE397" s="80"/>
      <c r="AF397" s="80"/>
      <c r="AG397" s="80"/>
      <c r="AH397" s="80"/>
      <c r="AI397" s="80"/>
    </row>
    <row r="398" spans="1:35" ht="12.75" customHeight="1">
      <c r="A398" s="91"/>
      <c r="B398" s="18"/>
      <c r="C398" s="20"/>
      <c r="D398" s="20"/>
      <c r="E398" s="18"/>
      <c r="F398" s="18"/>
      <c r="G398" s="18"/>
      <c r="H398" s="93"/>
      <c r="I398" s="80"/>
      <c r="J398" s="80"/>
      <c r="K398" s="80"/>
      <c r="L398" s="80"/>
      <c r="M398" s="80"/>
      <c r="N398" s="80"/>
      <c r="O398" s="80"/>
      <c r="P398" s="80"/>
      <c r="Q398" s="80"/>
      <c r="R398" s="80"/>
      <c r="S398" s="80"/>
      <c r="T398" s="80"/>
      <c r="U398" s="80"/>
      <c r="V398" s="80"/>
      <c r="W398" s="80"/>
      <c r="X398" s="80"/>
      <c r="Y398" s="80"/>
      <c r="Z398" s="80"/>
      <c r="AA398" s="80"/>
      <c r="AB398" s="80"/>
      <c r="AC398" s="80"/>
      <c r="AD398" s="80"/>
      <c r="AE398" s="80"/>
      <c r="AF398" s="80"/>
      <c r="AG398" s="80"/>
      <c r="AH398" s="80"/>
      <c r="AI398" s="80"/>
    </row>
    <row r="399" spans="1:35" ht="12.75" customHeight="1">
      <c r="A399" s="91"/>
      <c r="B399" s="18"/>
      <c r="C399" s="20"/>
      <c r="D399" s="20"/>
      <c r="E399" s="18"/>
      <c r="F399" s="18"/>
      <c r="G399" s="18"/>
      <c r="H399" s="93"/>
      <c r="I399" s="80"/>
      <c r="J399" s="80"/>
      <c r="K399" s="80"/>
      <c r="L399" s="80"/>
      <c r="M399" s="80"/>
      <c r="N399" s="80"/>
      <c r="O399" s="80"/>
      <c r="P399" s="80"/>
      <c r="Q399" s="80"/>
      <c r="R399" s="80"/>
      <c r="S399" s="80"/>
      <c r="T399" s="80"/>
      <c r="U399" s="80"/>
      <c r="V399" s="80"/>
      <c r="W399" s="80"/>
      <c r="X399" s="80"/>
      <c r="Y399" s="80"/>
      <c r="Z399" s="80"/>
      <c r="AA399" s="80"/>
      <c r="AB399" s="80"/>
      <c r="AC399" s="80"/>
      <c r="AD399" s="80"/>
      <c r="AE399" s="80"/>
      <c r="AF399" s="80"/>
      <c r="AG399" s="80"/>
      <c r="AH399" s="80"/>
      <c r="AI399" s="80"/>
    </row>
    <row r="400" spans="1:35" ht="12.75" customHeight="1">
      <c r="A400" s="91"/>
      <c r="B400" s="18"/>
      <c r="C400" s="20"/>
      <c r="D400" s="20"/>
      <c r="E400" s="18"/>
      <c r="F400" s="18"/>
      <c r="G400" s="18"/>
      <c r="H400" s="93"/>
      <c r="I400" s="80"/>
      <c r="J400" s="80"/>
      <c r="K400" s="80"/>
      <c r="L400" s="80"/>
      <c r="M400" s="80"/>
      <c r="N400" s="80"/>
      <c r="O400" s="80"/>
      <c r="P400" s="80"/>
      <c r="Q400" s="80"/>
      <c r="R400" s="80"/>
      <c r="S400" s="80"/>
      <c r="T400" s="80"/>
      <c r="U400" s="80"/>
      <c r="V400" s="80"/>
      <c r="W400" s="80"/>
      <c r="X400" s="80"/>
      <c r="Y400" s="80"/>
      <c r="Z400" s="80"/>
      <c r="AA400" s="80"/>
      <c r="AB400" s="80"/>
      <c r="AC400" s="80"/>
      <c r="AD400" s="80"/>
      <c r="AE400" s="80"/>
      <c r="AF400" s="80"/>
      <c r="AG400" s="80"/>
      <c r="AH400" s="80"/>
      <c r="AI400" s="80"/>
    </row>
    <row r="401" spans="1:35" ht="12.75" customHeight="1">
      <c r="A401" s="91"/>
      <c r="B401" s="18"/>
      <c r="C401" s="20"/>
      <c r="D401" s="20"/>
      <c r="E401" s="18"/>
      <c r="F401" s="18"/>
      <c r="G401" s="18"/>
      <c r="H401" s="93"/>
      <c r="I401" s="80"/>
      <c r="J401" s="80"/>
      <c r="K401" s="80"/>
      <c r="L401" s="80"/>
      <c r="M401" s="80"/>
      <c r="N401" s="80"/>
      <c r="O401" s="80"/>
      <c r="P401" s="80"/>
      <c r="Q401" s="80"/>
      <c r="R401" s="80"/>
      <c r="S401" s="80"/>
      <c r="T401" s="80"/>
      <c r="U401" s="80"/>
      <c r="V401" s="80"/>
      <c r="W401" s="80"/>
      <c r="X401" s="80"/>
      <c r="Y401" s="80"/>
      <c r="Z401" s="80"/>
      <c r="AA401" s="80"/>
      <c r="AB401" s="80"/>
      <c r="AC401" s="80"/>
      <c r="AD401" s="80"/>
      <c r="AE401" s="80"/>
      <c r="AF401" s="80"/>
      <c r="AG401" s="80"/>
      <c r="AH401" s="80"/>
      <c r="AI401" s="80"/>
    </row>
    <row r="402" spans="1:35" ht="12.75" customHeight="1">
      <c r="A402" s="91"/>
      <c r="B402" s="18"/>
      <c r="C402" s="20"/>
      <c r="D402" s="20"/>
      <c r="E402" s="18"/>
      <c r="F402" s="18"/>
      <c r="G402" s="18"/>
      <c r="H402" s="93"/>
      <c r="I402" s="80"/>
      <c r="J402" s="80"/>
      <c r="K402" s="80"/>
      <c r="L402" s="80"/>
      <c r="M402" s="80"/>
      <c r="N402" s="80"/>
      <c r="O402" s="80"/>
      <c r="P402" s="80"/>
      <c r="Q402" s="80"/>
      <c r="R402" s="80"/>
      <c r="S402" s="80"/>
      <c r="T402" s="80"/>
      <c r="U402" s="80"/>
      <c r="V402" s="80"/>
      <c r="W402" s="80"/>
      <c r="X402" s="80"/>
      <c r="Y402" s="80"/>
      <c r="Z402" s="80"/>
      <c r="AA402" s="80"/>
      <c r="AB402" s="80"/>
      <c r="AC402" s="80"/>
      <c r="AD402" s="80"/>
      <c r="AE402" s="80"/>
      <c r="AF402" s="80"/>
      <c r="AG402" s="80"/>
      <c r="AH402" s="80"/>
      <c r="AI402" s="80"/>
    </row>
    <row r="403" spans="1:35" ht="12.75" customHeight="1">
      <c r="A403" s="91"/>
      <c r="B403" s="18"/>
      <c r="C403" s="20"/>
      <c r="D403" s="20"/>
      <c r="E403" s="18"/>
      <c r="F403" s="18"/>
      <c r="G403" s="18"/>
      <c r="H403" s="93"/>
      <c r="I403" s="80"/>
      <c r="J403" s="80"/>
      <c r="K403" s="80"/>
      <c r="L403" s="80"/>
      <c r="M403" s="80"/>
      <c r="N403" s="80"/>
      <c r="O403" s="80"/>
      <c r="P403" s="80"/>
      <c r="Q403" s="80"/>
      <c r="R403" s="80"/>
      <c r="S403" s="80"/>
      <c r="T403" s="80"/>
      <c r="U403" s="80"/>
      <c r="V403" s="80"/>
      <c r="W403" s="80"/>
      <c r="X403" s="80"/>
      <c r="Y403" s="80"/>
      <c r="Z403" s="80"/>
      <c r="AA403" s="80"/>
      <c r="AB403" s="80"/>
      <c r="AC403" s="80"/>
      <c r="AD403" s="80"/>
      <c r="AE403" s="80"/>
      <c r="AF403" s="80"/>
      <c r="AG403" s="80"/>
      <c r="AH403" s="80"/>
      <c r="AI403" s="80"/>
    </row>
    <row r="404" spans="1:35" ht="12.75" customHeight="1">
      <c r="A404" s="91"/>
      <c r="B404" s="18"/>
      <c r="C404" s="20"/>
      <c r="D404" s="20"/>
      <c r="E404" s="18"/>
      <c r="F404" s="18"/>
      <c r="G404" s="18"/>
      <c r="H404" s="93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91"/>
      <c r="B405" s="18"/>
      <c r="C405" s="20"/>
      <c r="D405" s="20"/>
      <c r="E405" s="18"/>
      <c r="F405" s="18"/>
      <c r="G405" s="18"/>
      <c r="H405" s="93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91"/>
      <c r="B406" s="18"/>
      <c r="C406" s="20"/>
      <c r="D406" s="20"/>
      <c r="E406" s="18"/>
      <c r="F406" s="18"/>
      <c r="G406" s="18"/>
      <c r="H406" s="93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91"/>
      <c r="B407" s="18"/>
      <c r="C407" s="20"/>
      <c r="D407" s="20"/>
      <c r="E407" s="18"/>
      <c r="F407" s="18"/>
      <c r="G407" s="18"/>
      <c r="H407" s="93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91"/>
      <c r="B408" s="18"/>
      <c r="C408" s="20"/>
      <c r="D408" s="20"/>
      <c r="E408" s="18"/>
      <c r="F408" s="18"/>
      <c r="G408" s="18"/>
      <c r="H408" s="93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91"/>
      <c r="B409" s="18"/>
      <c r="C409" s="20"/>
      <c r="D409" s="20"/>
      <c r="E409" s="18"/>
      <c r="F409" s="18"/>
      <c r="G409" s="18"/>
      <c r="H409" s="93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91"/>
      <c r="B410" s="18"/>
      <c r="C410" s="20"/>
      <c r="D410" s="20"/>
      <c r="E410" s="18"/>
      <c r="F410" s="18"/>
      <c r="G410" s="18"/>
      <c r="H410" s="93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91"/>
      <c r="B411" s="18"/>
      <c r="C411" s="20"/>
      <c r="D411" s="20"/>
      <c r="E411" s="18"/>
      <c r="F411" s="18"/>
      <c r="G411" s="18"/>
      <c r="H411" s="93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91"/>
      <c r="B412" s="18"/>
      <c r="C412" s="20"/>
      <c r="D412" s="20"/>
      <c r="E412" s="18"/>
      <c r="F412" s="18"/>
      <c r="G412" s="18"/>
      <c r="H412" s="93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91"/>
      <c r="B413" s="18"/>
      <c r="C413" s="20"/>
      <c r="D413" s="20"/>
      <c r="E413" s="18"/>
      <c r="F413" s="18"/>
      <c r="G413" s="18"/>
      <c r="H413" s="93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91"/>
      <c r="B414" s="18"/>
      <c r="C414" s="20"/>
      <c r="D414" s="20"/>
      <c r="E414" s="18"/>
      <c r="F414" s="18"/>
      <c r="G414" s="18"/>
      <c r="H414" s="93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91"/>
      <c r="B415" s="18"/>
      <c r="C415" s="20"/>
      <c r="D415" s="20"/>
      <c r="E415" s="18"/>
      <c r="F415" s="18"/>
      <c r="G415" s="18"/>
      <c r="H415" s="93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91"/>
      <c r="B416" s="18"/>
      <c r="C416" s="20"/>
      <c r="D416" s="20"/>
      <c r="E416" s="18"/>
      <c r="F416" s="18"/>
      <c r="G416" s="18"/>
      <c r="H416" s="93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91"/>
      <c r="B417" s="18"/>
      <c r="C417" s="20"/>
      <c r="D417" s="20"/>
      <c r="E417" s="18"/>
      <c r="F417" s="18"/>
      <c r="G417" s="18"/>
      <c r="H417" s="93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91"/>
      <c r="B418" s="18"/>
      <c r="C418" s="20"/>
      <c r="D418" s="20"/>
      <c r="E418" s="18"/>
      <c r="F418" s="18"/>
      <c r="G418" s="18"/>
      <c r="H418" s="93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91"/>
      <c r="B419" s="18"/>
      <c r="C419" s="20"/>
      <c r="D419" s="20"/>
      <c r="E419" s="18"/>
      <c r="F419" s="18"/>
      <c r="G419" s="18"/>
      <c r="H419" s="93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91"/>
      <c r="B420" s="18"/>
      <c r="C420" s="20"/>
      <c r="D420" s="20"/>
      <c r="E420" s="18"/>
      <c r="F420" s="18"/>
      <c r="G420" s="18"/>
      <c r="H420" s="93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91"/>
      <c r="B421" s="18"/>
      <c r="C421" s="20"/>
      <c r="D421" s="20"/>
      <c r="E421" s="18"/>
      <c r="F421" s="18"/>
      <c r="G421" s="18"/>
      <c r="H421" s="93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91"/>
      <c r="B422" s="18"/>
      <c r="C422" s="20"/>
      <c r="D422" s="20"/>
      <c r="E422" s="18"/>
      <c r="F422" s="18"/>
      <c r="G422" s="18"/>
      <c r="H422" s="93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91"/>
      <c r="B423" s="18"/>
      <c r="C423" s="20"/>
      <c r="D423" s="20"/>
      <c r="E423" s="18"/>
      <c r="F423" s="18"/>
      <c r="G423" s="18"/>
      <c r="H423" s="93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91"/>
      <c r="B424" s="18"/>
      <c r="C424" s="20"/>
      <c r="D424" s="20"/>
      <c r="E424" s="18"/>
      <c r="F424" s="18"/>
      <c r="G424" s="18"/>
      <c r="H424" s="93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91"/>
      <c r="B425" s="18"/>
      <c r="C425" s="20"/>
      <c r="D425" s="20"/>
      <c r="E425" s="18"/>
      <c r="F425" s="18"/>
      <c r="G425" s="18"/>
      <c r="H425" s="93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91"/>
      <c r="B426" s="18"/>
      <c r="C426" s="20"/>
      <c r="D426" s="20"/>
      <c r="E426" s="18"/>
      <c r="F426" s="18"/>
      <c r="G426" s="18"/>
      <c r="H426" s="93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91"/>
      <c r="B427" s="18"/>
      <c r="C427" s="20"/>
      <c r="D427" s="20"/>
      <c r="E427" s="18"/>
      <c r="F427" s="18"/>
      <c r="G427" s="18"/>
      <c r="H427" s="93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91"/>
      <c r="B428" s="18"/>
      <c r="C428" s="20"/>
      <c r="D428" s="20"/>
      <c r="E428" s="18"/>
      <c r="F428" s="18"/>
      <c r="G428" s="18"/>
      <c r="H428" s="93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91"/>
      <c r="B429" s="18"/>
      <c r="C429" s="20"/>
      <c r="D429" s="20"/>
      <c r="E429" s="18"/>
      <c r="F429" s="18"/>
      <c r="G429" s="18"/>
      <c r="H429" s="93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91"/>
      <c r="B430" s="18"/>
      <c r="C430" s="20"/>
      <c r="D430" s="20"/>
      <c r="E430" s="18"/>
      <c r="F430" s="18"/>
      <c r="G430" s="18"/>
      <c r="H430" s="93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91"/>
      <c r="B431" s="18"/>
      <c r="C431" s="20"/>
      <c r="D431" s="20"/>
      <c r="E431" s="18"/>
      <c r="F431" s="18"/>
      <c r="G431" s="18"/>
      <c r="H431" s="93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91"/>
      <c r="B432" s="18"/>
      <c r="C432" s="20"/>
      <c r="D432" s="20"/>
      <c r="E432" s="18"/>
      <c r="F432" s="18"/>
      <c r="G432" s="18"/>
      <c r="H432" s="93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91"/>
      <c r="B433" s="18"/>
      <c r="C433" s="20"/>
      <c r="D433" s="20"/>
      <c r="E433" s="18"/>
      <c r="F433" s="18"/>
      <c r="G433" s="18"/>
      <c r="H433" s="93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91"/>
      <c r="B434" s="18"/>
      <c r="C434" s="20"/>
      <c r="D434" s="20"/>
      <c r="E434" s="18"/>
      <c r="F434" s="18"/>
      <c r="G434" s="18"/>
      <c r="H434" s="93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91"/>
      <c r="B435" s="18"/>
      <c r="C435" s="20"/>
      <c r="D435" s="20"/>
      <c r="E435" s="18"/>
      <c r="F435" s="18"/>
      <c r="G435" s="18"/>
      <c r="H435" s="93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91"/>
      <c r="B436" s="18"/>
      <c r="C436" s="20"/>
      <c r="D436" s="20"/>
      <c r="E436" s="18"/>
      <c r="F436" s="18"/>
      <c r="G436" s="18"/>
      <c r="H436" s="93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91"/>
      <c r="B437" s="18"/>
      <c r="C437" s="20"/>
      <c r="D437" s="20"/>
      <c r="E437" s="18"/>
      <c r="F437" s="18"/>
      <c r="G437" s="18"/>
      <c r="H437" s="93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91"/>
      <c r="B438" s="18"/>
      <c r="C438" s="20"/>
      <c r="D438" s="20"/>
      <c r="E438" s="18"/>
      <c r="F438" s="18"/>
      <c r="G438" s="18"/>
      <c r="H438" s="93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91"/>
      <c r="B439" s="18"/>
      <c r="C439" s="20"/>
      <c r="D439" s="20"/>
      <c r="E439" s="18"/>
      <c r="F439" s="18"/>
      <c r="G439" s="18"/>
      <c r="H439" s="93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91"/>
      <c r="B440" s="18"/>
      <c r="C440" s="20"/>
      <c r="D440" s="20"/>
      <c r="E440" s="18"/>
      <c r="F440" s="18"/>
      <c r="G440" s="18"/>
      <c r="H440" s="93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91"/>
      <c r="B441" s="18"/>
      <c r="C441" s="20"/>
      <c r="D441" s="20"/>
      <c r="E441" s="18"/>
      <c r="F441" s="18"/>
      <c r="G441" s="18"/>
      <c r="H441" s="93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91"/>
      <c r="B442" s="18"/>
      <c r="C442" s="20"/>
      <c r="D442" s="20"/>
      <c r="E442" s="18"/>
      <c r="F442" s="18"/>
      <c r="G442" s="18"/>
      <c r="H442" s="93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91"/>
      <c r="B443" s="18"/>
      <c r="C443" s="20"/>
      <c r="D443" s="20"/>
      <c r="E443" s="18"/>
      <c r="F443" s="18"/>
      <c r="G443" s="18"/>
      <c r="H443" s="93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91"/>
      <c r="B444" s="18"/>
      <c r="C444" s="20"/>
      <c r="D444" s="20"/>
      <c r="E444" s="18"/>
      <c r="F444" s="18"/>
      <c r="G444" s="18"/>
      <c r="H444" s="93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91"/>
      <c r="B445" s="18"/>
      <c r="C445" s="20"/>
      <c r="D445" s="20"/>
      <c r="E445" s="18"/>
      <c r="F445" s="18"/>
      <c r="G445" s="18"/>
      <c r="H445" s="93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91"/>
      <c r="B446" s="18"/>
      <c r="C446" s="20"/>
      <c r="D446" s="20"/>
      <c r="E446" s="18"/>
      <c r="F446" s="18"/>
      <c r="G446" s="18"/>
      <c r="H446" s="93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91"/>
      <c r="B447" s="18"/>
      <c r="C447" s="20"/>
      <c r="D447" s="20"/>
      <c r="E447" s="18"/>
      <c r="F447" s="18"/>
      <c r="G447" s="18"/>
      <c r="H447" s="93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91"/>
      <c r="B448" s="18"/>
      <c r="C448" s="20"/>
      <c r="D448" s="20"/>
      <c r="E448" s="18"/>
      <c r="F448" s="18"/>
      <c r="G448" s="18"/>
      <c r="H448" s="93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91"/>
      <c r="B449" s="18"/>
      <c r="C449" s="20"/>
      <c r="D449" s="20"/>
      <c r="E449" s="18"/>
      <c r="F449" s="18"/>
      <c r="G449" s="18"/>
      <c r="H449" s="93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91"/>
      <c r="B450" s="18"/>
      <c r="C450" s="20"/>
      <c r="D450" s="20"/>
      <c r="E450" s="18"/>
      <c r="F450" s="18"/>
      <c r="G450" s="18"/>
      <c r="H450" s="93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91"/>
      <c r="B451" s="18"/>
      <c r="C451" s="20"/>
      <c r="D451" s="20"/>
      <c r="E451" s="18"/>
      <c r="F451" s="18"/>
      <c r="G451" s="18"/>
      <c r="H451" s="93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91"/>
      <c r="B452" s="18"/>
      <c r="C452" s="20"/>
      <c r="D452" s="20"/>
      <c r="E452" s="18"/>
      <c r="F452" s="18"/>
      <c r="G452" s="18"/>
      <c r="H452" s="93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91"/>
      <c r="B453" s="18"/>
      <c r="C453" s="20"/>
      <c r="D453" s="20"/>
      <c r="E453" s="18"/>
      <c r="F453" s="18"/>
      <c r="G453" s="18"/>
      <c r="H453" s="93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91"/>
      <c r="B454" s="18"/>
      <c r="C454" s="20"/>
      <c r="D454" s="20"/>
      <c r="E454" s="18"/>
      <c r="F454" s="18"/>
      <c r="G454" s="18"/>
      <c r="H454" s="93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91"/>
      <c r="B455" s="18"/>
      <c r="C455" s="20"/>
      <c r="D455" s="20"/>
      <c r="E455" s="18"/>
      <c r="F455" s="18"/>
      <c r="G455" s="18"/>
      <c r="H455" s="93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91"/>
      <c r="B456" s="18"/>
      <c r="C456" s="20"/>
      <c r="D456" s="20"/>
      <c r="E456" s="18"/>
      <c r="F456" s="18"/>
      <c r="G456" s="18"/>
      <c r="H456" s="93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91"/>
      <c r="B457" s="18"/>
      <c r="C457" s="20"/>
      <c r="D457" s="20"/>
      <c r="E457" s="18"/>
      <c r="F457" s="18"/>
      <c r="G457" s="18"/>
      <c r="H457" s="93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91"/>
      <c r="B458" s="18"/>
      <c r="C458" s="20"/>
      <c r="D458" s="20"/>
      <c r="E458" s="18"/>
      <c r="F458" s="18"/>
      <c r="G458" s="18"/>
      <c r="H458" s="93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91"/>
      <c r="B459" s="18"/>
      <c r="C459" s="20"/>
      <c r="D459" s="20"/>
      <c r="E459" s="18"/>
      <c r="F459" s="18"/>
      <c r="G459" s="18"/>
      <c r="H459" s="93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91"/>
      <c r="B460" s="18"/>
      <c r="C460" s="20"/>
      <c r="D460" s="20"/>
      <c r="E460" s="18"/>
      <c r="F460" s="18"/>
      <c r="G460" s="18"/>
      <c r="H460" s="93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91"/>
      <c r="B461" s="18"/>
      <c r="C461" s="20"/>
      <c r="D461" s="20"/>
      <c r="E461" s="18"/>
      <c r="F461" s="18"/>
      <c r="G461" s="18"/>
      <c r="H461" s="93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91"/>
      <c r="B462" s="18"/>
      <c r="C462" s="20"/>
      <c r="D462" s="20"/>
      <c r="E462" s="18"/>
      <c r="F462" s="18"/>
      <c r="G462" s="18"/>
      <c r="H462" s="93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91"/>
      <c r="B463" s="18"/>
      <c r="C463" s="20"/>
      <c r="D463" s="20"/>
      <c r="E463" s="18"/>
      <c r="F463" s="18"/>
      <c r="G463" s="18"/>
      <c r="H463" s="93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91"/>
      <c r="B464" s="18"/>
      <c r="C464" s="20"/>
      <c r="D464" s="20"/>
      <c r="E464" s="18"/>
      <c r="F464" s="18"/>
      <c r="G464" s="18"/>
      <c r="H464" s="93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91"/>
      <c r="B465" s="18"/>
      <c r="C465" s="20"/>
      <c r="D465" s="20"/>
      <c r="E465" s="18"/>
      <c r="F465" s="18"/>
      <c r="G465" s="18"/>
      <c r="H465" s="93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91"/>
      <c r="B466" s="18"/>
      <c r="C466" s="20"/>
      <c r="D466" s="20"/>
      <c r="E466" s="18"/>
      <c r="F466" s="18"/>
      <c r="G466" s="18"/>
      <c r="H466" s="93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91"/>
      <c r="B467" s="18"/>
      <c r="C467" s="20"/>
      <c r="D467" s="20"/>
      <c r="E467" s="18"/>
      <c r="F467" s="18"/>
      <c r="G467" s="18"/>
      <c r="H467" s="93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91"/>
      <c r="B468" s="18"/>
      <c r="C468" s="20"/>
      <c r="D468" s="20"/>
      <c r="E468" s="18"/>
      <c r="F468" s="18"/>
      <c r="G468" s="18"/>
      <c r="H468" s="93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91"/>
      <c r="B469" s="18"/>
      <c r="C469" s="20"/>
      <c r="D469" s="20"/>
      <c r="E469" s="18"/>
      <c r="F469" s="18"/>
      <c r="G469" s="18"/>
      <c r="H469" s="93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91"/>
      <c r="B470" s="18"/>
      <c r="C470" s="20"/>
      <c r="D470" s="20"/>
      <c r="E470" s="18"/>
      <c r="F470" s="18"/>
      <c r="G470" s="18"/>
      <c r="H470" s="93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91"/>
      <c r="B471" s="18"/>
      <c r="C471" s="20"/>
      <c r="D471" s="20"/>
      <c r="E471" s="18"/>
      <c r="F471" s="18"/>
      <c r="G471" s="18"/>
      <c r="H471" s="93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91"/>
      <c r="B472" s="18"/>
      <c r="C472" s="20"/>
      <c r="D472" s="20"/>
      <c r="E472" s="18"/>
      <c r="F472" s="18"/>
      <c r="G472" s="18"/>
      <c r="H472" s="93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91"/>
      <c r="B473" s="18"/>
      <c r="C473" s="20"/>
      <c r="D473" s="20"/>
      <c r="E473" s="18"/>
      <c r="F473" s="18"/>
      <c r="G473" s="18"/>
      <c r="H473" s="93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91"/>
      <c r="B474" s="18"/>
      <c r="C474" s="20"/>
      <c r="D474" s="20"/>
      <c r="E474" s="18"/>
      <c r="F474" s="18"/>
      <c r="G474" s="18"/>
      <c r="H474" s="93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91"/>
      <c r="B475" s="18"/>
      <c r="C475" s="20"/>
      <c r="D475" s="20"/>
      <c r="E475" s="18"/>
      <c r="F475" s="18"/>
      <c r="G475" s="18"/>
      <c r="H475" s="93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91"/>
      <c r="B476" s="18"/>
      <c r="C476" s="20"/>
      <c r="D476" s="20"/>
      <c r="E476" s="18"/>
      <c r="F476" s="18"/>
      <c r="G476" s="18"/>
      <c r="H476" s="93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91"/>
      <c r="B477" s="18"/>
      <c r="C477" s="20"/>
      <c r="D477" s="20"/>
      <c r="E477" s="18"/>
      <c r="F477" s="18"/>
      <c r="G477" s="18"/>
      <c r="H477" s="93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91"/>
      <c r="B478" s="18"/>
      <c r="C478" s="20"/>
      <c r="D478" s="20"/>
      <c r="E478" s="18"/>
      <c r="F478" s="18"/>
      <c r="G478" s="18"/>
      <c r="H478" s="93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91"/>
      <c r="B479" s="18"/>
      <c r="C479" s="20"/>
      <c r="D479" s="20"/>
      <c r="E479" s="18"/>
      <c r="F479" s="18"/>
      <c r="G479" s="18"/>
      <c r="H479" s="93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91"/>
      <c r="B480" s="18"/>
      <c r="C480" s="20"/>
      <c r="D480" s="20"/>
      <c r="E480" s="18"/>
      <c r="F480" s="18"/>
      <c r="G480" s="18"/>
      <c r="H480" s="93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91"/>
      <c r="B481" s="18"/>
      <c r="C481" s="20"/>
      <c r="D481" s="20"/>
      <c r="E481" s="18"/>
      <c r="F481" s="18"/>
      <c r="G481" s="18"/>
      <c r="H481" s="93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91"/>
      <c r="B482" s="18"/>
      <c r="C482" s="20"/>
      <c r="D482" s="20"/>
      <c r="E482" s="18"/>
      <c r="F482" s="18"/>
      <c r="G482" s="18"/>
      <c r="H482" s="93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91"/>
      <c r="B483" s="18"/>
      <c r="C483" s="20"/>
      <c r="D483" s="20"/>
      <c r="E483" s="18"/>
      <c r="F483" s="18"/>
      <c r="G483" s="18"/>
      <c r="H483" s="93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91"/>
      <c r="B484" s="18"/>
      <c r="C484" s="20"/>
      <c r="D484" s="20"/>
      <c r="E484" s="18"/>
      <c r="F484" s="18"/>
      <c r="G484" s="18"/>
      <c r="H484" s="93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91"/>
      <c r="B485" s="18"/>
      <c r="C485" s="20"/>
      <c r="D485" s="20"/>
      <c r="E485" s="18"/>
      <c r="F485" s="18"/>
      <c r="G485" s="18"/>
      <c r="H485" s="93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91"/>
      <c r="B486" s="18"/>
      <c r="C486" s="20"/>
      <c r="D486" s="20"/>
      <c r="E486" s="18"/>
      <c r="F486" s="18"/>
      <c r="G486" s="18"/>
      <c r="H486" s="93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91"/>
      <c r="B487" s="18"/>
      <c r="C487" s="20"/>
      <c r="D487" s="20"/>
      <c r="E487" s="18"/>
      <c r="F487" s="18"/>
      <c r="G487" s="18"/>
      <c r="H487" s="93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91"/>
      <c r="B488" s="18"/>
      <c r="C488" s="20"/>
      <c r="D488" s="20"/>
      <c r="E488" s="18"/>
      <c r="F488" s="18"/>
      <c r="G488" s="18"/>
      <c r="H488" s="93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91"/>
      <c r="B489" s="18"/>
      <c r="C489" s="20"/>
      <c r="D489" s="20"/>
      <c r="E489" s="18"/>
      <c r="F489" s="18"/>
      <c r="G489" s="18"/>
      <c r="H489" s="93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91"/>
      <c r="B490" s="18"/>
      <c r="C490" s="20"/>
      <c r="D490" s="20"/>
      <c r="E490" s="18"/>
      <c r="F490" s="18"/>
      <c r="G490" s="18"/>
      <c r="H490" s="93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91"/>
      <c r="B491" s="18"/>
      <c r="C491" s="20"/>
      <c r="D491" s="20"/>
      <c r="E491" s="18"/>
      <c r="F491" s="18"/>
      <c r="G491" s="18"/>
      <c r="H491" s="93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91"/>
      <c r="B492" s="18"/>
      <c r="C492" s="20"/>
      <c r="D492" s="20"/>
      <c r="E492" s="18"/>
      <c r="F492" s="18"/>
      <c r="G492" s="18"/>
      <c r="H492" s="93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91"/>
      <c r="B493" s="18"/>
      <c r="C493" s="20"/>
      <c r="D493" s="20"/>
      <c r="E493" s="18"/>
      <c r="F493" s="18"/>
      <c r="G493" s="18"/>
      <c r="H493" s="93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91"/>
      <c r="B494" s="18"/>
      <c r="C494" s="20"/>
      <c r="D494" s="20"/>
      <c r="E494" s="18"/>
      <c r="F494" s="18"/>
      <c r="G494" s="18"/>
      <c r="H494" s="93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91"/>
      <c r="B495" s="18"/>
      <c r="C495" s="20"/>
      <c r="D495" s="20"/>
      <c r="E495" s="18"/>
      <c r="F495" s="18"/>
      <c r="G495" s="18"/>
      <c r="H495" s="93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91"/>
      <c r="B496" s="18"/>
      <c r="C496" s="20"/>
      <c r="D496" s="20"/>
      <c r="E496" s="18"/>
      <c r="F496" s="18"/>
      <c r="G496" s="18"/>
      <c r="H496" s="93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91"/>
      <c r="B497" s="18"/>
      <c r="C497" s="20"/>
      <c r="D497" s="20"/>
      <c r="E497" s="18"/>
      <c r="F497" s="18"/>
      <c r="G497" s="18"/>
      <c r="H497" s="93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91"/>
      <c r="B498" s="18"/>
      <c r="C498" s="20"/>
      <c r="D498" s="20"/>
      <c r="E498" s="18"/>
      <c r="F498" s="18"/>
      <c r="G498" s="18"/>
      <c r="H498" s="93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91"/>
      <c r="B499" s="18"/>
      <c r="C499" s="20"/>
      <c r="D499" s="20"/>
      <c r="E499" s="18"/>
      <c r="F499" s="18"/>
      <c r="G499" s="18"/>
      <c r="H499" s="93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91"/>
      <c r="B500" s="18"/>
      <c r="C500" s="20"/>
      <c r="D500" s="20"/>
      <c r="E500" s="18"/>
      <c r="F500" s="18"/>
      <c r="G500" s="18"/>
      <c r="H500" s="93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91"/>
  <sheetViews>
    <sheetView zoomScale="85" zoomScaleNormal="85" workbookViewId="0">
      <selection activeCell="K21" sqref="K21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" customWidth="1"/>
    <col min="14" max="14" width="12.7109375" customWidth="1"/>
    <col min="15" max="15" width="15" customWidth="1"/>
    <col min="16" max="16" width="14.5703125" customWidth="1"/>
    <col min="17" max="17" width="17.85546875" hidden="1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4"/>
      <c r="G2" s="94"/>
      <c r="H2" s="94"/>
      <c r="I2" s="94"/>
      <c r="J2" s="22"/>
      <c r="K2" s="94"/>
      <c r="L2" s="94"/>
      <c r="M2" s="94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5"/>
      <c r="L3" s="94"/>
      <c r="M3" s="94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6"/>
      <c r="J4" s="3"/>
      <c r="K4" s="95"/>
      <c r="L4" s="94"/>
      <c r="M4" s="94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61"/>
      <c r="M5" s="97" t="s">
        <v>288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8" t="s">
        <v>944</v>
      </c>
      <c r="D6" s="1"/>
      <c r="E6" s="1"/>
      <c r="F6" s="6"/>
      <c r="G6" s="6"/>
      <c r="H6" s="6"/>
      <c r="I6" s="6"/>
      <c r="J6" s="1"/>
      <c r="K6" s="6"/>
      <c r="L6" s="6"/>
      <c r="M6" s="99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9">
        <f>Main!B10</f>
        <v>44421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100" t="s">
        <v>603</v>
      </c>
      <c r="C8" s="100"/>
      <c r="D8" s="100"/>
      <c r="E8" s="100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101" t="s">
        <v>16</v>
      </c>
      <c r="B9" s="102" t="s">
        <v>590</v>
      </c>
      <c r="C9" s="102"/>
      <c r="D9" s="103" t="s">
        <v>604</v>
      </c>
      <c r="E9" s="102" t="s">
        <v>605</v>
      </c>
      <c r="F9" s="102" t="s">
        <v>606</v>
      </c>
      <c r="G9" s="102" t="s">
        <v>607</v>
      </c>
      <c r="H9" s="102" t="s">
        <v>608</v>
      </c>
      <c r="I9" s="102" t="s">
        <v>609</v>
      </c>
      <c r="J9" s="101" t="s">
        <v>610</v>
      </c>
      <c r="K9" s="102" t="s">
        <v>611</v>
      </c>
      <c r="L9" s="104" t="s">
        <v>612</v>
      </c>
      <c r="M9" s="104" t="s">
        <v>613</v>
      </c>
      <c r="N9" s="102" t="s">
        <v>614</v>
      </c>
      <c r="O9" s="103" t="s">
        <v>615</v>
      </c>
      <c r="Q9" s="1"/>
      <c r="R9" s="6"/>
      <c r="S9" s="1"/>
      <c r="T9" s="1"/>
      <c r="U9" s="1"/>
      <c r="V9" s="1"/>
      <c r="W9" s="1"/>
      <c r="X9" s="1"/>
    </row>
    <row r="10" spans="1:38" ht="12.75" customHeight="1">
      <c r="A10" s="111">
        <v>1</v>
      </c>
      <c r="B10" s="112">
        <v>44357</v>
      </c>
      <c r="C10" s="113"/>
      <c r="D10" s="114" t="s">
        <v>82</v>
      </c>
      <c r="E10" s="115" t="s">
        <v>619</v>
      </c>
      <c r="F10" s="111" t="s">
        <v>621</v>
      </c>
      <c r="G10" s="111">
        <v>3345</v>
      </c>
      <c r="H10" s="115"/>
      <c r="I10" s="116" t="s">
        <v>622</v>
      </c>
      <c r="J10" s="117" t="s">
        <v>620</v>
      </c>
      <c r="K10" s="117"/>
      <c r="L10" s="118"/>
      <c r="M10" s="119"/>
      <c r="N10" s="117"/>
      <c r="O10" s="120"/>
      <c r="P10" s="105"/>
      <c r="Q10" s="1"/>
      <c r="R10" s="1" t="s">
        <v>618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2.75" customHeight="1">
      <c r="A11" s="304">
        <v>2</v>
      </c>
      <c r="B11" s="303">
        <v>44363</v>
      </c>
      <c r="C11" s="409"/>
      <c r="D11" s="365" t="s">
        <v>102</v>
      </c>
      <c r="E11" s="410" t="s">
        <v>616</v>
      </c>
      <c r="F11" s="304">
        <v>1189.75</v>
      </c>
      <c r="G11" s="304">
        <v>1111.5</v>
      </c>
      <c r="H11" s="410">
        <v>1252</v>
      </c>
      <c r="I11" s="411" t="s">
        <v>624</v>
      </c>
      <c r="J11" s="106" t="s">
        <v>974</v>
      </c>
      <c r="K11" s="106">
        <f t="shared" ref="K11" si="0">H11-F11</f>
        <v>62.25</v>
      </c>
      <c r="L11" s="108">
        <f>(F11*-0.8)/100</f>
        <v>-9.5180000000000007</v>
      </c>
      <c r="M11" s="109">
        <f t="shared" ref="M11" si="1">(K11+L11)/F11</f>
        <v>4.4321916368985081E-2</v>
      </c>
      <c r="N11" s="106" t="s">
        <v>617</v>
      </c>
      <c r="O11" s="110">
        <v>44418</v>
      </c>
      <c r="P11" s="105"/>
      <c r="Q11" s="1"/>
      <c r="R11" s="1" t="s">
        <v>618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2.75" customHeight="1">
      <c r="A12" s="121">
        <v>3</v>
      </c>
      <c r="B12" s="112">
        <v>44385</v>
      </c>
      <c r="C12" s="122"/>
      <c r="D12" s="114" t="s">
        <v>585</v>
      </c>
      <c r="E12" s="115" t="s">
        <v>619</v>
      </c>
      <c r="F12" s="111" t="s">
        <v>625</v>
      </c>
      <c r="G12" s="111">
        <v>2060</v>
      </c>
      <c r="H12" s="115"/>
      <c r="I12" s="116">
        <v>2500</v>
      </c>
      <c r="J12" s="117" t="s">
        <v>620</v>
      </c>
      <c r="K12" s="117"/>
      <c r="L12" s="118"/>
      <c r="M12" s="119"/>
      <c r="N12" s="117"/>
      <c r="O12" s="120"/>
      <c r="P12" s="105"/>
      <c r="Q12" s="1"/>
      <c r="R12" s="1" t="s">
        <v>623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2.75" customHeight="1">
      <c r="A13" s="121">
        <v>4</v>
      </c>
      <c r="B13" s="112">
        <v>44385</v>
      </c>
      <c r="C13" s="122"/>
      <c r="D13" s="114" t="s">
        <v>155</v>
      </c>
      <c r="E13" s="115" t="s">
        <v>616</v>
      </c>
      <c r="F13" s="111" t="s">
        <v>930</v>
      </c>
      <c r="G13" s="111">
        <v>6905</v>
      </c>
      <c r="H13" s="115"/>
      <c r="I13" s="116" t="s">
        <v>626</v>
      </c>
      <c r="J13" s="117" t="s">
        <v>620</v>
      </c>
      <c r="K13" s="117"/>
      <c r="L13" s="118"/>
      <c r="M13" s="119"/>
      <c r="N13" s="117"/>
      <c r="O13" s="120"/>
      <c r="P13" s="105"/>
      <c r="Q13" s="1"/>
      <c r="R13" s="1" t="s">
        <v>618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2.75" customHeight="1">
      <c r="A14" s="121">
        <v>5</v>
      </c>
      <c r="B14" s="112">
        <v>44396</v>
      </c>
      <c r="C14" s="122"/>
      <c r="D14" s="114" t="s">
        <v>131</v>
      </c>
      <c r="E14" s="115" t="s">
        <v>619</v>
      </c>
      <c r="F14" s="111" t="s">
        <v>859</v>
      </c>
      <c r="G14" s="111">
        <v>510</v>
      </c>
      <c r="H14" s="115"/>
      <c r="I14" s="116" t="s">
        <v>860</v>
      </c>
      <c r="J14" s="117" t="s">
        <v>620</v>
      </c>
      <c r="K14" s="117"/>
      <c r="L14" s="118"/>
      <c r="M14" s="119"/>
      <c r="N14" s="117"/>
      <c r="O14" s="120"/>
      <c r="P14" s="105"/>
      <c r="Q14" s="1"/>
      <c r="R14" s="1" t="s">
        <v>618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ht="12.75" customHeight="1">
      <c r="A15" s="121">
        <v>6</v>
      </c>
      <c r="B15" s="112">
        <v>44397</v>
      </c>
      <c r="C15" s="122"/>
      <c r="D15" s="114" t="s">
        <v>137</v>
      </c>
      <c r="E15" s="115" t="s">
        <v>619</v>
      </c>
      <c r="F15" s="111" t="s">
        <v>861</v>
      </c>
      <c r="G15" s="111">
        <v>96.5</v>
      </c>
      <c r="H15" s="115"/>
      <c r="I15" s="116" t="s">
        <v>862</v>
      </c>
      <c r="J15" s="117" t="s">
        <v>620</v>
      </c>
      <c r="K15" s="117"/>
      <c r="L15" s="118"/>
      <c r="M15" s="119"/>
      <c r="N15" s="117"/>
      <c r="O15" s="120"/>
      <c r="P15" s="105"/>
      <c r="Q15" s="1"/>
      <c r="R15" s="1" t="s">
        <v>618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12.75" customHeight="1">
      <c r="A16" s="354">
        <v>7</v>
      </c>
      <c r="B16" s="355">
        <v>44399</v>
      </c>
      <c r="C16" s="356"/>
      <c r="D16" s="357" t="s">
        <v>147</v>
      </c>
      <c r="E16" s="358" t="s">
        <v>616</v>
      </c>
      <c r="F16" s="359">
        <v>1577</v>
      </c>
      <c r="G16" s="359">
        <v>1447</v>
      </c>
      <c r="H16" s="358">
        <v>1641.5</v>
      </c>
      <c r="I16" s="360" t="s">
        <v>863</v>
      </c>
      <c r="J16" s="361" t="s">
        <v>907</v>
      </c>
      <c r="K16" s="361">
        <f t="shared" ref="K16" si="2">H16-F16</f>
        <v>64.5</v>
      </c>
      <c r="L16" s="362">
        <f>(F16*-0.8)/100</f>
        <v>-12.616000000000001</v>
      </c>
      <c r="M16" s="363">
        <f t="shared" ref="M16" si="3">(K16+L16)/F16</f>
        <v>3.2900443880786306E-2</v>
      </c>
      <c r="N16" s="361" t="s">
        <v>617</v>
      </c>
      <c r="O16" s="364">
        <v>44412</v>
      </c>
      <c r="P16" s="105"/>
      <c r="Q16" s="1"/>
      <c r="R16" s="1" t="s">
        <v>618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2.75" customHeight="1">
      <c r="A17" s="121">
        <v>8</v>
      </c>
      <c r="B17" s="112">
        <v>44407</v>
      </c>
      <c r="C17" s="122"/>
      <c r="D17" s="114" t="s">
        <v>51</v>
      </c>
      <c r="E17" s="115" t="s">
        <v>619</v>
      </c>
      <c r="F17" s="111" t="s">
        <v>876</v>
      </c>
      <c r="G17" s="111">
        <v>675</v>
      </c>
      <c r="H17" s="115"/>
      <c r="I17" s="116" t="s">
        <v>877</v>
      </c>
      <c r="J17" s="117" t="s">
        <v>620</v>
      </c>
      <c r="K17" s="121"/>
      <c r="L17" s="112"/>
      <c r="M17" s="122"/>
      <c r="N17" s="114"/>
      <c r="O17" s="115"/>
      <c r="P17" s="105"/>
      <c r="Q17" s="1"/>
      <c r="R17" s="1" t="s">
        <v>618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12.75" customHeight="1">
      <c r="A18" s="405">
        <v>9</v>
      </c>
      <c r="B18" s="319">
        <v>44410</v>
      </c>
      <c r="C18" s="406"/>
      <c r="D18" s="351" t="s">
        <v>883</v>
      </c>
      <c r="E18" s="407" t="s">
        <v>619</v>
      </c>
      <c r="F18" s="308">
        <v>63.3</v>
      </c>
      <c r="G18" s="308">
        <v>59</v>
      </c>
      <c r="H18" s="407">
        <v>59</v>
      </c>
      <c r="I18" s="408" t="s">
        <v>884</v>
      </c>
      <c r="J18" s="309" t="s">
        <v>962</v>
      </c>
      <c r="K18" s="309">
        <f t="shared" ref="K18" si="4">H18-F18</f>
        <v>-4.2999999999999972</v>
      </c>
      <c r="L18" s="310">
        <f>(F18*-0.8)/100</f>
        <v>-0.50639999999999996</v>
      </c>
      <c r="M18" s="311">
        <f t="shared" ref="M18" si="5">(K18+L18)/F18</f>
        <v>-7.5930489731437567E-2</v>
      </c>
      <c r="N18" s="309" t="s">
        <v>635</v>
      </c>
      <c r="O18" s="324">
        <v>44418</v>
      </c>
      <c r="P18" s="105"/>
      <c r="Q18" s="1"/>
      <c r="R18" s="1" t="s">
        <v>618</v>
      </c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12.75" customHeight="1">
      <c r="A19" s="121">
        <v>10</v>
      </c>
      <c r="B19" s="112">
        <v>44417</v>
      </c>
      <c r="C19" s="122"/>
      <c r="D19" s="114" t="s">
        <v>364</v>
      </c>
      <c r="E19" s="115" t="s">
        <v>619</v>
      </c>
      <c r="F19" s="111" t="s">
        <v>957</v>
      </c>
      <c r="G19" s="111">
        <v>69</v>
      </c>
      <c r="H19" s="115"/>
      <c r="I19" s="116" t="s">
        <v>958</v>
      </c>
      <c r="J19" s="117" t="s">
        <v>620</v>
      </c>
      <c r="K19" s="121"/>
      <c r="L19" s="112"/>
      <c r="M19" s="122"/>
      <c r="N19" s="114"/>
      <c r="O19" s="115"/>
      <c r="P19" s="105"/>
      <c r="Q19" s="1"/>
      <c r="R19" s="1" t="s">
        <v>618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4.25" customHeight="1">
      <c r="A20" s="121"/>
      <c r="B20" s="112"/>
      <c r="C20" s="122"/>
      <c r="D20" s="114"/>
      <c r="E20" s="115"/>
      <c r="F20" s="111"/>
      <c r="G20" s="111"/>
      <c r="H20" s="115"/>
      <c r="I20" s="116"/>
      <c r="J20" s="117"/>
      <c r="K20" s="121"/>
      <c r="L20" s="112"/>
      <c r="M20" s="122"/>
      <c r="N20" s="114"/>
      <c r="O20" s="115"/>
      <c r="P20" s="105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4.25" customHeight="1">
      <c r="A21" s="128"/>
      <c r="B21" s="129"/>
      <c r="C21" s="130"/>
      <c r="D21" s="131"/>
      <c r="E21" s="132"/>
      <c r="F21" s="132"/>
      <c r="H21" s="132"/>
      <c r="I21" s="133"/>
      <c r="J21" s="134"/>
      <c r="K21" s="134"/>
      <c r="L21" s="135"/>
      <c r="M21" s="136"/>
      <c r="N21" s="137"/>
      <c r="O21" s="138"/>
      <c r="P21" s="139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</row>
    <row r="22" spans="1:38" ht="14.25" customHeight="1">
      <c r="A22" s="128"/>
      <c r="B22" s="129"/>
      <c r="C22" s="130"/>
      <c r="D22" s="131"/>
      <c r="E22" s="132"/>
      <c r="F22" s="132"/>
      <c r="G22" s="128"/>
      <c r="H22" s="132"/>
      <c r="I22" s="133"/>
      <c r="J22" s="134"/>
      <c r="K22" s="134"/>
      <c r="L22" s="135"/>
      <c r="M22" s="136"/>
      <c r="N22" s="137"/>
      <c r="O22" s="138"/>
      <c r="P22" s="139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</row>
    <row r="23" spans="1:38" ht="12" customHeight="1">
      <c r="A23" s="140" t="s">
        <v>627</v>
      </c>
      <c r="B23" s="141"/>
      <c r="C23" s="142"/>
      <c r="D23" s="143"/>
      <c r="E23" s="144"/>
      <c r="F23" s="144"/>
      <c r="G23" s="144"/>
      <c r="H23" s="144"/>
      <c r="I23" s="144"/>
      <c r="J23" s="145"/>
      <c r="K23" s="144"/>
      <c r="L23" s="146"/>
      <c r="M23" s="61"/>
      <c r="N23" s="145"/>
      <c r="O23" s="142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</row>
    <row r="24" spans="1:38" ht="12" customHeight="1">
      <c r="A24" s="147" t="s">
        <v>628</v>
      </c>
      <c r="B24" s="140"/>
      <c r="C24" s="140"/>
      <c r="D24" s="140"/>
      <c r="E24" s="44"/>
      <c r="F24" s="148" t="s">
        <v>629</v>
      </c>
      <c r="G24" s="6"/>
      <c r="H24" s="6"/>
      <c r="I24" s="6"/>
      <c r="J24" s="149"/>
      <c r="K24" s="150"/>
      <c r="L24" s="150"/>
      <c r="M24" s="151"/>
      <c r="N24" s="1"/>
      <c r="O24" s="152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</row>
    <row r="25" spans="1:38" ht="12" customHeight="1">
      <c r="A25" s="140" t="s">
        <v>630</v>
      </c>
      <c r="B25" s="140"/>
      <c r="C25" s="140"/>
      <c r="D25" s="140"/>
      <c r="E25" s="6"/>
      <c r="F25" s="148" t="s">
        <v>631</v>
      </c>
      <c r="G25" s="6"/>
      <c r="H25" s="6"/>
      <c r="I25" s="6"/>
      <c r="J25" s="149"/>
      <c r="K25" s="150"/>
      <c r="L25" s="150"/>
      <c r="M25" s="151"/>
      <c r="N25" s="1"/>
      <c r="O25" s="152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</row>
    <row r="26" spans="1:38" ht="12" customHeight="1">
      <c r="A26" s="140"/>
      <c r="B26" s="140"/>
      <c r="C26" s="140"/>
      <c r="D26" s="140"/>
      <c r="E26" s="6"/>
      <c r="F26" s="6"/>
      <c r="G26" s="6"/>
      <c r="H26" s="6"/>
      <c r="I26" s="6"/>
      <c r="J26" s="153"/>
      <c r="K26" s="150"/>
      <c r="L26" s="150"/>
      <c r="M26" s="6"/>
      <c r="N26" s="154"/>
      <c r="O26" s="1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</row>
    <row r="27" spans="1:38" ht="12.75" customHeight="1">
      <c r="A27" s="1"/>
      <c r="B27" s="155" t="s">
        <v>632</v>
      </c>
      <c r="C27" s="155"/>
      <c r="D27" s="155"/>
      <c r="E27" s="155"/>
      <c r="F27" s="156"/>
      <c r="G27" s="6"/>
      <c r="H27" s="6"/>
      <c r="I27" s="157"/>
      <c r="J27" s="158"/>
      <c r="K27" s="159"/>
      <c r="L27" s="158"/>
      <c r="M27" s="6"/>
      <c r="N27" s="1"/>
      <c r="O27" s="1"/>
      <c r="P27" s="1"/>
      <c r="R27" s="61"/>
      <c r="S27" s="1"/>
      <c r="T27" s="1"/>
      <c r="U27" s="1"/>
      <c r="V27" s="1"/>
      <c r="W27" s="1"/>
      <c r="X27" s="1"/>
      <c r="Y27" s="1"/>
      <c r="Z27" s="1"/>
    </row>
    <row r="28" spans="1:38" ht="38.25" customHeight="1">
      <c r="A28" s="101" t="s">
        <v>16</v>
      </c>
      <c r="B28" s="160" t="s">
        <v>590</v>
      </c>
      <c r="C28" s="104"/>
      <c r="D28" s="103" t="s">
        <v>604</v>
      </c>
      <c r="E28" s="102" t="s">
        <v>605</v>
      </c>
      <c r="F28" s="102" t="s">
        <v>606</v>
      </c>
      <c r="G28" s="102" t="s">
        <v>633</v>
      </c>
      <c r="H28" s="102" t="s">
        <v>608</v>
      </c>
      <c r="I28" s="102" t="s">
        <v>609</v>
      </c>
      <c r="J28" s="102" t="s">
        <v>610</v>
      </c>
      <c r="K28" s="160" t="s">
        <v>634</v>
      </c>
      <c r="L28" s="161" t="s">
        <v>612</v>
      </c>
      <c r="M28" s="104" t="s">
        <v>613</v>
      </c>
      <c r="N28" s="102" t="s">
        <v>614</v>
      </c>
      <c r="O28" s="103" t="s">
        <v>615</v>
      </c>
      <c r="P28" s="1"/>
      <c r="Q28" s="1"/>
      <c r="R28" s="61"/>
      <c r="S28" s="61"/>
      <c r="T28" s="61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</row>
    <row r="29" spans="1:38" ht="15" customHeight="1">
      <c r="A29" s="305">
        <v>1</v>
      </c>
      <c r="B29" s="319">
        <v>44397</v>
      </c>
      <c r="C29" s="306"/>
      <c r="D29" s="307" t="s">
        <v>329</v>
      </c>
      <c r="E29" s="308" t="s">
        <v>619</v>
      </c>
      <c r="F29" s="308">
        <v>846</v>
      </c>
      <c r="G29" s="308">
        <v>821</v>
      </c>
      <c r="H29" s="308">
        <v>832.5</v>
      </c>
      <c r="I29" s="308">
        <v>895</v>
      </c>
      <c r="J29" s="309" t="s">
        <v>909</v>
      </c>
      <c r="K29" s="309">
        <f t="shared" ref="K29" si="6">H29-F29</f>
        <v>-13.5</v>
      </c>
      <c r="L29" s="310">
        <f>(F29*-0.7)/100</f>
        <v>-5.9219999999999997</v>
      </c>
      <c r="M29" s="311">
        <f t="shared" ref="M29" si="7">(K29+L29)/F29</f>
        <v>-2.295744680851064E-2</v>
      </c>
      <c r="N29" s="309" t="s">
        <v>635</v>
      </c>
      <c r="O29" s="324">
        <v>44412</v>
      </c>
      <c r="P29" s="1"/>
      <c r="Q29" s="1"/>
      <c r="R29" s="6" t="s">
        <v>618</v>
      </c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1:38" ht="15" customHeight="1">
      <c r="A30" s="317">
        <v>2</v>
      </c>
      <c r="B30" s="303">
        <v>44399</v>
      </c>
      <c r="C30" s="312"/>
      <c r="D30" s="318" t="s">
        <v>540</v>
      </c>
      <c r="E30" s="304" t="s">
        <v>619</v>
      </c>
      <c r="F30" s="304">
        <v>2097</v>
      </c>
      <c r="G30" s="304">
        <v>2040</v>
      </c>
      <c r="H30" s="304">
        <v>2147.5</v>
      </c>
      <c r="I30" s="304" t="s">
        <v>864</v>
      </c>
      <c r="J30" s="106" t="s">
        <v>882</v>
      </c>
      <c r="K30" s="106">
        <f t="shared" ref="K30" si="8">H30-F30</f>
        <v>50.5</v>
      </c>
      <c r="L30" s="108">
        <f t="shared" ref="L30" si="9">(F30*-0.7)/100</f>
        <v>-14.678999999999998</v>
      </c>
      <c r="M30" s="109">
        <f t="shared" ref="M30" si="10">(K30+L30)/F30</f>
        <v>1.7082021936099187E-2</v>
      </c>
      <c r="N30" s="106" t="s">
        <v>617</v>
      </c>
      <c r="O30" s="110">
        <v>44410</v>
      </c>
      <c r="P30" s="1"/>
      <c r="Q30" s="1"/>
      <c r="R30" s="6" t="s">
        <v>618</v>
      </c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ht="15" customHeight="1">
      <c r="A31" s="317">
        <v>2</v>
      </c>
      <c r="B31" s="303">
        <v>44406</v>
      </c>
      <c r="C31" s="312"/>
      <c r="D31" s="318" t="s">
        <v>317</v>
      </c>
      <c r="E31" s="304" t="s">
        <v>619</v>
      </c>
      <c r="F31" s="304">
        <v>1147.5</v>
      </c>
      <c r="G31" s="304">
        <v>1115</v>
      </c>
      <c r="H31" s="304">
        <v>1182.5</v>
      </c>
      <c r="I31" s="304" t="s">
        <v>871</v>
      </c>
      <c r="J31" s="106" t="s">
        <v>865</v>
      </c>
      <c r="K31" s="106">
        <f t="shared" ref="K31:K32" si="11">H31-F31</f>
        <v>35</v>
      </c>
      <c r="L31" s="108">
        <f t="shared" ref="L31" si="12">(F31*-0.7)/100</f>
        <v>-8.0325000000000006</v>
      </c>
      <c r="M31" s="109">
        <f t="shared" ref="M31:M32" si="13">(K31+L31)/F31</f>
        <v>2.3501089324618737E-2</v>
      </c>
      <c r="N31" s="106" t="s">
        <v>617</v>
      </c>
      <c r="O31" s="110">
        <v>44410</v>
      </c>
      <c r="P31" s="1"/>
      <c r="Q31" s="1"/>
      <c r="R31" s="6" t="s">
        <v>623</v>
      </c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1:38" ht="15" customHeight="1">
      <c r="A32" s="305">
        <v>4</v>
      </c>
      <c r="B32" s="319">
        <v>44407</v>
      </c>
      <c r="C32" s="306"/>
      <c r="D32" s="307" t="s">
        <v>354</v>
      </c>
      <c r="E32" s="308" t="s">
        <v>619</v>
      </c>
      <c r="F32" s="308">
        <v>184.5</v>
      </c>
      <c r="G32" s="308">
        <v>179</v>
      </c>
      <c r="H32" s="308">
        <v>179</v>
      </c>
      <c r="I32" s="308" t="s">
        <v>875</v>
      </c>
      <c r="J32" s="309" t="s">
        <v>908</v>
      </c>
      <c r="K32" s="309">
        <f t="shared" si="11"/>
        <v>-5.5</v>
      </c>
      <c r="L32" s="310">
        <f>(F32*-0.7)/100</f>
        <v>-1.2915000000000001</v>
      </c>
      <c r="M32" s="311">
        <f t="shared" si="13"/>
        <v>-3.6810298102981032E-2</v>
      </c>
      <c r="N32" s="309" t="s">
        <v>635</v>
      </c>
      <c r="O32" s="324">
        <v>44411</v>
      </c>
      <c r="P32" s="1"/>
      <c r="Q32" s="1"/>
      <c r="R32" s="6" t="s">
        <v>623</v>
      </c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38" ht="15" customHeight="1">
      <c r="A33" s="305">
        <v>5</v>
      </c>
      <c r="B33" s="319">
        <v>44410</v>
      </c>
      <c r="C33" s="306"/>
      <c r="D33" s="307" t="s">
        <v>154</v>
      </c>
      <c r="E33" s="308" t="s">
        <v>619</v>
      </c>
      <c r="F33" s="308">
        <v>551</v>
      </c>
      <c r="G33" s="308">
        <v>534</v>
      </c>
      <c r="H33" s="308">
        <v>534.5</v>
      </c>
      <c r="I33" s="308">
        <v>580</v>
      </c>
      <c r="J33" s="309" t="s">
        <v>885</v>
      </c>
      <c r="K33" s="309">
        <f t="shared" ref="K33" si="14">H33-F33</f>
        <v>-16.5</v>
      </c>
      <c r="L33" s="310">
        <f>(F33*-0.07)/100</f>
        <v>-0.38569999999999999</v>
      </c>
      <c r="M33" s="311">
        <f t="shared" ref="M33" si="15">(K33+L33)/F33</f>
        <v>-3.0645553539019963E-2</v>
      </c>
      <c r="N33" s="309" t="s">
        <v>635</v>
      </c>
      <c r="O33" s="324">
        <v>44410</v>
      </c>
      <c r="P33" s="1"/>
      <c r="Q33" s="1"/>
      <c r="R33" s="6" t="s">
        <v>623</v>
      </c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 ht="15" customHeight="1">
      <c r="A34" s="372">
        <v>6</v>
      </c>
      <c r="B34" s="373">
        <v>44410</v>
      </c>
      <c r="C34" s="374"/>
      <c r="D34" s="375" t="s">
        <v>197</v>
      </c>
      <c r="E34" s="376" t="s">
        <v>619</v>
      </c>
      <c r="F34" s="376">
        <v>569.5</v>
      </c>
      <c r="G34" s="376">
        <v>554</v>
      </c>
      <c r="H34" s="376">
        <v>554</v>
      </c>
      <c r="I34" s="376" t="s">
        <v>886</v>
      </c>
      <c r="J34" s="309" t="s">
        <v>885</v>
      </c>
      <c r="K34" s="309">
        <f t="shared" ref="K34" si="16">H34-F34</f>
        <v>-15.5</v>
      </c>
      <c r="L34" s="310">
        <f>(F34*-0.7)/100</f>
        <v>-3.9864999999999999</v>
      </c>
      <c r="M34" s="311">
        <f t="shared" ref="M34" si="17">(K34+L34)/F34</f>
        <v>-3.4216856892010532E-2</v>
      </c>
      <c r="N34" s="309" t="s">
        <v>635</v>
      </c>
      <c r="O34" s="324">
        <v>44413</v>
      </c>
      <c r="P34" s="1"/>
      <c r="Q34" s="1"/>
      <c r="R34" s="6" t="s">
        <v>618</v>
      </c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 ht="15" customHeight="1">
      <c r="A35" s="305">
        <v>7</v>
      </c>
      <c r="B35" s="319">
        <v>44410</v>
      </c>
      <c r="C35" s="306"/>
      <c r="D35" s="307" t="s">
        <v>888</v>
      </c>
      <c r="E35" s="308" t="s">
        <v>619</v>
      </c>
      <c r="F35" s="308">
        <v>305.5</v>
      </c>
      <c r="G35" s="308">
        <v>297</v>
      </c>
      <c r="H35" s="308">
        <v>297</v>
      </c>
      <c r="I35" s="308" t="s">
        <v>887</v>
      </c>
      <c r="J35" s="309" t="s">
        <v>910</v>
      </c>
      <c r="K35" s="309">
        <f t="shared" ref="K35" si="18">H35-F35</f>
        <v>-8.5</v>
      </c>
      <c r="L35" s="310">
        <f>(F35*-0.7)/100</f>
        <v>-2.1385000000000001</v>
      </c>
      <c r="M35" s="311">
        <f t="shared" ref="M35" si="19">(K35+L35)/F35</f>
        <v>-3.4823240589198036E-2</v>
      </c>
      <c r="N35" s="309" t="s">
        <v>635</v>
      </c>
      <c r="O35" s="324">
        <v>44412</v>
      </c>
      <c r="P35" s="1"/>
      <c r="Q35" s="1"/>
      <c r="R35" s="6" t="s">
        <v>618</v>
      </c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 ht="15" customHeight="1">
      <c r="A36" s="340">
        <v>8</v>
      </c>
      <c r="B36" s="341">
        <v>44411</v>
      </c>
      <c r="C36" s="342"/>
      <c r="D36" s="343" t="s">
        <v>890</v>
      </c>
      <c r="E36" s="344" t="s">
        <v>619</v>
      </c>
      <c r="F36" s="344">
        <v>178.25</v>
      </c>
      <c r="G36" s="344">
        <v>173</v>
      </c>
      <c r="H36" s="344">
        <v>182.5</v>
      </c>
      <c r="I36" s="344" t="s">
        <v>891</v>
      </c>
      <c r="J36" s="106" t="s">
        <v>892</v>
      </c>
      <c r="K36" s="106">
        <f t="shared" ref="K36:K38" si="20">H36-F36</f>
        <v>4.25</v>
      </c>
      <c r="L36" s="108">
        <f>(F36*-0.07)/100</f>
        <v>-0.12477500000000001</v>
      </c>
      <c r="M36" s="109">
        <f t="shared" ref="M36:M38" si="21">(K36+L36)/F36</f>
        <v>2.3142917251051897E-2</v>
      </c>
      <c r="N36" s="106" t="s">
        <v>617</v>
      </c>
      <c r="O36" s="414">
        <v>44411</v>
      </c>
      <c r="P36" s="1"/>
      <c r="Q36" s="1"/>
      <c r="R36" s="6" t="s">
        <v>618</v>
      </c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 ht="15" customHeight="1">
      <c r="A37" s="369">
        <v>9</v>
      </c>
      <c r="B37" s="332">
        <v>44412</v>
      </c>
      <c r="C37" s="370"/>
      <c r="D37" s="371" t="s">
        <v>503</v>
      </c>
      <c r="E37" s="331" t="s">
        <v>619</v>
      </c>
      <c r="F37" s="331">
        <v>2159</v>
      </c>
      <c r="G37" s="331">
        <v>2085</v>
      </c>
      <c r="H37" s="331">
        <v>2085</v>
      </c>
      <c r="I37" s="331" t="s">
        <v>914</v>
      </c>
      <c r="J37" s="309" t="s">
        <v>927</v>
      </c>
      <c r="K37" s="309">
        <f t="shared" si="20"/>
        <v>-74</v>
      </c>
      <c r="L37" s="310">
        <f>(F37*-0.7)/100</f>
        <v>-15.113</v>
      </c>
      <c r="M37" s="311">
        <f t="shared" si="21"/>
        <v>-4.1275127373784158E-2</v>
      </c>
      <c r="N37" s="309" t="s">
        <v>635</v>
      </c>
      <c r="O37" s="324">
        <v>44413</v>
      </c>
      <c r="P37" s="1"/>
      <c r="Q37" s="1"/>
      <c r="R37" s="6" t="s">
        <v>618</v>
      </c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ht="15" customHeight="1">
      <c r="A38" s="369">
        <v>10</v>
      </c>
      <c r="B38" s="332">
        <v>44412</v>
      </c>
      <c r="C38" s="370"/>
      <c r="D38" s="371" t="s">
        <v>465</v>
      </c>
      <c r="E38" s="331" t="s">
        <v>619</v>
      </c>
      <c r="F38" s="331">
        <v>284</v>
      </c>
      <c r="G38" s="331">
        <v>274</v>
      </c>
      <c r="H38" s="331">
        <v>275</v>
      </c>
      <c r="I38" s="331" t="s">
        <v>919</v>
      </c>
      <c r="J38" s="309" t="s">
        <v>936</v>
      </c>
      <c r="K38" s="309">
        <f t="shared" si="20"/>
        <v>-9</v>
      </c>
      <c r="L38" s="310">
        <f>(F38*-0.7)/100</f>
        <v>-1.9879999999999998</v>
      </c>
      <c r="M38" s="311">
        <f t="shared" si="21"/>
        <v>-3.8690140845070421E-2</v>
      </c>
      <c r="N38" s="309" t="s">
        <v>635</v>
      </c>
      <c r="O38" s="324">
        <v>44413</v>
      </c>
      <c r="P38" s="1"/>
      <c r="Q38" s="1"/>
      <c r="R38" s="6" t="s">
        <v>618</v>
      </c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ht="15" customHeight="1">
      <c r="A39" s="340">
        <v>11</v>
      </c>
      <c r="B39" s="341">
        <v>44413</v>
      </c>
      <c r="C39" s="342"/>
      <c r="D39" s="343" t="s">
        <v>189</v>
      </c>
      <c r="E39" s="344" t="s">
        <v>619</v>
      </c>
      <c r="F39" s="344">
        <v>135.5</v>
      </c>
      <c r="G39" s="344">
        <v>131.80000000000001</v>
      </c>
      <c r="H39" s="344">
        <v>138.5</v>
      </c>
      <c r="I39" s="344" t="s">
        <v>928</v>
      </c>
      <c r="J39" s="106" t="s">
        <v>929</v>
      </c>
      <c r="K39" s="106">
        <f t="shared" ref="K39" si="22">H39-F39</f>
        <v>3</v>
      </c>
      <c r="L39" s="108">
        <f>(F39*-0.07)/100</f>
        <v>-9.4850000000000018E-2</v>
      </c>
      <c r="M39" s="109">
        <f t="shared" ref="M39" si="23">(K39+L39)/F39</f>
        <v>2.1440221402214021E-2</v>
      </c>
      <c r="N39" s="106" t="s">
        <v>617</v>
      </c>
      <c r="O39" s="414">
        <v>44413</v>
      </c>
      <c r="P39" s="1"/>
      <c r="Q39" s="1"/>
      <c r="R39" s="6" t="s">
        <v>618</v>
      </c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ht="15" customHeight="1">
      <c r="A40" s="340">
        <v>12</v>
      </c>
      <c r="B40" s="341">
        <v>44414</v>
      </c>
      <c r="C40" s="342"/>
      <c r="D40" s="343" t="s">
        <v>164</v>
      </c>
      <c r="E40" s="344" t="s">
        <v>619</v>
      </c>
      <c r="F40" s="344">
        <v>1515</v>
      </c>
      <c r="G40" s="344">
        <v>1470</v>
      </c>
      <c r="H40" s="344">
        <v>1550</v>
      </c>
      <c r="I40" s="344" t="s">
        <v>937</v>
      </c>
      <c r="J40" s="106" t="s">
        <v>865</v>
      </c>
      <c r="K40" s="106">
        <f t="shared" ref="K40" si="24">H40-F40</f>
        <v>35</v>
      </c>
      <c r="L40" s="108">
        <f>(F40*-0.07)/100</f>
        <v>-1.0605000000000002</v>
      </c>
      <c r="M40" s="109">
        <f t="shared" ref="M40" si="25">(K40+L40)/F40</f>
        <v>2.2402310231023105E-2</v>
      </c>
      <c r="N40" s="106" t="s">
        <v>617</v>
      </c>
      <c r="O40" s="414">
        <v>44414</v>
      </c>
      <c r="P40" s="1"/>
      <c r="Q40" s="1"/>
      <c r="R40" s="6" t="s">
        <v>618</v>
      </c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s="384" customFormat="1" ht="15" customHeight="1">
      <c r="A41" s="387">
        <v>13</v>
      </c>
      <c r="B41" s="388">
        <v>44417</v>
      </c>
      <c r="C41" s="389"/>
      <c r="D41" s="390" t="s">
        <v>134</v>
      </c>
      <c r="E41" s="391" t="s">
        <v>619</v>
      </c>
      <c r="F41" s="391" t="s">
        <v>945</v>
      </c>
      <c r="G41" s="391">
        <v>1005</v>
      </c>
      <c r="H41" s="391"/>
      <c r="I41" s="391">
        <v>1100</v>
      </c>
      <c r="J41" s="385" t="s">
        <v>620</v>
      </c>
      <c r="K41" s="377"/>
      <c r="L41" s="378"/>
      <c r="M41" s="379"/>
      <c r="N41" s="377"/>
      <c r="O41" s="381"/>
      <c r="P41" s="382"/>
      <c r="Q41" s="382"/>
      <c r="R41" s="383" t="s">
        <v>623</v>
      </c>
      <c r="S41" s="382"/>
      <c r="T41" s="382"/>
      <c r="U41" s="382"/>
      <c r="V41" s="382"/>
      <c r="W41" s="382"/>
      <c r="X41" s="382"/>
      <c r="Y41" s="382"/>
      <c r="Z41" s="382"/>
      <c r="AA41" s="382"/>
      <c r="AB41" s="382"/>
      <c r="AC41" s="382"/>
      <c r="AD41" s="382"/>
      <c r="AE41" s="382"/>
      <c r="AF41" s="382"/>
      <c r="AG41" s="382"/>
      <c r="AH41" s="382"/>
      <c r="AI41" s="382"/>
      <c r="AJ41" s="382"/>
      <c r="AK41" s="382"/>
      <c r="AL41" s="382"/>
    </row>
    <row r="42" spans="1:38" s="384" customFormat="1" ht="15" customHeight="1">
      <c r="A42" s="369">
        <v>14</v>
      </c>
      <c r="B42" s="332">
        <v>44417</v>
      </c>
      <c r="C42" s="370"/>
      <c r="D42" s="371" t="s">
        <v>170</v>
      </c>
      <c r="E42" s="331" t="s">
        <v>619</v>
      </c>
      <c r="F42" s="331">
        <v>178</v>
      </c>
      <c r="G42" s="331">
        <v>173</v>
      </c>
      <c r="H42" s="331">
        <v>172.5</v>
      </c>
      <c r="I42" s="331" t="s">
        <v>946</v>
      </c>
      <c r="J42" s="309" t="s">
        <v>908</v>
      </c>
      <c r="K42" s="309">
        <f t="shared" ref="K42:K43" si="26">H42-F42</f>
        <v>-5.5</v>
      </c>
      <c r="L42" s="310">
        <f>(F42*-0.7)/100</f>
        <v>-1.246</v>
      </c>
      <c r="M42" s="311">
        <f t="shared" ref="M42:M43" si="27">(K42+L42)/F42</f>
        <v>-3.7898876404494387E-2</v>
      </c>
      <c r="N42" s="309" t="s">
        <v>635</v>
      </c>
      <c r="O42" s="324">
        <v>44418</v>
      </c>
      <c r="P42" s="382"/>
      <c r="Q42" s="382"/>
      <c r="R42" s="383" t="s">
        <v>618</v>
      </c>
      <c r="S42" s="382"/>
      <c r="T42" s="382"/>
      <c r="U42" s="382"/>
      <c r="V42" s="382"/>
      <c r="W42" s="382"/>
      <c r="X42" s="382"/>
      <c r="Y42" s="382"/>
      <c r="Z42" s="382"/>
      <c r="AA42" s="382"/>
      <c r="AB42" s="382"/>
      <c r="AC42" s="382"/>
      <c r="AD42" s="382"/>
      <c r="AE42" s="382"/>
      <c r="AF42" s="382"/>
      <c r="AG42" s="382"/>
      <c r="AH42" s="382"/>
      <c r="AI42" s="382"/>
      <c r="AJ42" s="382"/>
      <c r="AK42" s="382"/>
      <c r="AL42" s="382"/>
    </row>
    <row r="43" spans="1:38" s="384" customFormat="1" ht="15" customHeight="1">
      <c r="A43" s="340">
        <v>15</v>
      </c>
      <c r="B43" s="341">
        <v>44417</v>
      </c>
      <c r="C43" s="342"/>
      <c r="D43" s="343" t="s">
        <v>269</v>
      </c>
      <c r="E43" s="344" t="s">
        <v>619</v>
      </c>
      <c r="F43" s="344">
        <v>701</v>
      </c>
      <c r="G43" s="344">
        <v>685</v>
      </c>
      <c r="H43" s="344">
        <v>715</v>
      </c>
      <c r="I43" s="344" t="s">
        <v>947</v>
      </c>
      <c r="J43" s="106" t="s">
        <v>963</v>
      </c>
      <c r="K43" s="106">
        <f t="shared" si="26"/>
        <v>14</v>
      </c>
      <c r="L43" s="108">
        <f t="shared" ref="L43" si="28">(F43*-0.7)/100</f>
        <v>-4.907</v>
      </c>
      <c r="M43" s="109">
        <f t="shared" si="27"/>
        <v>1.2971469329529244E-2</v>
      </c>
      <c r="N43" s="106" t="s">
        <v>617</v>
      </c>
      <c r="O43" s="110">
        <v>44418</v>
      </c>
      <c r="P43" s="382"/>
      <c r="Q43" s="382"/>
      <c r="R43" s="383" t="s">
        <v>618</v>
      </c>
      <c r="S43" s="382"/>
      <c r="T43" s="382"/>
      <c r="U43" s="382"/>
      <c r="V43" s="382"/>
      <c r="W43" s="382"/>
      <c r="X43" s="382"/>
      <c r="Y43" s="382"/>
      <c r="Z43" s="382"/>
      <c r="AA43" s="382"/>
      <c r="AB43" s="382"/>
      <c r="AC43" s="382"/>
      <c r="AD43" s="382"/>
      <c r="AE43" s="382"/>
      <c r="AF43" s="382"/>
      <c r="AG43" s="382"/>
      <c r="AH43" s="382"/>
      <c r="AI43" s="382"/>
      <c r="AJ43" s="382"/>
      <c r="AK43" s="382"/>
      <c r="AL43" s="382"/>
    </row>
    <row r="44" spans="1:38" s="384" customFormat="1" ht="15" customHeight="1">
      <c r="A44" s="340">
        <v>16</v>
      </c>
      <c r="B44" s="341">
        <v>44418</v>
      </c>
      <c r="C44" s="342"/>
      <c r="D44" s="343" t="s">
        <v>198</v>
      </c>
      <c r="E44" s="344" t="s">
        <v>619</v>
      </c>
      <c r="F44" s="344">
        <v>854.5</v>
      </c>
      <c r="G44" s="344">
        <v>832</v>
      </c>
      <c r="H44" s="344">
        <v>876</v>
      </c>
      <c r="I44" s="344" t="s">
        <v>966</v>
      </c>
      <c r="J44" s="106" t="s">
        <v>1010</v>
      </c>
      <c r="K44" s="106">
        <f t="shared" ref="K44" si="29">H44-F44</f>
        <v>21.5</v>
      </c>
      <c r="L44" s="108">
        <f t="shared" ref="L44" si="30">(F44*-0.7)/100</f>
        <v>-5.9814999999999996</v>
      </c>
      <c r="M44" s="109">
        <f t="shared" ref="M44" si="31">(K44+L44)/F44</f>
        <v>1.8160912814511411E-2</v>
      </c>
      <c r="N44" s="106" t="s">
        <v>617</v>
      </c>
      <c r="O44" s="110">
        <v>44420</v>
      </c>
      <c r="P44" s="382"/>
      <c r="Q44" s="382"/>
      <c r="R44" s="383" t="s">
        <v>623</v>
      </c>
      <c r="S44" s="382"/>
      <c r="T44" s="382"/>
      <c r="U44" s="382"/>
      <c r="V44" s="382"/>
      <c r="W44" s="382"/>
      <c r="X44" s="382"/>
      <c r="Y44" s="382"/>
      <c r="Z44" s="382"/>
      <c r="AA44" s="382"/>
      <c r="AB44" s="382"/>
      <c r="AC44" s="382"/>
      <c r="AD44" s="382"/>
      <c r="AE44" s="382"/>
      <c r="AF44" s="382"/>
      <c r="AG44" s="382"/>
      <c r="AH44" s="382"/>
      <c r="AI44" s="382"/>
      <c r="AJ44" s="382"/>
      <c r="AK44" s="382"/>
      <c r="AL44" s="382"/>
    </row>
    <row r="45" spans="1:38" s="384" customFormat="1" ht="15" customHeight="1">
      <c r="A45" s="369">
        <v>17</v>
      </c>
      <c r="B45" s="332">
        <v>44419</v>
      </c>
      <c r="C45" s="370"/>
      <c r="D45" s="371" t="s">
        <v>417</v>
      </c>
      <c r="E45" s="331" t="s">
        <v>619</v>
      </c>
      <c r="F45" s="331">
        <v>401</v>
      </c>
      <c r="G45" s="331">
        <v>388</v>
      </c>
      <c r="H45" s="331">
        <v>388</v>
      </c>
      <c r="I45" s="331" t="s">
        <v>981</v>
      </c>
      <c r="J45" s="309" t="s">
        <v>982</v>
      </c>
      <c r="K45" s="309">
        <f t="shared" ref="K45:K46" si="32">H45-F45</f>
        <v>-13</v>
      </c>
      <c r="L45" s="310">
        <f>(F45*-0.07)/100</f>
        <v>-0.28070000000000006</v>
      </c>
      <c r="M45" s="311">
        <f t="shared" ref="M45:M46" si="33">(K45+L45)/F45</f>
        <v>-3.3118952618453865E-2</v>
      </c>
      <c r="N45" s="309" t="s">
        <v>635</v>
      </c>
      <c r="O45" s="324">
        <v>44419</v>
      </c>
      <c r="P45" s="382"/>
      <c r="Q45" s="382"/>
      <c r="R45" s="383" t="s">
        <v>618</v>
      </c>
      <c r="S45" s="382"/>
      <c r="T45" s="382"/>
      <c r="U45" s="382"/>
      <c r="V45" s="382"/>
      <c r="W45" s="382"/>
      <c r="X45" s="382"/>
      <c r="Y45" s="382"/>
      <c r="Z45" s="382"/>
      <c r="AA45" s="382"/>
      <c r="AB45" s="382"/>
      <c r="AC45" s="382"/>
      <c r="AD45" s="382"/>
      <c r="AE45" s="382"/>
      <c r="AF45" s="382"/>
      <c r="AG45" s="382"/>
      <c r="AH45" s="382"/>
      <c r="AI45" s="382"/>
      <c r="AJ45" s="382"/>
      <c r="AK45" s="382"/>
      <c r="AL45" s="382"/>
    </row>
    <row r="46" spans="1:38" s="384" customFormat="1" ht="15" customHeight="1">
      <c r="A46" s="340">
        <v>18</v>
      </c>
      <c r="B46" s="341">
        <v>44419</v>
      </c>
      <c r="C46" s="342"/>
      <c r="D46" s="343" t="s">
        <v>425</v>
      </c>
      <c r="E46" s="344" t="s">
        <v>619</v>
      </c>
      <c r="F46" s="344">
        <v>1695</v>
      </c>
      <c r="G46" s="344">
        <v>1645</v>
      </c>
      <c r="H46" s="344">
        <v>1730</v>
      </c>
      <c r="I46" s="344" t="s">
        <v>983</v>
      </c>
      <c r="J46" s="106" t="s">
        <v>865</v>
      </c>
      <c r="K46" s="106">
        <f t="shared" si="32"/>
        <v>35</v>
      </c>
      <c r="L46" s="108">
        <f>(F46*-0.07)/100</f>
        <v>-1.1865000000000001</v>
      </c>
      <c r="M46" s="109">
        <f t="shared" si="33"/>
        <v>1.9948967551622416E-2</v>
      </c>
      <c r="N46" s="106" t="s">
        <v>617</v>
      </c>
      <c r="O46" s="414">
        <v>44419</v>
      </c>
      <c r="P46" s="382"/>
      <c r="Q46" s="382"/>
      <c r="R46" s="383" t="s">
        <v>618</v>
      </c>
      <c r="S46" s="382"/>
      <c r="T46" s="382"/>
      <c r="U46" s="382"/>
      <c r="V46" s="382"/>
      <c r="W46" s="382"/>
      <c r="X46" s="382"/>
      <c r="Y46" s="382"/>
      <c r="Z46" s="382"/>
      <c r="AA46" s="382"/>
      <c r="AB46" s="382"/>
      <c r="AC46" s="382"/>
      <c r="AD46" s="382"/>
      <c r="AE46" s="382"/>
      <c r="AF46" s="382"/>
      <c r="AG46" s="382"/>
      <c r="AH46" s="382"/>
      <c r="AI46" s="382"/>
      <c r="AJ46" s="382"/>
      <c r="AK46" s="382"/>
      <c r="AL46" s="382"/>
    </row>
    <row r="47" spans="1:38" s="384" customFormat="1" ht="15" customHeight="1">
      <c r="A47" s="387"/>
      <c r="B47" s="388"/>
      <c r="C47" s="389"/>
      <c r="D47" s="390"/>
      <c r="E47" s="391"/>
      <c r="F47" s="391"/>
      <c r="G47" s="391"/>
      <c r="H47" s="391"/>
      <c r="I47" s="391"/>
      <c r="J47" s="385"/>
      <c r="K47" s="377"/>
      <c r="L47" s="378"/>
      <c r="M47" s="379"/>
      <c r="N47" s="380"/>
      <c r="O47" s="381"/>
      <c r="P47" s="382"/>
      <c r="Q47" s="382"/>
      <c r="R47" s="383"/>
      <c r="S47" s="382"/>
      <c r="T47" s="382"/>
      <c r="U47" s="382"/>
      <c r="V47" s="382"/>
      <c r="W47" s="382"/>
      <c r="X47" s="382"/>
      <c r="Y47" s="382"/>
      <c r="Z47" s="382"/>
      <c r="AA47" s="382"/>
      <c r="AB47" s="382"/>
      <c r="AC47" s="382"/>
      <c r="AD47" s="382"/>
      <c r="AE47" s="382"/>
      <c r="AF47" s="382"/>
      <c r="AG47" s="382"/>
      <c r="AH47" s="382"/>
      <c r="AI47" s="382"/>
      <c r="AJ47" s="382"/>
      <c r="AK47" s="382"/>
      <c r="AL47" s="382"/>
    </row>
    <row r="48" spans="1:38" s="384" customFormat="1" ht="15" customHeight="1">
      <c r="A48" s="387"/>
      <c r="B48" s="388"/>
      <c r="C48" s="389"/>
      <c r="D48" s="390"/>
      <c r="E48" s="391"/>
      <c r="F48" s="391"/>
      <c r="G48" s="391"/>
      <c r="H48" s="391"/>
      <c r="I48" s="391"/>
      <c r="J48" s="385"/>
      <c r="K48" s="377"/>
      <c r="L48" s="378"/>
      <c r="M48" s="379"/>
      <c r="N48" s="380"/>
      <c r="O48" s="381"/>
      <c r="P48" s="382"/>
      <c r="Q48" s="382"/>
      <c r="R48" s="383"/>
      <c r="S48" s="382"/>
      <c r="T48" s="382"/>
      <c r="U48" s="382"/>
      <c r="V48" s="382"/>
      <c r="W48" s="382"/>
      <c r="X48" s="382"/>
      <c r="Y48" s="382"/>
      <c r="Z48" s="382"/>
      <c r="AA48" s="382"/>
      <c r="AB48" s="382"/>
      <c r="AC48" s="382"/>
      <c r="AD48" s="382"/>
      <c r="AE48" s="382"/>
      <c r="AF48" s="382"/>
      <c r="AG48" s="382"/>
      <c r="AH48" s="382"/>
      <c r="AI48" s="382"/>
      <c r="AJ48" s="382"/>
      <c r="AK48" s="382"/>
      <c r="AL48" s="382"/>
    </row>
    <row r="49" spans="1:38" s="384" customFormat="1" ht="15" customHeight="1">
      <c r="A49" s="387"/>
      <c r="B49" s="388"/>
      <c r="C49" s="389"/>
      <c r="D49" s="390"/>
      <c r="E49" s="391"/>
      <c r="F49" s="391"/>
      <c r="G49" s="391"/>
      <c r="H49" s="391"/>
      <c r="I49" s="391"/>
      <c r="J49" s="385"/>
      <c r="K49" s="377"/>
      <c r="L49" s="378"/>
      <c r="M49" s="379"/>
      <c r="N49" s="380"/>
      <c r="O49" s="381"/>
      <c r="P49" s="382"/>
      <c r="Q49" s="382"/>
      <c r="R49" s="383"/>
      <c r="S49" s="382"/>
      <c r="T49" s="382"/>
      <c r="U49" s="382"/>
      <c r="V49" s="382"/>
      <c r="W49" s="382"/>
      <c r="X49" s="382"/>
      <c r="Y49" s="382"/>
      <c r="Z49" s="382"/>
      <c r="AA49" s="382"/>
      <c r="AB49" s="382"/>
      <c r="AC49" s="382"/>
      <c r="AD49" s="382"/>
      <c r="AE49" s="382"/>
      <c r="AF49" s="382"/>
      <c r="AG49" s="382"/>
      <c r="AH49" s="382"/>
      <c r="AI49" s="382"/>
      <c r="AJ49" s="382"/>
      <c r="AK49" s="382"/>
      <c r="AL49" s="382"/>
    </row>
    <row r="50" spans="1:38" ht="15" customHeight="1">
      <c r="A50" s="392"/>
      <c r="B50" s="393"/>
      <c r="C50" s="394"/>
      <c r="D50" s="395"/>
      <c r="E50" s="396"/>
      <c r="F50" s="396"/>
      <c r="G50" s="396"/>
      <c r="H50" s="396"/>
      <c r="I50" s="396"/>
      <c r="J50" s="386"/>
      <c r="K50" s="179"/>
      <c r="L50" s="329"/>
      <c r="M50" s="330"/>
      <c r="N50" s="179"/>
      <c r="O50" s="186"/>
      <c r="P50" s="1"/>
      <c r="Q50" s="1"/>
      <c r="R50" s="6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 ht="1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:38" ht="15" customHeight="1">
      <c r="A52" s="166"/>
      <c r="B52" s="129"/>
      <c r="C52" s="167"/>
      <c r="D52" s="168"/>
      <c r="E52" s="128"/>
      <c r="F52" s="128"/>
      <c r="G52" s="128"/>
      <c r="H52" s="128"/>
      <c r="I52" s="128"/>
      <c r="J52" s="169"/>
      <c r="K52" s="169"/>
      <c r="L52" s="170"/>
      <c r="M52" s="171"/>
      <c r="N52" s="134"/>
      <c r="O52" s="172"/>
      <c r="P52" s="1"/>
      <c r="Q52" s="1"/>
      <c r="R52" s="6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1:38" ht="44.25" customHeight="1">
      <c r="A53" s="140" t="s">
        <v>627</v>
      </c>
      <c r="B53" s="167"/>
      <c r="C53" s="167"/>
      <c r="D53" s="1"/>
      <c r="E53" s="6"/>
      <c r="F53" s="6"/>
      <c r="G53" s="6"/>
      <c r="H53" s="6" t="s">
        <v>640</v>
      </c>
      <c r="I53" s="6"/>
      <c r="J53" s="6"/>
      <c r="K53" s="136"/>
      <c r="L53" s="171"/>
      <c r="M53" s="136"/>
      <c r="N53" s="137"/>
      <c r="O53" s="136"/>
      <c r="P53" s="1"/>
      <c r="Q53" s="1"/>
      <c r="R53" s="6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38" ht="12.75" customHeight="1">
      <c r="A54" s="147" t="s">
        <v>628</v>
      </c>
      <c r="B54" s="140"/>
      <c r="C54" s="140"/>
      <c r="D54" s="140"/>
      <c r="E54" s="44"/>
      <c r="F54" s="148" t="s">
        <v>629</v>
      </c>
      <c r="G54" s="61"/>
      <c r="H54" s="44"/>
      <c r="I54" s="61"/>
      <c r="J54" s="6"/>
      <c r="K54" s="173"/>
      <c r="L54" s="174"/>
      <c r="M54" s="6"/>
      <c r="N54" s="130"/>
      <c r="O54" s="175"/>
      <c r="P54" s="44"/>
      <c r="Q54" s="44"/>
      <c r="R54" s="6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</row>
    <row r="55" spans="1:38" ht="14.25" customHeight="1">
      <c r="A55" s="147"/>
      <c r="B55" s="140"/>
      <c r="C55" s="140"/>
      <c r="D55" s="140"/>
      <c r="E55" s="6"/>
      <c r="F55" s="148" t="s">
        <v>631</v>
      </c>
      <c r="G55" s="61"/>
      <c r="H55" s="44"/>
      <c r="I55" s="61"/>
      <c r="J55" s="6"/>
      <c r="K55" s="173"/>
      <c r="L55" s="174"/>
      <c r="M55" s="6"/>
      <c r="N55" s="130"/>
      <c r="O55" s="175"/>
      <c r="P55" s="44"/>
      <c r="Q55" s="44"/>
      <c r="R55" s="6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</row>
    <row r="56" spans="1:38" ht="14.25" customHeight="1">
      <c r="A56" s="140"/>
      <c r="B56" s="140"/>
      <c r="C56" s="140"/>
      <c r="D56" s="140"/>
      <c r="E56" s="6"/>
      <c r="F56" s="6"/>
      <c r="G56" s="6"/>
      <c r="H56" s="6"/>
      <c r="I56" s="6"/>
      <c r="J56" s="153"/>
      <c r="K56" s="150"/>
      <c r="L56" s="151"/>
      <c r="M56" s="6"/>
      <c r="N56" s="154"/>
      <c r="O56" s="1"/>
      <c r="P56" s="44"/>
      <c r="Q56" s="44"/>
      <c r="R56" s="6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</row>
    <row r="57" spans="1:38" ht="12.75" customHeight="1">
      <c r="A57" s="176" t="s">
        <v>641</v>
      </c>
      <c r="B57" s="176"/>
      <c r="C57" s="176"/>
      <c r="D57" s="176"/>
      <c r="E57" s="6"/>
      <c r="F57" s="6"/>
      <c r="G57" s="6"/>
      <c r="H57" s="6"/>
      <c r="I57" s="6"/>
      <c r="J57" s="6"/>
      <c r="K57" s="6"/>
      <c r="L57" s="6"/>
      <c r="M57" s="6"/>
      <c r="N57" s="6"/>
      <c r="O57" s="24"/>
      <c r="Q57" s="44"/>
      <c r="R57" s="6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</row>
    <row r="58" spans="1:38" ht="38.25" customHeight="1">
      <c r="A58" s="102" t="s">
        <v>16</v>
      </c>
      <c r="B58" s="102" t="s">
        <v>590</v>
      </c>
      <c r="C58" s="102"/>
      <c r="D58" s="103" t="s">
        <v>604</v>
      </c>
      <c r="E58" s="102" t="s">
        <v>605</v>
      </c>
      <c r="F58" s="102" t="s">
        <v>606</v>
      </c>
      <c r="G58" s="102" t="s">
        <v>633</v>
      </c>
      <c r="H58" s="102" t="s">
        <v>608</v>
      </c>
      <c r="I58" s="102" t="s">
        <v>609</v>
      </c>
      <c r="J58" s="101" t="s">
        <v>610</v>
      </c>
      <c r="K58" s="177" t="s">
        <v>642</v>
      </c>
      <c r="L58" s="104" t="s">
        <v>612</v>
      </c>
      <c r="M58" s="177" t="s">
        <v>643</v>
      </c>
      <c r="N58" s="102" t="s">
        <v>644</v>
      </c>
      <c r="O58" s="101" t="s">
        <v>614</v>
      </c>
      <c r="P58" s="103" t="s">
        <v>615</v>
      </c>
      <c r="Q58" s="44"/>
      <c r="R58" s="6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</row>
    <row r="59" spans="1:38" ht="13.5" customHeight="1">
      <c r="A59" s="331">
        <v>1</v>
      </c>
      <c r="B59" s="332">
        <v>44405</v>
      </c>
      <c r="C59" s="333"/>
      <c r="D59" s="333" t="s">
        <v>869</v>
      </c>
      <c r="E59" s="331" t="s">
        <v>619</v>
      </c>
      <c r="F59" s="331">
        <v>1501</v>
      </c>
      <c r="G59" s="331">
        <v>1470</v>
      </c>
      <c r="H59" s="334">
        <v>1470</v>
      </c>
      <c r="I59" s="334" t="s">
        <v>870</v>
      </c>
      <c r="J59" s="335" t="s">
        <v>889</v>
      </c>
      <c r="K59" s="334">
        <f t="shared" ref="K59:K60" si="34">H59-F59</f>
        <v>-31</v>
      </c>
      <c r="L59" s="336">
        <f t="shared" ref="L59:L60" si="35">(H59*N59)*0.07%</f>
        <v>437.32500000000005</v>
      </c>
      <c r="M59" s="337">
        <f t="shared" ref="M59:M60" si="36">(K59*N59)-L59</f>
        <v>-13612.325000000001</v>
      </c>
      <c r="N59" s="334">
        <v>425</v>
      </c>
      <c r="O59" s="338" t="s">
        <v>635</v>
      </c>
      <c r="P59" s="339">
        <v>44410</v>
      </c>
      <c r="Q59" s="178"/>
      <c r="R59" s="6" t="s">
        <v>623</v>
      </c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38" ht="13.5" customHeight="1">
      <c r="A60" s="314">
        <v>2</v>
      </c>
      <c r="B60" s="345">
        <v>44406</v>
      </c>
      <c r="C60" s="346"/>
      <c r="D60" s="346" t="s">
        <v>872</v>
      </c>
      <c r="E60" s="314" t="s">
        <v>619</v>
      </c>
      <c r="F60" s="314">
        <v>2340</v>
      </c>
      <c r="G60" s="314">
        <v>2295</v>
      </c>
      <c r="H60" s="316">
        <v>2366.5</v>
      </c>
      <c r="I60" s="316" t="s">
        <v>873</v>
      </c>
      <c r="J60" s="106" t="s">
        <v>900</v>
      </c>
      <c r="K60" s="320">
        <f t="shared" si="34"/>
        <v>26.5</v>
      </c>
      <c r="L60" s="321">
        <f t="shared" si="35"/>
        <v>496.96500000000009</v>
      </c>
      <c r="M60" s="322">
        <f t="shared" si="36"/>
        <v>7453.0349999999999</v>
      </c>
      <c r="N60" s="316">
        <v>300</v>
      </c>
      <c r="O60" s="107" t="s">
        <v>617</v>
      </c>
      <c r="P60" s="323">
        <v>44411</v>
      </c>
      <c r="Q60" s="178"/>
      <c r="R60" s="6" t="s">
        <v>618</v>
      </c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 ht="13.5" customHeight="1">
      <c r="A61" s="314">
        <v>3</v>
      </c>
      <c r="B61" s="303">
        <v>44407</v>
      </c>
      <c r="C61" s="315"/>
      <c r="D61" s="315" t="s">
        <v>878</v>
      </c>
      <c r="E61" s="304" t="s">
        <v>619</v>
      </c>
      <c r="F61" s="304">
        <v>433</v>
      </c>
      <c r="G61" s="304">
        <v>425</v>
      </c>
      <c r="H61" s="313">
        <v>438.5</v>
      </c>
      <c r="I61" s="316">
        <v>445</v>
      </c>
      <c r="J61" s="106" t="s">
        <v>637</v>
      </c>
      <c r="K61" s="320">
        <f t="shared" ref="K61:K62" si="37">H61-F61</f>
        <v>5.5</v>
      </c>
      <c r="L61" s="321">
        <f t="shared" ref="L61:L62" si="38">(H61*N61)*0.07%</f>
        <v>460.42500000000007</v>
      </c>
      <c r="M61" s="322">
        <f t="shared" ref="M61:M62" si="39">(K61*N61)-L61</f>
        <v>7789.5749999999998</v>
      </c>
      <c r="N61" s="316">
        <v>1500</v>
      </c>
      <c r="O61" s="107" t="s">
        <v>617</v>
      </c>
      <c r="P61" s="323">
        <v>44410</v>
      </c>
      <c r="Q61" s="178"/>
      <c r="R61" s="6" t="s">
        <v>618</v>
      </c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 ht="13.5" customHeight="1">
      <c r="A62" s="314">
        <v>4</v>
      </c>
      <c r="B62" s="303">
        <v>44407</v>
      </c>
      <c r="C62" s="315"/>
      <c r="D62" s="315" t="s">
        <v>879</v>
      </c>
      <c r="E62" s="304" t="s">
        <v>619</v>
      </c>
      <c r="F62" s="304">
        <v>1616.5</v>
      </c>
      <c r="G62" s="304">
        <v>1595</v>
      </c>
      <c r="H62" s="313">
        <v>1639</v>
      </c>
      <c r="I62" s="316" t="s">
        <v>880</v>
      </c>
      <c r="J62" s="106" t="s">
        <v>901</v>
      </c>
      <c r="K62" s="320">
        <f t="shared" si="37"/>
        <v>22.5</v>
      </c>
      <c r="L62" s="321">
        <f t="shared" si="38"/>
        <v>659.6975000000001</v>
      </c>
      <c r="M62" s="322">
        <f t="shared" si="39"/>
        <v>12277.8025</v>
      </c>
      <c r="N62" s="316">
        <v>575</v>
      </c>
      <c r="O62" s="107" t="s">
        <v>617</v>
      </c>
      <c r="P62" s="323">
        <v>44411</v>
      </c>
      <c r="Q62" s="178"/>
      <c r="R62" s="6" t="s">
        <v>623</v>
      </c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1:38" ht="13.5" customHeight="1">
      <c r="A63" s="314">
        <v>5</v>
      </c>
      <c r="B63" s="303">
        <v>44407</v>
      </c>
      <c r="C63" s="315"/>
      <c r="D63" s="315" t="s">
        <v>881</v>
      </c>
      <c r="E63" s="304" t="s">
        <v>619</v>
      </c>
      <c r="F63" s="304">
        <v>849</v>
      </c>
      <c r="G63" s="304">
        <v>836</v>
      </c>
      <c r="H63" s="313">
        <v>856</v>
      </c>
      <c r="I63" s="316">
        <v>870</v>
      </c>
      <c r="J63" s="106" t="s">
        <v>911</v>
      </c>
      <c r="K63" s="320">
        <f t="shared" ref="K63:K64" si="40">H63-F63</f>
        <v>7</v>
      </c>
      <c r="L63" s="321">
        <f t="shared" ref="L63:L64" si="41">(H63*N63)*0.07%</f>
        <v>659.12000000000012</v>
      </c>
      <c r="M63" s="322">
        <f t="shared" ref="M63:M64" si="42">(K63*N63)-L63</f>
        <v>7040.88</v>
      </c>
      <c r="N63" s="316">
        <v>1100</v>
      </c>
      <c r="O63" s="107" t="s">
        <v>617</v>
      </c>
      <c r="P63" s="323">
        <v>44411</v>
      </c>
      <c r="Q63" s="178"/>
      <c r="R63" s="6" t="s">
        <v>623</v>
      </c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1:38" ht="13.5" customHeight="1">
      <c r="A64" s="331">
        <v>6</v>
      </c>
      <c r="B64" s="332">
        <v>44411</v>
      </c>
      <c r="C64" s="333"/>
      <c r="D64" s="333" t="s">
        <v>897</v>
      </c>
      <c r="E64" s="331" t="s">
        <v>619</v>
      </c>
      <c r="F64" s="331">
        <v>1692</v>
      </c>
      <c r="G64" s="331">
        <v>1655</v>
      </c>
      <c r="H64" s="334">
        <v>1655</v>
      </c>
      <c r="I64" s="334" t="s">
        <v>898</v>
      </c>
      <c r="J64" s="335" t="s">
        <v>938</v>
      </c>
      <c r="K64" s="334">
        <f t="shared" si="40"/>
        <v>-37</v>
      </c>
      <c r="L64" s="336">
        <f t="shared" si="41"/>
        <v>405.47500000000008</v>
      </c>
      <c r="M64" s="337">
        <f t="shared" si="42"/>
        <v>-13355.475</v>
      </c>
      <c r="N64" s="334">
        <v>350</v>
      </c>
      <c r="O64" s="338" t="s">
        <v>635</v>
      </c>
      <c r="P64" s="339">
        <v>44414</v>
      </c>
      <c r="Q64" s="178"/>
      <c r="R64" s="6" t="s">
        <v>623</v>
      </c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1:38" ht="13.5" customHeight="1">
      <c r="A65" s="314">
        <v>7</v>
      </c>
      <c r="B65" s="345">
        <v>44411</v>
      </c>
      <c r="C65" s="315"/>
      <c r="D65" s="315" t="s">
        <v>899</v>
      </c>
      <c r="E65" s="304" t="s">
        <v>619</v>
      </c>
      <c r="F65" s="304">
        <v>571</v>
      </c>
      <c r="G65" s="304">
        <v>560</v>
      </c>
      <c r="H65" s="313">
        <v>577</v>
      </c>
      <c r="I65" s="316">
        <v>590</v>
      </c>
      <c r="J65" s="106" t="s">
        <v>912</v>
      </c>
      <c r="K65" s="320">
        <f t="shared" ref="K65:K66" si="43">H65-F65</f>
        <v>6</v>
      </c>
      <c r="L65" s="321">
        <f t="shared" ref="L65:L66" si="44">(H65*N65)*0.07%</f>
        <v>565.46</v>
      </c>
      <c r="M65" s="322">
        <f t="shared" ref="M65:M66" si="45">(K65*N65)-L65</f>
        <v>7834.54</v>
      </c>
      <c r="N65" s="316">
        <v>1400</v>
      </c>
      <c r="O65" s="107" t="s">
        <v>617</v>
      </c>
      <c r="P65" s="323">
        <v>44412</v>
      </c>
      <c r="Q65" s="178"/>
      <c r="R65" s="6" t="s">
        <v>623</v>
      </c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:38" ht="13.5" customHeight="1">
      <c r="A66" s="314">
        <v>8</v>
      </c>
      <c r="B66" s="345">
        <v>44411</v>
      </c>
      <c r="C66" s="315"/>
      <c r="D66" s="315" t="s">
        <v>902</v>
      </c>
      <c r="E66" s="304" t="s">
        <v>619</v>
      </c>
      <c r="F66" s="304">
        <v>2534</v>
      </c>
      <c r="G66" s="304">
        <v>2490</v>
      </c>
      <c r="H66" s="313">
        <v>2567.5</v>
      </c>
      <c r="I66" s="316" t="s">
        <v>903</v>
      </c>
      <c r="J66" s="106" t="s">
        <v>915</v>
      </c>
      <c r="K66" s="320">
        <f t="shared" si="43"/>
        <v>33.5</v>
      </c>
      <c r="L66" s="321">
        <f t="shared" si="44"/>
        <v>494.24375000000009</v>
      </c>
      <c r="M66" s="322">
        <f t="shared" si="45"/>
        <v>8718.2562500000004</v>
      </c>
      <c r="N66" s="316">
        <v>275</v>
      </c>
      <c r="O66" s="107" t="s">
        <v>617</v>
      </c>
      <c r="P66" s="323">
        <v>44412</v>
      </c>
      <c r="Q66" s="178"/>
      <c r="R66" s="6" t="s">
        <v>623</v>
      </c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:38" ht="13.5" customHeight="1">
      <c r="A67" s="314">
        <v>9</v>
      </c>
      <c r="B67" s="345">
        <v>44411</v>
      </c>
      <c r="C67" s="365"/>
      <c r="D67" s="315" t="s">
        <v>904</v>
      </c>
      <c r="E67" s="304" t="s">
        <v>619</v>
      </c>
      <c r="F67" s="304">
        <v>1438</v>
      </c>
      <c r="G67" s="304">
        <v>1414</v>
      </c>
      <c r="H67" s="304">
        <v>1454</v>
      </c>
      <c r="I67" s="313" t="s">
        <v>905</v>
      </c>
      <c r="J67" s="106" t="s">
        <v>913</v>
      </c>
      <c r="K67" s="320">
        <f t="shared" ref="K67:K68" si="46">H67-F67</f>
        <v>16</v>
      </c>
      <c r="L67" s="321">
        <f t="shared" ref="L67:L68" si="47">(H67*N67)*0.07%</f>
        <v>559.79000000000008</v>
      </c>
      <c r="M67" s="322">
        <f t="shared" ref="M67:M68" si="48">(K67*N67)-L67</f>
        <v>8240.2099999999991</v>
      </c>
      <c r="N67" s="316">
        <v>550</v>
      </c>
      <c r="O67" s="107" t="s">
        <v>617</v>
      </c>
      <c r="P67" s="323">
        <v>44412</v>
      </c>
      <c r="Q67" s="178"/>
      <c r="R67" s="6" t="s">
        <v>618</v>
      </c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 ht="13.5" customHeight="1">
      <c r="A68" s="366">
        <v>10</v>
      </c>
      <c r="B68" s="350">
        <v>44412</v>
      </c>
      <c r="C68" s="367"/>
      <c r="D68" s="367" t="s">
        <v>916</v>
      </c>
      <c r="E68" s="308" t="s">
        <v>619</v>
      </c>
      <c r="F68" s="308">
        <v>2441</v>
      </c>
      <c r="G68" s="308">
        <v>2416</v>
      </c>
      <c r="H68" s="352">
        <v>2416</v>
      </c>
      <c r="I68" s="368" t="s">
        <v>917</v>
      </c>
      <c r="J68" s="335" t="s">
        <v>918</v>
      </c>
      <c r="K68" s="334">
        <f t="shared" si="46"/>
        <v>-25</v>
      </c>
      <c r="L68" s="336">
        <f t="shared" si="47"/>
        <v>845.60000000000014</v>
      </c>
      <c r="M68" s="337">
        <f t="shared" si="48"/>
        <v>-13345.6</v>
      </c>
      <c r="N68" s="334">
        <v>500</v>
      </c>
      <c r="O68" s="338" t="s">
        <v>635</v>
      </c>
      <c r="P68" s="339">
        <v>44412</v>
      </c>
      <c r="Q68" s="178"/>
      <c r="R68" s="6" t="s">
        <v>623</v>
      </c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:38" ht="13.5" customHeight="1">
      <c r="A69" s="366">
        <v>11</v>
      </c>
      <c r="B69" s="350">
        <v>44413</v>
      </c>
      <c r="C69" s="367"/>
      <c r="D69" s="367" t="s">
        <v>932</v>
      </c>
      <c r="E69" s="308" t="s">
        <v>619</v>
      </c>
      <c r="F69" s="308">
        <v>407</v>
      </c>
      <c r="G69" s="308">
        <v>397</v>
      </c>
      <c r="H69" s="352">
        <v>397</v>
      </c>
      <c r="I69" s="368" t="s">
        <v>933</v>
      </c>
      <c r="J69" s="335" t="s">
        <v>949</v>
      </c>
      <c r="K69" s="334">
        <f t="shared" ref="K69:K70" si="49">H69-F69</f>
        <v>-10</v>
      </c>
      <c r="L69" s="336">
        <f t="shared" ref="L69:L70" si="50">(H69*N69)*0.07%</f>
        <v>444.64000000000004</v>
      </c>
      <c r="M69" s="337">
        <f t="shared" ref="M69:M70" si="51">(K69*N69)-L69</f>
        <v>-16444.64</v>
      </c>
      <c r="N69" s="334">
        <v>1600</v>
      </c>
      <c r="O69" s="338" t="s">
        <v>635</v>
      </c>
      <c r="P69" s="339">
        <v>44417</v>
      </c>
      <c r="Q69" s="178"/>
      <c r="R69" s="6" t="s">
        <v>623</v>
      </c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1:38" ht="13.5" customHeight="1">
      <c r="A70" s="314">
        <v>12</v>
      </c>
      <c r="B70" s="345">
        <v>44413</v>
      </c>
      <c r="C70" s="315"/>
      <c r="D70" s="315" t="s">
        <v>934</v>
      </c>
      <c r="E70" s="304" t="s">
        <v>619</v>
      </c>
      <c r="F70" s="304">
        <v>671.5</v>
      </c>
      <c r="G70" s="304">
        <v>660</v>
      </c>
      <c r="H70" s="313">
        <v>679</v>
      </c>
      <c r="I70" s="316" t="s">
        <v>935</v>
      </c>
      <c r="J70" s="106" t="s">
        <v>950</v>
      </c>
      <c r="K70" s="320">
        <f t="shared" si="49"/>
        <v>7.5</v>
      </c>
      <c r="L70" s="321">
        <f t="shared" si="50"/>
        <v>522.83000000000004</v>
      </c>
      <c r="M70" s="322">
        <f t="shared" si="51"/>
        <v>7727.17</v>
      </c>
      <c r="N70" s="316">
        <v>1100</v>
      </c>
      <c r="O70" s="107" t="s">
        <v>617</v>
      </c>
      <c r="P70" s="323">
        <v>44417</v>
      </c>
      <c r="Q70" s="178"/>
      <c r="R70" s="6" t="s">
        <v>618</v>
      </c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 ht="13.5" customHeight="1">
      <c r="A71" s="314">
        <v>13</v>
      </c>
      <c r="B71" s="345">
        <v>44414</v>
      </c>
      <c r="C71" s="315"/>
      <c r="D71" s="315" t="s">
        <v>899</v>
      </c>
      <c r="E71" s="304" t="s">
        <v>619</v>
      </c>
      <c r="F71" s="304">
        <v>569.5</v>
      </c>
      <c r="G71" s="304">
        <v>560</v>
      </c>
      <c r="H71" s="313">
        <v>575.5</v>
      </c>
      <c r="I71" s="316">
        <v>590</v>
      </c>
      <c r="J71" s="106" t="s">
        <v>912</v>
      </c>
      <c r="K71" s="320">
        <f t="shared" ref="K71:K72" si="52">H71-F71</f>
        <v>6</v>
      </c>
      <c r="L71" s="321">
        <f t="shared" ref="L71:L72" si="53">(H71*N71)*0.07%</f>
        <v>563.99000000000012</v>
      </c>
      <c r="M71" s="322">
        <f t="shared" ref="M71:M72" si="54">(K71*N71)-L71</f>
        <v>7836.01</v>
      </c>
      <c r="N71" s="316">
        <v>1400</v>
      </c>
      <c r="O71" s="107" t="s">
        <v>617</v>
      </c>
      <c r="P71" s="415">
        <v>44414</v>
      </c>
      <c r="Q71" s="178"/>
      <c r="R71" s="6" t="s">
        <v>623</v>
      </c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 ht="13.5" customHeight="1">
      <c r="A72" s="314">
        <v>14</v>
      </c>
      <c r="B72" s="345">
        <v>44414</v>
      </c>
      <c r="C72" s="315"/>
      <c r="D72" s="315" t="s">
        <v>939</v>
      </c>
      <c r="E72" s="304" t="s">
        <v>619</v>
      </c>
      <c r="F72" s="304">
        <v>214.5</v>
      </c>
      <c r="G72" s="304">
        <v>210</v>
      </c>
      <c r="H72" s="313">
        <v>217.75</v>
      </c>
      <c r="I72" s="316">
        <v>222</v>
      </c>
      <c r="J72" s="106" t="s">
        <v>948</v>
      </c>
      <c r="K72" s="320">
        <f t="shared" si="52"/>
        <v>3.25</v>
      </c>
      <c r="L72" s="321">
        <f t="shared" si="53"/>
        <v>487.76000000000005</v>
      </c>
      <c r="M72" s="322">
        <f t="shared" si="54"/>
        <v>9912.24</v>
      </c>
      <c r="N72" s="316">
        <v>3200</v>
      </c>
      <c r="O72" s="107" t="s">
        <v>617</v>
      </c>
      <c r="P72" s="323">
        <v>44417</v>
      </c>
      <c r="Q72" s="178"/>
      <c r="R72" s="6" t="s">
        <v>618</v>
      </c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 ht="13.5" customHeight="1">
      <c r="A73" s="366">
        <v>15</v>
      </c>
      <c r="B73" s="350">
        <v>44414</v>
      </c>
      <c r="C73" s="367"/>
      <c r="D73" s="367" t="s">
        <v>940</v>
      </c>
      <c r="E73" s="308" t="s">
        <v>619</v>
      </c>
      <c r="F73" s="308">
        <v>538.5</v>
      </c>
      <c r="G73" s="308">
        <v>528</v>
      </c>
      <c r="H73" s="352">
        <v>528</v>
      </c>
      <c r="I73" s="368">
        <v>560</v>
      </c>
      <c r="J73" s="335" t="s">
        <v>941</v>
      </c>
      <c r="K73" s="334">
        <f t="shared" ref="K73" si="55">H73-F73</f>
        <v>-10.5</v>
      </c>
      <c r="L73" s="336">
        <f t="shared" ref="L73" si="56">(H73*N73)*0.07%</f>
        <v>462.00000000000006</v>
      </c>
      <c r="M73" s="337">
        <f t="shared" ref="M73" si="57">(K73*N73)-L73</f>
        <v>-13587</v>
      </c>
      <c r="N73" s="334">
        <v>1250</v>
      </c>
      <c r="O73" s="338" t="s">
        <v>635</v>
      </c>
      <c r="P73" s="339">
        <v>44414</v>
      </c>
      <c r="Q73" s="178"/>
      <c r="R73" s="6" t="s">
        <v>623</v>
      </c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 ht="13.5" customHeight="1">
      <c r="A74" s="366">
        <v>16</v>
      </c>
      <c r="B74" s="350">
        <v>44417</v>
      </c>
      <c r="C74" s="367"/>
      <c r="D74" s="367" t="s">
        <v>951</v>
      </c>
      <c r="E74" s="308" t="s">
        <v>619</v>
      </c>
      <c r="F74" s="308">
        <v>1143</v>
      </c>
      <c r="G74" s="308">
        <v>1127</v>
      </c>
      <c r="H74" s="352">
        <v>1127</v>
      </c>
      <c r="I74" s="368">
        <v>1175</v>
      </c>
      <c r="J74" s="335" t="s">
        <v>952</v>
      </c>
      <c r="K74" s="334">
        <f t="shared" ref="K74:K76" si="58">H74-F74</f>
        <v>-16</v>
      </c>
      <c r="L74" s="336">
        <f t="shared" ref="L74:L76" si="59">(H74*N74)*0.07%</f>
        <v>670.56500000000005</v>
      </c>
      <c r="M74" s="337">
        <f t="shared" ref="M74:M76" si="60">(K74*N74)-L74</f>
        <v>-14270.565000000001</v>
      </c>
      <c r="N74" s="334">
        <v>850</v>
      </c>
      <c r="O74" s="338" t="s">
        <v>635</v>
      </c>
      <c r="P74" s="339">
        <v>44417</v>
      </c>
      <c r="Q74" s="178"/>
      <c r="R74" s="6" t="s">
        <v>623</v>
      </c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 ht="13.5" customHeight="1">
      <c r="A75" s="314">
        <v>17</v>
      </c>
      <c r="B75" s="341">
        <v>44417</v>
      </c>
      <c r="C75" s="315"/>
      <c r="D75" s="315" t="s">
        <v>953</v>
      </c>
      <c r="E75" s="304" t="s">
        <v>619</v>
      </c>
      <c r="F75" s="304">
        <v>2632</v>
      </c>
      <c r="G75" s="304">
        <v>2595</v>
      </c>
      <c r="H75" s="313">
        <v>2664</v>
      </c>
      <c r="I75" s="316" t="s">
        <v>954</v>
      </c>
      <c r="J75" s="106" t="s">
        <v>965</v>
      </c>
      <c r="K75" s="320">
        <f t="shared" si="58"/>
        <v>32</v>
      </c>
      <c r="L75" s="321">
        <f t="shared" si="59"/>
        <v>559.44000000000005</v>
      </c>
      <c r="M75" s="322">
        <f t="shared" si="60"/>
        <v>9040.56</v>
      </c>
      <c r="N75" s="316">
        <v>300</v>
      </c>
      <c r="O75" s="107" t="s">
        <v>617</v>
      </c>
      <c r="P75" s="323">
        <v>44418</v>
      </c>
      <c r="Q75" s="178"/>
      <c r="R75" s="6" t="s">
        <v>618</v>
      </c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1:38" ht="13.5" customHeight="1">
      <c r="A76" s="314">
        <v>18</v>
      </c>
      <c r="B76" s="341">
        <v>44417</v>
      </c>
      <c r="C76" s="315"/>
      <c r="D76" s="315" t="s">
        <v>934</v>
      </c>
      <c r="E76" s="304" t="s">
        <v>619</v>
      </c>
      <c r="F76" s="304">
        <v>669</v>
      </c>
      <c r="G76" s="304">
        <v>658</v>
      </c>
      <c r="H76" s="313">
        <v>676</v>
      </c>
      <c r="I76" s="316" t="s">
        <v>955</v>
      </c>
      <c r="J76" s="106" t="s">
        <v>1007</v>
      </c>
      <c r="K76" s="320">
        <f t="shared" si="58"/>
        <v>7</v>
      </c>
      <c r="L76" s="321">
        <f t="shared" si="59"/>
        <v>520.5200000000001</v>
      </c>
      <c r="M76" s="322">
        <f t="shared" si="60"/>
        <v>7179.48</v>
      </c>
      <c r="N76" s="316">
        <v>1100</v>
      </c>
      <c r="O76" s="107" t="s">
        <v>617</v>
      </c>
      <c r="P76" s="323">
        <v>44420</v>
      </c>
      <c r="Q76" s="178"/>
      <c r="R76" s="6" t="s">
        <v>618</v>
      </c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 ht="13.5" customHeight="1">
      <c r="A77" s="314">
        <v>19</v>
      </c>
      <c r="B77" s="341">
        <v>44417</v>
      </c>
      <c r="C77" s="315"/>
      <c r="D77" s="315" t="s">
        <v>956</v>
      </c>
      <c r="E77" s="304" t="s">
        <v>619</v>
      </c>
      <c r="F77" s="304">
        <v>941</v>
      </c>
      <c r="G77" s="304">
        <v>926</v>
      </c>
      <c r="H77" s="313">
        <v>952</v>
      </c>
      <c r="I77" s="316">
        <v>975</v>
      </c>
      <c r="J77" s="106" t="s">
        <v>964</v>
      </c>
      <c r="K77" s="320">
        <f t="shared" ref="K77" si="61">H77-F77</f>
        <v>11</v>
      </c>
      <c r="L77" s="321">
        <f t="shared" ref="L77" si="62">(H77*N77)*0.07%</f>
        <v>566.44000000000005</v>
      </c>
      <c r="M77" s="322">
        <f t="shared" ref="M77" si="63">(K77*N77)-L77</f>
        <v>8783.56</v>
      </c>
      <c r="N77" s="316">
        <v>850</v>
      </c>
      <c r="O77" s="107" t="s">
        <v>617</v>
      </c>
      <c r="P77" s="415">
        <v>44417</v>
      </c>
      <c r="Q77" s="178"/>
      <c r="R77" s="6" t="s">
        <v>623</v>
      </c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38" s="404" customFormat="1" ht="13.5" customHeight="1">
      <c r="A78" s="314">
        <v>20</v>
      </c>
      <c r="B78" s="341">
        <v>44418</v>
      </c>
      <c r="C78" s="315"/>
      <c r="D78" s="315" t="s">
        <v>956</v>
      </c>
      <c r="E78" s="304" t="s">
        <v>619</v>
      </c>
      <c r="F78" s="304">
        <v>941</v>
      </c>
      <c r="G78" s="304">
        <v>926</v>
      </c>
      <c r="H78" s="313">
        <v>954</v>
      </c>
      <c r="I78" s="316">
        <v>975</v>
      </c>
      <c r="J78" s="106" t="s">
        <v>965</v>
      </c>
      <c r="K78" s="320">
        <f t="shared" ref="K78:K79" si="64">H78-F78</f>
        <v>13</v>
      </c>
      <c r="L78" s="321">
        <f t="shared" ref="L78:L79" si="65">(H78*N78)*0.07%</f>
        <v>567.63000000000011</v>
      </c>
      <c r="M78" s="322">
        <f t="shared" ref="M78:M79" si="66">(K78*N78)-L78</f>
        <v>10482.369999999999</v>
      </c>
      <c r="N78" s="316">
        <v>850</v>
      </c>
      <c r="O78" s="107" t="s">
        <v>617</v>
      </c>
      <c r="P78" s="415">
        <v>44418</v>
      </c>
      <c r="Q78" s="401"/>
      <c r="R78" s="402" t="s">
        <v>623</v>
      </c>
      <c r="S78" s="1"/>
      <c r="T78" s="1"/>
      <c r="U78" s="1"/>
      <c r="V78" s="1"/>
      <c r="W78" s="1"/>
      <c r="X78" s="1"/>
      <c r="Y78" s="1"/>
      <c r="Z78" s="1"/>
      <c r="AA78" s="1"/>
      <c r="AB78" s="403"/>
      <c r="AC78" s="403"/>
      <c r="AD78" s="403"/>
      <c r="AE78" s="403"/>
      <c r="AF78" s="403"/>
      <c r="AG78" s="403"/>
      <c r="AH78" s="403"/>
      <c r="AI78" s="403"/>
      <c r="AJ78" s="403"/>
      <c r="AK78" s="403"/>
      <c r="AL78" s="403"/>
    </row>
    <row r="79" spans="1:38" s="404" customFormat="1" ht="13.5" customHeight="1">
      <c r="A79" s="366">
        <v>21</v>
      </c>
      <c r="B79" s="332">
        <v>44418</v>
      </c>
      <c r="C79" s="367"/>
      <c r="D79" s="367" t="s">
        <v>967</v>
      </c>
      <c r="E79" s="308" t="s">
        <v>619</v>
      </c>
      <c r="F79" s="308">
        <v>212.75</v>
      </c>
      <c r="G79" s="308">
        <v>208.5</v>
      </c>
      <c r="H79" s="352">
        <v>209.25</v>
      </c>
      <c r="I79" s="368">
        <v>220</v>
      </c>
      <c r="J79" s="335" t="s">
        <v>984</v>
      </c>
      <c r="K79" s="334">
        <f t="shared" si="64"/>
        <v>-3.5</v>
      </c>
      <c r="L79" s="336">
        <f t="shared" si="65"/>
        <v>468.72000000000008</v>
      </c>
      <c r="M79" s="337">
        <f t="shared" si="66"/>
        <v>-11668.72</v>
      </c>
      <c r="N79" s="334">
        <v>3200</v>
      </c>
      <c r="O79" s="338" t="s">
        <v>635</v>
      </c>
      <c r="P79" s="339">
        <v>44418</v>
      </c>
      <c r="Q79" s="178"/>
      <c r="R79" s="6" t="s">
        <v>618</v>
      </c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82"/>
      <c r="AG79" s="388"/>
      <c r="AH79" s="183"/>
      <c r="AI79" s="183"/>
      <c r="AJ79" s="111"/>
      <c r="AK79" s="111"/>
      <c r="AL79" s="111"/>
    </row>
    <row r="80" spans="1:38" s="404" customFormat="1" ht="13.5" customHeight="1">
      <c r="A80" s="314">
        <v>22</v>
      </c>
      <c r="B80" s="341">
        <v>44419</v>
      </c>
      <c r="C80" s="315"/>
      <c r="D80" s="315" t="s">
        <v>985</v>
      </c>
      <c r="E80" s="304" t="s">
        <v>619</v>
      </c>
      <c r="F80" s="304">
        <v>519</v>
      </c>
      <c r="G80" s="304">
        <v>509.5</v>
      </c>
      <c r="H80" s="313">
        <v>527</v>
      </c>
      <c r="I80" s="316">
        <v>535</v>
      </c>
      <c r="J80" s="106" t="s">
        <v>1007</v>
      </c>
      <c r="K80" s="320">
        <f t="shared" ref="K80" si="67">H80-F80</f>
        <v>8</v>
      </c>
      <c r="L80" s="321">
        <f t="shared" ref="L80" si="68">(H80*N80)*0.07%</f>
        <v>516.46</v>
      </c>
      <c r="M80" s="322">
        <f t="shared" ref="M80" si="69">(K80*N80)-L80</f>
        <v>10683.54</v>
      </c>
      <c r="N80" s="316">
        <v>1400</v>
      </c>
      <c r="O80" s="107" t="s">
        <v>617</v>
      </c>
      <c r="P80" s="323">
        <v>44420</v>
      </c>
      <c r="Q80" s="178"/>
      <c r="R80" s="6" t="s">
        <v>618</v>
      </c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82"/>
      <c r="AG80" s="388"/>
      <c r="AH80" s="183"/>
      <c r="AI80" s="183"/>
      <c r="AJ80" s="111"/>
      <c r="AK80" s="111"/>
      <c r="AL80" s="111"/>
    </row>
    <row r="81" spans="1:38" s="404" customFormat="1" ht="13.5" customHeight="1">
      <c r="A81" s="314">
        <v>23</v>
      </c>
      <c r="B81" s="341">
        <v>44419</v>
      </c>
      <c r="C81" s="315"/>
      <c r="D81" s="315" t="s">
        <v>956</v>
      </c>
      <c r="E81" s="304" t="s">
        <v>619</v>
      </c>
      <c r="F81" s="304">
        <v>911</v>
      </c>
      <c r="G81" s="304">
        <v>896</v>
      </c>
      <c r="H81" s="313">
        <v>921</v>
      </c>
      <c r="I81" s="316" t="s">
        <v>986</v>
      </c>
      <c r="J81" s="106" t="s">
        <v>991</v>
      </c>
      <c r="K81" s="320">
        <f t="shared" ref="K81" si="70">H81-F81</f>
        <v>10</v>
      </c>
      <c r="L81" s="321">
        <f t="shared" ref="L81" si="71">(H81*N81)*0.07%</f>
        <v>547.99500000000012</v>
      </c>
      <c r="M81" s="322">
        <f t="shared" ref="M81" si="72">(K81*N81)-L81</f>
        <v>7952.0050000000001</v>
      </c>
      <c r="N81" s="316">
        <v>850</v>
      </c>
      <c r="O81" s="107" t="s">
        <v>617</v>
      </c>
      <c r="P81" s="415">
        <v>44419</v>
      </c>
      <c r="Q81" s="178"/>
      <c r="R81" s="6" t="s">
        <v>623</v>
      </c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417"/>
      <c r="AG81" s="388"/>
      <c r="AH81" s="183"/>
      <c r="AI81" s="183"/>
      <c r="AJ81" s="111"/>
      <c r="AK81" s="111"/>
      <c r="AL81" s="111"/>
    </row>
    <row r="82" spans="1:38" s="404" customFormat="1" ht="13.5" customHeight="1">
      <c r="A82" s="417">
        <v>24</v>
      </c>
      <c r="B82" s="388">
        <v>44420</v>
      </c>
      <c r="C82" s="183"/>
      <c r="D82" s="183" t="s">
        <v>1019</v>
      </c>
      <c r="E82" s="111" t="s">
        <v>619</v>
      </c>
      <c r="F82" s="111" t="s">
        <v>1020</v>
      </c>
      <c r="G82" s="111">
        <v>1424</v>
      </c>
      <c r="H82" s="117"/>
      <c r="I82" s="432" t="s">
        <v>1021</v>
      </c>
      <c r="J82" s="432" t="s">
        <v>620</v>
      </c>
      <c r="K82" s="418"/>
      <c r="L82" s="180"/>
      <c r="M82" s="184"/>
      <c r="N82" s="419"/>
      <c r="O82" s="416"/>
      <c r="P82" s="186"/>
      <c r="Q82" s="178"/>
      <c r="R82" s="6" t="s">
        <v>618</v>
      </c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417"/>
      <c r="AG82" s="388"/>
      <c r="AH82" s="183"/>
      <c r="AI82" s="183"/>
      <c r="AJ82" s="111"/>
      <c r="AK82" s="111"/>
      <c r="AL82" s="111"/>
    </row>
    <row r="83" spans="1:38" s="404" customFormat="1" ht="13.5" customHeight="1">
      <c r="A83" s="417"/>
      <c r="B83" s="388"/>
      <c r="C83" s="183"/>
      <c r="D83" s="183"/>
      <c r="E83" s="111"/>
      <c r="F83" s="111"/>
      <c r="G83" s="111"/>
      <c r="H83" s="117"/>
      <c r="I83" s="419"/>
      <c r="J83" s="419"/>
      <c r="K83" s="418"/>
      <c r="L83" s="180"/>
      <c r="M83" s="184"/>
      <c r="N83" s="419"/>
      <c r="O83" s="416"/>
      <c r="P83" s="186"/>
      <c r="Q83" s="178"/>
      <c r="R83" s="6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417"/>
      <c r="AG83" s="388"/>
      <c r="AH83" s="183"/>
      <c r="AI83" s="183"/>
      <c r="AJ83" s="111"/>
      <c r="AK83" s="111"/>
      <c r="AL83" s="111"/>
    </row>
    <row r="84" spans="1:38" s="404" customFormat="1" ht="13.5" customHeight="1">
      <c r="A84" s="182"/>
      <c r="B84" s="388"/>
      <c r="C84" s="183"/>
      <c r="D84" s="183"/>
      <c r="E84" s="111"/>
      <c r="F84" s="111"/>
      <c r="G84" s="111"/>
      <c r="H84" s="117"/>
      <c r="I84" s="179"/>
      <c r="J84" s="179"/>
      <c r="K84" s="397"/>
      <c r="L84" s="180"/>
      <c r="M84" s="184"/>
      <c r="N84" s="179"/>
      <c r="O84" s="185"/>
      <c r="P84" s="186"/>
      <c r="Q84" s="178"/>
      <c r="R84" s="6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82"/>
      <c r="AG84" s="388"/>
      <c r="AH84" s="183"/>
      <c r="AI84" s="183"/>
      <c r="AJ84" s="111"/>
      <c r="AK84" s="111"/>
      <c r="AL84" s="111"/>
    </row>
    <row r="85" spans="1:38" ht="13.5" customHeight="1">
      <c r="A85" s="450"/>
      <c r="B85" s="452"/>
      <c r="C85" s="114"/>
      <c r="D85" s="183"/>
      <c r="E85" s="111"/>
      <c r="F85" s="111"/>
      <c r="G85" s="111"/>
      <c r="H85" s="111"/>
      <c r="I85" s="117"/>
      <c r="J85" s="454"/>
      <c r="K85" s="180"/>
      <c r="L85" s="180"/>
      <c r="M85" s="456"/>
      <c r="N85" s="454"/>
      <c r="O85" s="446"/>
      <c r="P85" s="448"/>
      <c r="Q85" s="178"/>
      <c r="R85" s="6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 ht="13.5" customHeight="1">
      <c r="A86" s="451"/>
      <c r="B86" s="453"/>
      <c r="C86" s="114"/>
      <c r="D86" s="183"/>
      <c r="E86" s="111"/>
      <c r="F86" s="111"/>
      <c r="G86" s="111"/>
      <c r="H86" s="111"/>
      <c r="I86" s="117"/>
      <c r="J86" s="455"/>
      <c r="K86" s="398"/>
      <c r="L86" s="399"/>
      <c r="M86" s="457"/>
      <c r="N86" s="455"/>
      <c r="O86" s="447"/>
      <c r="P86" s="449"/>
      <c r="Q86" s="1"/>
      <c r="R86" s="6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ht="13.5" customHeight="1">
      <c r="A87" s="128"/>
      <c r="B87" s="129"/>
      <c r="C87" s="167"/>
      <c r="D87" s="187"/>
      <c r="E87" s="188"/>
      <c r="F87" s="128"/>
      <c r="G87" s="128"/>
      <c r="H87" s="128"/>
      <c r="I87" s="169"/>
      <c r="J87" s="169"/>
      <c r="K87" s="169"/>
      <c r="L87" s="169"/>
      <c r="M87" s="169"/>
      <c r="N87" s="169"/>
      <c r="O87" s="169"/>
      <c r="P87" s="169"/>
      <c r="Q87" s="1"/>
      <c r="R87" s="6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:38" ht="12.75" customHeight="1">
      <c r="A88" s="189"/>
      <c r="B88" s="129"/>
      <c r="C88" s="130"/>
      <c r="D88" s="190"/>
      <c r="E88" s="133"/>
      <c r="F88" s="133"/>
      <c r="G88" s="133"/>
      <c r="H88" s="133"/>
      <c r="I88" s="133"/>
      <c r="J88" s="6"/>
      <c r="K88" s="133"/>
      <c r="L88" s="133"/>
      <c r="M88" s="6"/>
      <c r="N88" s="1"/>
      <c r="O88" s="130"/>
      <c r="P88" s="44"/>
      <c r="Q88" s="44"/>
      <c r="R88" s="6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</row>
    <row r="89" spans="1:38" ht="12.75" customHeight="1">
      <c r="A89" s="191" t="s">
        <v>646</v>
      </c>
      <c r="B89" s="191"/>
      <c r="C89" s="191"/>
      <c r="D89" s="191"/>
      <c r="E89" s="192"/>
      <c r="F89" s="133"/>
      <c r="G89" s="133"/>
      <c r="H89" s="133"/>
      <c r="I89" s="133"/>
      <c r="J89" s="1"/>
      <c r="K89" s="6"/>
      <c r="L89" s="6"/>
      <c r="M89" s="6"/>
      <c r="N89" s="1"/>
      <c r="O89" s="1"/>
      <c r="P89" s="44"/>
      <c r="Q89" s="44"/>
      <c r="R89" s="6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</row>
    <row r="90" spans="1:38" ht="38.25" customHeight="1">
      <c r="A90" s="102" t="s">
        <v>16</v>
      </c>
      <c r="B90" s="102" t="s">
        <v>590</v>
      </c>
      <c r="C90" s="102"/>
      <c r="D90" s="103" t="s">
        <v>604</v>
      </c>
      <c r="E90" s="102" t="s">
        <v>605</v>
      </c>
      <c r="F90" s="102" t="s">
        <v>606</v>
      </c>
      <c r="G90" s="102" t="s">
        <v>633</v>
      </c>
      <c r="H90" s="102" t="s">
        <v>608</v>
      </c>
      <c r="I90" s="102" t="s">
        <v>609</v>
      </c>
      <c r="J90" s="101" t="s">
        <v>610</v>
      </c>
      <c r="K90" s="101" t="s">
        <v>647</v>
      </c>
      <c r="L90" s="104" t="s">
        <v>612</v>
      </c>
      <c r="M90" s="177" t="s">
        <v>643</v>
      </c>
      <c r="N90" s="102" t="s">
        <v>644</v>
      </c>
      <c r="O90" s="102" t="s">
        <v>614</v>
      </c>
      <c r="P90" s="103" t="s">
        <v>615</v>
      </c>
      <c r="Q90" s="44"/>
      <c r="R90" s="6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</row>
    <row r="91" spans="1:38" ht="12.75" customHeight="1">
      <c r="A91" s="111">
        <v>1</v>
      </c>
      <c r="B91" s="162">
        <v>44403</v>
      </c>
      <c r="C91" s="163"/>
      <c r="D91" s="114" t="s">
        <v>858</v>
      </c>
      <c r="E91" s="111" t="s">
        <v>619</v>
      </c>
      <c r="F91" s="111" t="s">
        <v>866</v>
      </c>
      <c r="G91" s="111">
        <v>0.75</v>
      </c>
      <c r="H91" s="111"/>
      <c r="I91" s="117" t="s">
        <v>867</v>
      </c>
      <c r="J91" s="179" t="s">
        <v>620</v>
      </c>
      <c r="K91" s="180"/>
      <c r="L91" s="180"/>
      <c r="M91" s="179"/>
      <c r="N91" s="179"/>
      <c r="O91" s="165"/>
      <c r="P91" s="120"/>
      <c r="Q91" s="178"/>
      <c r="R91" s="193" t="s">
        <v>618</v>
      </c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1:38" ht="12.75" customHeight="1">
      <c r="A92" s="308">
        <v>2</v>
      </c>
      <c r="B92" s="350">
        <v>44411</v>
      </c>
      <c r="C92" s="306"/>
      <c r="D92" s="351" t="s">
        <v>893</v>
      </c>
      <c r="E92" s="308" t="s">
        <v>619</v>
      </c>
      <c r="F92" s="308">
        <v>66.5</v>
      </c>
      <c r="G92" s="308">
        <v>19</v>
      </c>
      <c r="H92" s="308">
        <v>26</v>
      </c>
      <c r="I92" s="352" t="s">
        <v>894</v>
      </c>
      <c r="J92" s="347" t="s">
        <v>906</v>
      </c>
      <c r="K92" s="348">
        <f t="shared" ref="K92" si="73">H92-F92</f>
        <v>-40.5</v>
      </c>
      <c r="L92" s="348">
        <v>100</v>
      </c>
      <c r="M92" s="347">
        <f t="shared" ref="M92" si="74">(K92*N92)-100</f>
        <v>-2125</v>
      </c>
      <c r="N92" s="309">
        <v>50</v>
      </c>
      <c r="O92" s="349" t="s">
        <v>635</v>
      </c>
      <c r="P92" s="353">
        <v>44411</v>
      </c>
      <c r="Q92" s="178"/>
      <c r="R92" s="193" t="s">
        <v>618</v>
      </c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1:38" ht="12.75" customHeight="1">
      <c r="A93" s="308">
        <v>3</v>
      </c>
      <c r="B93" s="350">
        <v>44411</v>
      </c>
      <c r="C93" s="306"/>
      <c r="D93" s="351" t="s">
        <v>895</v>
      </c>
      <c r="E93" s="308" t="s">
        <v>619</v>
      </c>
      <c r="F93" s="308">
        <v>150</v>
      </c>
      <c r="G93" s="308">
        <v>35</v>
      </c>
      <c r="H93" s="308">
        <v>35</v>
      </c>
      <c r="I93" s="352" t="s">
        <v>896</v>
      </c>
      <c r="J93" s="347" t="s">
        <v>906</v>
      </c>
      <c r="K93" s="348">
        <f t="shared" ref="K93" si="75">H93-F93</f>
        <v>-115</v>
      </c>
      <c r="L93" s="348">
        <v>100</v>
      </c>
      <c r="M93" s="347">
        <f t="shared" ref="M93" si="76">(K93*N93)-100</f>
        <v>-2975</v>
      </c>
      <c r="N93" s="309">
        <v>25</v>
      </c>
      <c r="O93" s="349" t="s">
        <v>635</v>
      </c>
      <c r="P93" s="324">
        <v>44412</v>
      </c>
      <c r="Q93" s="178"/>
      <c r="R93" s="193" t="s">
        <v>623</v>
      </c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:38" ht="12.75" customHeight="1">
      <c r="A94" s="111">
        <v>4</v>
      </c>
      <c r="B94" s="162">
        <v>44412</v>
      </c>
      <c r="C94" s="163"/>
      <c r="D94" s="114" t="s">
        <v>920</v>
      </c>
      <c r="E94" s="111" t="s">
        <v>619</v>
      </c>
      <c r="F94" s="111" t="s">
        <v>921</v>
      </c>
      <c r="G94" s="111">
        <v>14</v>
      </c>
      <c r="H94" s="111"/>
      <c r="I94" s="117" t="s">
        <v>922</v>
      </c>
      <c r="J94" s="179" t="s">
        <v>620</v>
      </c>
      <c r="K94" s="180"/>
      <c r="L94" s="180"/>
      <c r="M94" s="179"/>
      <c r="N94" s="179"/>
      <c r="O94" s="165"/>
      <c r="P94" s="120"/>
      <c r="Q94" s="178"/>
      <c r="R94" s="193" t="s">
        <v>618</v>
      </c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spans="1:38" ht="12.75" customHeight="1">
      <c r="A95" s="308">
        <v>5</v>
      </c>
      <c r="B95" s="350">
        <v>44412</v>
      </c>
      <c r="C95" s="306"/>
      <c r="D95" s="351" t="s">
        <v>923</v>
      </c>
      <c r="E95" s="308" t="s">
        <v>619</v>
      </c>
      <c r="F95" s="308">
        <v>51</v>
      </c>
      <c r="G95" s="308">
        <v>8</v>
      </c>
      <c r="H95" s="308">
        <v>8</v>
      </c>
      <c r="I95" s="352" t="s">
        <v>924</v>
      </c>
      <c r="J95" s="347" t="s">
        <v>931</v>
      </c>
      <c r="K95" s="348">
        <f t="shared" ref="K95" si="77">H95-F95</f>
        <v>-43</v>
      </c>
      <c r="L95" s="348">
        <v>100</v>
      </c>
      <c r="M95" s="347">
        <f t="shared" ref="M95" si="78">(K95*N95)-100</f>
        <v>-2250</v>
      </c>
      <c r="N95" s="309">
        <v>50</v>
      </c>
      <c r="O95" s="349" t="s">
        <v>635</v>
      </c>
      <c r="P95" s="324">
        <v>44413</v>
      </c>
      <c r="Q95" s="178"/>
      <c r="R95" s="193" t="s">
        <v>623</v>
      </c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 ht="12.75" customHeight="1">
      <c r="A96" s="111">
        <v>6</v>
      </c>
      <c r="B96" s="162">
        <v>44418</v>
      </c>
      <c r="C96" s="163"/>
      <c r="D96" s="114" t="s">
        <v>968</v>
      </c>
      <c r="E96" s="111" t="s">
        <v>619</v>
      </c>
      <c r="F96" s="111" t="s">
        <v>969</v>
      </c>
      <c r="G96" s="111">
        <v>1.3</v>
      </c>
      <c r="H96" s="111"/>
      <c r="I96" s="117" t="s">
        <v>970</v>
      </c>
      <c r="J96" s="179" t="s">
        <v>620</v>
      </c>
      <c r="K96" s="180"/>
      <c r="L96" s="180"/>
      <c r="M96" s="179"/>
      <c r="N96" s="179"/>
      <c r="O96" s="165"/>
      <c r="P96" s="120"/>
      <c r="Q96" s="178"/>
      <c r="R96" s="193" t="s">
        <v>618</v>
      </c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38" ht="12.75" customHeight="1">
      <c r="A97" s="304">
        <v>7</v>
      </c>
      <c r="B97" s="345">
        <v>44418</v>
      </c>
      <c r="C97" s="312"/>
      <c r="D97" s="365" t="s">
        <v>971</v>
      </c>
      <c r="E97" s="304" t="s">
        <v>972</v>
      </c>
      <c r="F97" s="304">
        <v>80</v>
      </c>
      <c r="G97" s="304">
        <v>140</v>
      </c>
      <c r="H97" s="304">
        <v>62</v>
      </c>
      <c r="I97" s="313">
        <v>0.1</v>
      </c>
      <c r="J97" s="400" t="s">
        <v>973</v>
      </c>
      <c r="K97" s="412">
        <f>F97-H97</f>
        <v>18</v>
      </c>
      <c r="L97" s="412">
        <v>100</v>
      </c>
      <c r="M97" s="400">
        <f t="shared" ref="M97" si="79">(K97*N97)-100</f>
        <v>800</v>
      </c>
      <c r="N97" s="106">
        <v>50</v>
      </c>
      <c r="O97" s="413" t="s">
        <v>617</v>
      </c>
      <c r="P97" s="414">
        <v>44418</v>
      </c>
      <c r="Q97" s="178"/>
      <c r="R97" s="193" t="s">
        <v>618</v>
      </c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 s="384" customFormat="1" ht="12.75" customHeight="1">
      <c r="A98" s="421">
        <v>8</v>
      </c>
      <c r="B98" s="422">
        <v>44419</v>
      </c>
      <c r="C98" s="423"/>
      <c r="D98" s="424" t="s">
        <v>987</v>
      </c>
      <c r="E98" s="421" t="s">
        <v>619</v>
      </c>
      <c r="F98" s="421" t="s">
        <v>988</v>
      </c>
      <c r="G98" s="421">
        <v>10</v>
      </c>
      <c r="H98" s="421"/>
      <c r="I98" s="425" t="s">
        <v>922</v>
      </c>
      <c r="J98" s="377" t="s">
        <v>620</v>
      </c>
      <c r="K98" s="426"/>
      <c r="L98" s="426"/>
      <c r="M98" s="377"/>
      <c r="N98" s="427"/>
      <c r="O98" s="428"/>
      <c r="P98" s="429"/>
      <c r="Q98" s="430"/>
      <c r="R98" s="431" t="s">
        <v>623</v>
      </c>
      <c r="S98" s="382"/>
      <c r="T98" s="382"/>
      <c r="U98" s="382"/>
      <c r="V98" s="382"/>
      <c r="W98" s="382"/>
      <c r="X98" s="382"/>
      <c r="Y98" s="382"/>
      <c r="Z98" s="382"/>
      <c r="AA98" s="382"/>
      <c r="AB98" s="382"/>
      <c r="AC98" s="382"/>
      <c r="AD98" s="382"/>
      <c r="AE98" s="382"/>
      <c r="AF98" s="382"/>
      <c r="AG98" s="382"/>
      <c r="AH98" s="382"/>
      <c r="AI98" s="382"/>
      <c r="AJ98" s="382"/>
      <c r="AK98" s="382"/>
      <c r="AL98" s="382"/>
    </row>
    <row r="99" spans="1:38" s="384" customFormat="1" ht="12.75" customHeight="1">
      <c r="A99" s="421">
        <v>9</v>
      </c>
      <c r="B99" s="388">
        <v>44419</v>
      </c>
      <c r="C99" s="423"/>
      <c r="D99" s="424" t="s">
        <v>989</v>
      </c>
      <c r="E99" s="421" t="s">
        <v>619</v>
      </c>
      <c r="F99" s="421" t="s">
        <v>990</v>
      </c>
      <c r="G99" s="421">
        <v>34</v>
      </c>
      <c r="H99" s="421"/>
      <c r="I99" s="425">
        <v>80</v>
      </c>
      <c r="J99" s="377" t="s">
        <v>620</v>
      </c>
      <c r="K99" s="426"/>
      <c r="L99" s="426"/>
      <c r="M99" s="377"/>
      <c r="N99" s="427"/>
      <c r="O99" s="428"/>
      <c r="P99" s="429"/>
      <c r="Q99" s="430"/>
      <c r="R99" s="431" t="s">
        <v>623</v>
      </c>
      <c r="S99" s="382"/>
      <c r="T99" s="382"/>
      <c r="U99" s="382"/>
      <c r="V99" s="382"/>
      <c r="W99" s="382"/>
      <c r="X99" s="382"/>
      <c r="Y99" s="382"/>
      <c r="Z99" s="382"/>
      <c r="AA99" s="382"/>
      <c r="AB99" s="382"/>
      <c r="AC99" s="382"/>
      <c r="AD99" s="382"/>
      <c r="AE99" s="382"/>
      <c r="AF99" s="382"/>
      <c r="AG99" s="382"/>
      <c r="AH99" s="382"/>
      <c r="AI99" s="382"/>
      <c r="AJ99" s="382"/>
      <c r="AK99" s="382"/>
      <c r="AL99" s="382"/>
    </row>
    <row r="100" spans="1:38" s="384" customFormat="1" ht="12.75" customHeight="1">
      <c r="A100" s="304">
        <v>10</v>
      </c>
      <c r="B100" s="345">
        <v>44420</v>
      </c>
      <c r="C100" s="312"/>
      <c r="D100" s="365" t="s">
        <v>1008</v>
      </c>
      <c r="E100" s="304" t="s">
        <v>972</v>
      </c>
      <c r="F100" s="304">
        <v>5.75</v>
      </c>
      <c r="G100" s="304">
        <v>9</v>
      </c>
      <c r="H100" s="304">
        <v>3.75</v>
      </c>
      <c r="I100" s="313">
        <v>0.1</v>
      </c>
      <c r="J100" s="400" t="s">
        <v>1009</v>
      </c>
      <c r="K100" s="412">
        <f>F100-H100</f>
        <v>2</v>
      </c>
      <c r="L100" s="412">
        <v>100</v>
      </c>
      <c r="M100" s="400">
        <f t="shared" ref="M100:M101" si="80">(K100*N100)-100</f>
        <v>2700</v>
      </c>
      <c r="N100" s="106">
        <v>1400</v>
      </c>
      <c r="O100" s="413" t="s">
        <v>617</v>
      </c>
      <c r="P100" s="414">
        <v>44420</v>
      </c>
      <c r="Q100" s="430"/>
      <c r="R100" s="431" t="s">
        <v>618</v>
      </c>
      <c r="S100" s="382"/>
      <c r="T100" s="382"/>
      <c r="U100" s="382"/>
      <c r="V100" s="382"/>
      <c r="W100" s="382"/>
      <c r="X100" s="382"/>
      <c r="Y100" s="382"/>
      <c r="Z100" s="382"/>
      <c r="AA100" s="382"/>
      <c r="AB100" s="382"/>
      <c r="AC100" s="382"/>
      <c r="AD100" s="382"/>
      <c r="AE100" s="382"/>
      <c r="AF100" s="382"/>
      <c r="AG100" s="382"/>
      <c r="AH100" s="382"/>
      <c r="AI100" s="382"/>
      <c r="AJ100" s="382"/>
      <c r="AK100" s="382"/>
      <c r="AL100" s="382"/>
    </row>
    <row r="101" spans="1:38" s="384" customFormat="1" ht="12.75" customHeight="1">
      <c r="A101" s="308">
        <v>11</v>
      </c>
      <c r="B101" s="350">
        <v>44420</v>
      </c>
      <c r="C101" s="306"/>
      <c r="D101" s="351" t="s">
        <v>1011</v>
      </c>
      <c r="E101" s="308" t="s">
        <v>619</v>
      </c>
      <c r="F101" s="308">
        <v>62</v>
      </c>
      <c r="G101" s="308"/>
      <c r="H101" s="308">
        <v>22.5</v>
      </c>
      <c r="I101" s="352" t="s">
        <v>1012</v>
      </c>
      <c r="J101" s="347" t="s">
        <v>1013</v>
      </c>
      <c r="K101" s="348">
        <f t="shared" ref="K101" si="81">H101-F101</f>
        <v>-39.5</v>
      </c>
      <c r="L101" s="348">
        <v>100</v>
      </c>
      <c r="M101" s="347">
        <f t="shared" si="80"/>
        <v>-1087.5</v>
      </c>
      <c r="N101" s="309">
        <v>25</v>
      </c>
      <c r="O101" s="349" t="s">
        <v>635</v>
      </c>
      <c r="P101" s="324">
        <v>44420</v>
      </c>
      <c r="Q101" s="430"/>
      <c r="R101" s="431" t="s">
        <v>623</v>
      </c>
      <c r="S101" s="382"/>
      <c r="T101" s="382"/>
      <c r="U101" s="382"/>
      <c r="V101" s="382"/>
      <c r="W101" s="382"/>
      <c r="X101" s="382"/>
      <c r="Y101" s="382"/>
      <c r="Z101" s="382"/>
      <c r="AA101" s="382"/>
      <c r="AB101" s="382"/>
      <c r="AC101" s="382"/>
      <c r="AD101" s="382"/>
      <c r="AE101" s="382"/>
      <c r="AF101" s="382"/>
      <c r="AG101" s="382"/>
      <c r="AH101" s="382"/>
      <c r="AI101" s="382"/>
      <c r="AJ101" s="382"/>
      <c r="AK101" s="382"/>
      <c r="AL101" s="382"/>
    </row>
    <row r="102" spans="1:38" s="384" customFormat="1" ht="12.75" customHeight="1">
      <c r="A102" s="421">
        <v>12</v>
      </c>
      <c r="B102" s="422">
        <v>44420</v>
      </c>
      <c r="C102" s="423"/>
      <c r="D102" s="424" t="s">
        <v>1014</v>
      </c>
      <c r="E102" s="421" t="s">
        <v>972</v>
      </c>
      <c r="F102" s="421" t="s">
        <v>1015</v>
      </c>
      <c r="G102" s="421">
        <v>130</v>
      </c>
      <c r="H102" s="421"/>
      <c r="I102" s="425">
        <v>0.1</v>
      </c>
      <c r="J102" s="377" t="s">
        <v>620</v>
      </c>
      <c r="K102" s="426"/>
      <c r="L102" s="426"/>
      <c r="M102" s="377"/>
      <c r="N102" s="427"/>
      <c r="O102" s="428"/>
      <c r="P102" s="429"/>
      <c r="Q102" s="430"/>
      <c r="R102" s="431" t="s">
        <v>618</v>
      </c>
      <c r="S102" s="382"/>
      <c r="T102" s="382"/>
      <c r="U102" s="382"/>
      <c r="V102" s="382"/>
      <c r="W102" s="382"/>
      <c r="X102" s="382"/>
      <c r="Y102" s="382"/>
      <c r="Z102" s="382"/>
      <c r="AA102" s="382"/>
      <c r="AB102" s="382"/>
      <c r="AC102" s="382"/>
      <c r="AD102" s="382"/>
      <c r="AE102" s="382"/>
      <c r="AF102" s="382"/>
      <c r="AG102" s="382"/>
      <c r="AH102" s="382"/>
      <c r="AI102" s="382"/>
      <c r="AJ102" s="382"/>
      <c r="AK102" s="382"/>
      <c r="AL102" s="382"/>
    </row>
    <row r="103" spans="1:38" s="384" customFormat="1" ht="12.75" customHeight="1">
      <c r="A103" s="421">
        <v>13</v>
      </c>
      <c r="B103" s="422">
        <v>44420</v>
      </c>
      <c r="C103" s="423"/>
      <c r="D103" s="424" t="s">
        <v>1016</v>
      </c>
      <c r="E103" s="421" t="s">
        <v>619</v>
      </c>
      <c r="F103" s="421" t="s">
        <v>1017</v>
      </c>
      <c r="G103" s="421">
        <v>15</v>
      </c>
      <c r="H103" s="421"/>
      <c r="I103" s="425" t="s">
        <v>1018</v>
      </c>
      <c r="J103" s="377" t="s">
        <v>620</v>
      </c>
      <c r="K103" s="426"/>
      <c r="L103" s="426"/>
      <c r="M103" s="377"/>
      <c r="N103" s="427"/>
      <c r="O103" s="428"/>
      <c r="P103" s="429"/>
      <c r="Q103" s="430"/>
      <c r="R103" s="431" t="s">
        <v>623</v>
      </c>
      <c r="S103" s="382"/>
      <c r="T103" s="382"/>
      <c r="U103" s="382"/>
      <c r="V103" s="382"/>
      <c r="W103" s="382"/>
      <c r="X103" s="382"/>
      <c r="Y103" s="382"/>
      <c r="Z103" s="382"/>
      <c r="AA103" s="382"/>
      <c r="AB103" s="382"/>
      <c r="AC103" s="382"/>
      <c r="AD103" s="382"/>
      <c r="AE103" s="382"/>
      <c r="AF103" s="382"/>
      <c r="AG103" s="382"/>
      <c r="AH103" s="382"/>
      <c r="AI103" s="382"/>
      <c r="AJ103" s="382"/>
      <c r="AK103" s="382"/>
      <c r="AL103" s="382"/>
    </row>
    <row r="104" spans="1:38" s="384" customFormat="1" ht="12.75" customHeight="1">
      <c r="A104" s="421"/>
      <c r="B104" s="422"/>
      <c r="C104" s="423"/>
      <c r="D104" s="424"/>
      <c r="E104" s="421"/>
      <c r="F104" s="421"/>
      <c r="G104" s="421"/>
      <c r="H104" s="421"/>
      <c r="I104" s="425"/>
      <c r="J104" s="377"/>
      <c r="K104" s="426"/>
      <c r="L104" s="426"/>
      <c r="M104" s="377"/>
      <c r="N104" s="427"/>
      <c r="O104" s="428"/>
      <c r="P104" s="429"/>
      <c r="Q104" s="430"/>
      <c r="R104" s="431"/>
      <c r="S104" s="382"/>
      <c r="T104" s="382"/>
      <c r="U104" s="382"/>
      <c r="V104" s="382"/>
      <c r="W104" s="382"/>
      <c r="X104" s="382"/>
      <c r="Y104" s="382"/>
      <c r="Z104" s="382"/>
      <c r="AA104" s="382"/>
      <c r="AB104" s="382"/>
      <c r="AC104" s="382"/>
      <c r="AD104" s="382"/>
      <c r="AE104" s="382"/>
      <c r="AF104" s="382"/>
      <c r="AG104" s="382"/>
      <c r="AH104" s="382"/>
      <c r="AI104" s="382"/>
      <c r="AJ104" s="382"/>
      <c r="AK104" s="382"/>
      <c r="AL104" s="382"/>
    </row>
    <row r="105" spans="1:38" s="384" customFormat="1" ht="12.75" customHeight="1">
      <c r="A105" s="421"/>
      <c r="B105" s="422"/>
      <c r="C105" s="423"/>
      <c r="D105" s="424"/>
      <c r="E105" s="421"/>
      <c r="F105" s="421"/>
      <c r="G105" s="421"/>
      <c r="H105" s="421"/>
      <c r="I105" s="425"/>
      <c r="J105" s="377"/>
      <c r="K105" s="426"/>
      <c r="L105" s="426"/>
      <c r="M105" s="377"/>
      <c r="N105" s="427"/>
      <c r="O105" s="428"/>
      <c r="P105" s="429"/>
      <c r="Q105" s="430"/>
      <c r="R105" s="431"/>
      <c r="S105" s="382"/>
      <c r="T105" s="382"/>
      <c r="U105" s="382"/>
      <c r="V105" s="382"/>
      <c r="W105" s="382"/>
      <c r="X105" s="382"/>
      <c r="Y105" s="382"/>
      <c r="Z105" s="382"/>
      <c r="AA105" s="382"/>
      <c r="AB105" s="382"/>
      <c r="AC105" s="382"/>
      <c r="AD105" s="382"/>
      <c r="AE105" s="382"/>
      <c r="AF105" s="382"/>
      <c r="AG105" s="382"/>
      <c r="AH105" s="382"/>
      <c r="AI105" s="382"/>
      <c r="AJ105" s="382"/>
      <c r="AK105" s="382"/>
      <c r="AL105" s="382"/>
    </row>
    <row r="106" spans="1:38" ht="14.25" customHeight="1">
      <c r="A106" s="121"/>
      <c r="B106" s="112"/>
      <c r="C106" s="163"/>
      <c r="D106" s="114"/>
      <c r="E106" s="111"/>
      <c r="F106" s="111"/>
      <c r="G106" s="111"/>
      <c r="H106" s="111"/>
      <c r="I106" s="117"/>
      <c r="J106" s="117"/>
      <c r="K106" s="117"/>
      <c r="L106" s="117"/>
      <c r="M106" s="181"/>
      <c r="N106" s="117"/>
      <c r="O106" s="165"/>
      <c r="P106" s="164"/>
      <c r="Q106" s="178"/>
      <c r="R106" s="193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1:38" ht="14.25" customHeight="1">
      <c r="A107" s="1"/>
      <c r="B107" s="178"/>
      <c r="C107" s="178"/>
      <c r="D107" s="178"/>
      <c r="E107" s="178"/>
      <c r="F107" s="178"/>
      <c r="G107" s="178"/>
      <c r="H107" s="178"/>
      <c r="I107" s="178"/>
      <c r="J107" s="178"/>
      <c r="K107" s="178"/>
      <c r="L107" s="178"/>
      <c r="M107" s="178"/>
      <c r="N107" s="178"/>
      <c r="O107" s="178"/>
      <c r="P107" s="178"/>
      <c r="Q107" s="178"/>
      <c r="R107" s="178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:38" ht="14.25" customHeight="1">
      <c r="A109" s="188"/>
      <c r="B109" s="194"/>
      <c r="C109" s="194"/>
      <c r="D109" s="195"/>
      <c r="E109" s="188"/>
      <c r="F109" s="196"/>
      <c r="G109" s="188"/>
      <c r="H109" s="188"/>
      <c r="I109" s="188"/>
      <c r="J109" s="194"/>
      <c r="K109" s="197"/>
      <c r="L109" s="188"/>
      <c r="M109" s="188"/>
      <c r="N109" s="188"/>
      <c r="O109" s="198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 ht="12.75" customHeight="1">
      <c r="A110" s="100" t="s">
        <v>648</v>
      </c>
      <c r="B110" s="199"/>
      <c r="C110" s="199"/>
      <c r="D110" s="200"/>
      <c r="E110" s="156"/>
      <c r="F110" s="6"/>
      <c r="G110" s="6"/>
      <c r="H110" s="157"/>
      <c r="I110" s="201"/>
      <c r="J110" s="1"/>
      <c r="K110" s="6"/>
      <c r="L110" s="6"/>
      <c r="M110" s="6"/>
      <c r="N110" s="1"/>
      <c r="O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38" ht="38.25" customHeight="1">
      <c r="A111" s="101" t="s">
        <v>16</v>
      </c>
      <c r="B111" s="102" t="s">
        <v>590</v>
      </c>
      <c r="C111" s="102"/>
      <c r="D111" s="103" t="s">
        <v>604</v>
      </c>
      <c r="E111" s="102" t="s">
        <v>605</v>
      </c>
      <c r="F111" s="102" t="s">
        <v>606</v>
      </c>
      <c r="G111" s="102" t="s">
        <v>607</v>
      </c>
      <c r="H111" s="102" t="s">
        <v>608</v>
      </c>
      <c r="I111" s="102" t="s">
        <v>609</v>
      </c>
      <c r="J111" s="101" t="s">
        <v>610</v>
      </c>
      <c r="K111" s="160" t="s">
        <v>634</v>
      </c>
      <c r="L111" s="161" t="s">
        <v>612</v>
      </c>
      <c r="M111" s="104" t="s">
        <v>613</v>
      </c>
      <c r="N111" s="102" t="s">
        <v>614</v>
      </c>
      <c r="O111" s="103" t="s">
        <v>615</v>
      </c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38" ht="14.25" customHeight="1">
      <c r="A112" s="308">
        <v>1</v>
      </c>
      <c r="B112" s="319">
        <v>44363</v>
      </c>
      <c r="C112" s="420"/>
      <c r="D112" s="351" t="s">
        <v>283</v>
      </c>
      <c r="E112" s="407" t="s">
        <v>616</v>
      </c>
      <c r="F112" s="308">
        <v>2275</v>
      </c>
      <c r="G112" s="308">
        <v>2070</v>
      </c>
      <c r="H112" s="407">
        <v>2070</v>
      </c>
      <c r="I112" s="408" t="s">
        <v>649</v>
      </c>
      <c r="J112" s="309" t="s">
        <v>980</v>
      </c>
      <c r="K112" s="309">
        <f t="shared" ref="K112" si="82">H112-F112</f>
        <v>-205</v>
      </c>
      <c r="L112" s="310">
        <f>(F112*-0.8)/100</f>
        <v>-18.2</v>
      </c>
      <c r="M112" s="311">
        <f t="shared" ref="M112" si="83">(K112+L112)/F112</f>
        <v>-9.8109890109890102E-2</v>
      </c>
      <c r="N112" s="309" t="s">
        <v>635</v>
      </c>
      <c r="O112" s="324">
        <v>44419</v>
      </c>
      <c r="P112" s="105"/>
      <c r="Q112" s="1"/>
      <c r="R112" s="1" t="s">
        <v>618</v>
      </c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38" ht="14.25" customHeight="1">
      <c r="A113" s="111">
        <v>2</v>
      </c>
      <c r="B113" s="112">
        <v>44420</v>
      </c>
      <c r="C113" s="202"/>
      <c r="D113" s="114" t="s">
        <v>516</v>
      </c>
      <c r="E113" s="115" t="s">
        <v>619</v>
      </c>
      <c r="F113" s="111" t="s">
        <v>1022</v>
      </c>
      <c r="G113" s="111">
        <v>284</v>
      </c>
      <c r="H113" s="115"/>
      <c r="I113" s="116" t="s">
        <v>1023</v>
      </c>
      <c r="J113" s="117" t="s">
        <v>620</v>
      </c>
      <c r="K113" s="117"/>
      <c r="L113" s="118"/>
      <c r="M113" s="119"/>
      <c r="N113" s="117"/>
      <c r="O113" s="164"/>
      <c r="P113" s="105"/>
      <c r="Q113" s="1"/>
      <c r="R113" s="1" t="s">
        <v>618</v>
      </c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1:38" ht="14.25" customHeight="1">
      <c r="A114" s="203"/>
      <c r="B114" s="163"/>
      <c r="C114" s="204"/>
      <c r="D114" s="114"/>
      <c r="E114" s="205"/>
      <c r="F114" s="205"/>
      <c r="G114" s="205"/>
      <c r="H114" s="205"/>
      <c r="I114" s="205"/>
      <c r="J114" s="205"/>
      <c r="K114" s="206"/>
      <c r="L114" s="207"/>
      <c r="M114" s="205"/>
      <c r="N114" s="208"/>
      <c r="O114" s="209"/>
      <c r="P114" s="210"/>
      <c r="R114" s="6"/>
      <c r="S114" s="44"/>
      <c r="T114" s="1"/>
      <c r="U114" s="1"/>
      <c r="V114" s="1"/>
      <c r="W114" s="1"/>
      <c r="X114" s="1"/>
      <c r="Y114" s="1"/>
      <c r="Z114" s="1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</row>
    <row r="115" spans="1:38" ht="12.75" customHeight="1">
      <c r="A115" s="140" t="s">
        <v>627</v>
      </c>
      <c r="B115" s="140"/>
      <c r="C115" s="140"/>
      <c r="D115" s="140"/>
      <c r="E115" s="44"/>
      <c r="F115" s="148" t="s">
        <v>629</v>
      </c>
      <c r="G115" s="61"/>
      <c r="H115" s="61"/>
      <c r="I115" s="61"/>
      <c r="J115" s="6"/>
      <c r="K115" s="173"/>
      <c r="L115" s="174"/>
      <c r="M115" s="6"/>
      <c r="N115" s="130"/>
      <c r="O115" s="211"/>
      <c r="P115" s="1"/>
      <c r="Q115" s="1"/>
      <c r="R115" s="6"/>
      <c r="S115" s="1"/>
      <c r="T115" s="1"/>
      <c r="U115" s="1"/>
      <c r="V115" s="1"/>
      <c r="W115" s="1"/>
      <c r="X115" s="1"/>
      <c r="Y115" s="1"/>
    </row>
    <row r="116" spans="1:38" ht="12.75" customHeight="1">
      <c r="A116" s="147" t="s">
        <v>628</v>
      </c>
      <c r="B116" s="140"/>
      <c r="C116" s="140"/>
      <c r="D116" s="140"/>
      <c r="E116" s="6"/>
      <c r="F116" s="148" t="s">
        <v>631</v>
      </c>
      <c r="G116" s="6"/>
      <c r="H116" s="6" t="s">
        <v>868</v>
      </c>
      <c r="I116" s="6"/>
      <c r="J116" s="1"/>
      <c r="K116" s="6"/>
      <c r="L116" s="6"/>
      <c r="M116" s="6"/>
      <c r="N116" s="1"/>
      <c r="O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38" ht="12.75" customHeight="1">
      <c r="A117" s="147"/>
      <c r="B117" s="140"/>
      <c r="C117" s="140"/>
      <c r="D117" s="140"/>
      <c r="E117" s="6"/>
      <c r="F117" s="148"/>
      <c r="G117" s="6"/>
      <c r="H117" s="6"/>
      <c r="I117" s="6"/>
      <c r="J117" s="1"/>
      <c r="K117" s="6"/>
      <c r="L117" s="6"/>
      <c r="M117" s="6"/>
      <c r="N117" s="1"/>
      <c r="O117" s="1"/>
      <c r="Q117" s="1"/>
      <c r="R117" s="61"/>
      <c r="S117" s="1"/>
      <c r="T117" s="1"/>
      <c r="U117" s="1"/>
      <c r="V117" s="1"/>
      <c r="W117" s="1"/>
      <c r="X117" s="1"/>
      <c r="Y117" s="1"/>
      <c r="Z117" s="1"/>
    </row>
    <row r="118" spans="1:38" ht="12.75" customHeight="1">
      <c r="A118" s="1"/>
      <c r="B118" s="155" t="s">
        <v>650</v>
      </c>
      <c r="C118" s="155"/>
      <c r="D118" s="155"/>
      <c r="E118" s="155"/>
      <c r="F118" s="156"/>
      <c r="G118" s="6"/>
      <c r="H118" s="6"/>
      <c r="I118" s="157"/>
      <c r="J118" s="158"/>
      <c r="K118" s="159"/>
      <c r="L118" s="158"/>
      <c r="M118" s="6"/>
      <c r="N118" s="1"/>
      <c r="O118" s="1"/>
      <c r="Q118" s="1"/>
      <c r="R118" s="61"/>
      <c r="S118" s="1"/>
      <c r="T118" s="1"/>
      <c r="U118" s="1"/>
      <c r="V118" s="1"/>
      <c r="W118" s="1"/>
      <c r="X118" s="1"/>
      <c r="Y118" s="1"/>
      <c r="Z118" s="1"/>
    </row>
    <row r="119" spans="1:38" ht="38.25" customHeight="1">
      <c r="A119" s="101" t="s">
        <v>16</v>
      </c>
      <c r="B119" s="102" t="s">
        <v>590</v>
      </c>
      <c r="C119" s="102"/>
      <c r="D119" s="103" t="s">
        <v>604</v>
      </c>
      <c r="E119" s="102" t="s">
        <v>605</v>
      </c>
      <c r="F119" s="102" t="s">
        <v>606</v>
      </c>
      <c r="G119" s="102" t="s">
        <v>633</v>
      </c>
      <c r="H119" s="102" t="s">
        <v>608</v>
      </c>
      <c r="I119" s="102" t="s">
        <v>609</v>
      </c>
      <c r="J119" s="212" t="s">
        <v>610</v>
      </c>
      <c r="K119" s="160" t="s">
        <v>634</v>
      </c>
      <c r="L119" s="177" t="s">
        <v>643</v>
      </c>
      <c r="M119" s="102" t="s">
        <v>644</v>
      </c>
      <c r="N119" s="161" t="s">
        <v>612</v>
      </c>
      <c r="O119" s="104" t="s">
        <v>613</v>
      </c>
      <c r="P119" s="102" t="s">
        <v>614</v>
      </c>
      <c r="Q119" s="103" t="s">
        <v>615</v>
      </c>
      <c r="R119" s="61"/>
      <c r="S119" s="1"/>
      <c r="T119" s="1"/>
      <c r="U119" s="1"/>
      <c r="V119" s="1"/>
      <c r="W119" s="1"/>
      <c r="X119" s="1"/>
      <c r="Y119" s="1"/>
      <c r="Z119" s="1"/>
    </row>
    <row r="120" spans="1:38" ht="14.25" customHeight="1">
      <c r="A120" s="121"/>
      <c r="B120" s="123"/>
      <c r="C120" s="213"/>
      <c r="D120" s="124"/>
      <c r="E120" s="125"/>
      <c r="F120" s="214"/>
      <c r="G120" s="121"/>
      <c r="H120" s="125"/>
      <c r="I120" s="126"/>
      <c r="J120" s="215"/>
      <c r="K120" s="215"/>
      <c r="L120" s="216"/>
      <c r="M120" s="111"/>
      <c r="N120" s="216"/>
      <c r="O120" s="217"/>
      <c r="P120" s="218"/>
      <c r="Q120" s="219"/>
      <c r="R120" s="171"/>
      <c r="S120" s="134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38" ht="14.25" customHeight="1">
      <c r="A121" s="121"/>
      <c r="B121" s="123"/>
      <c r="C121" s="213"/>
      <c r="D121" s="124"/>
      <c r="E121" s="125"/>
      <c r="F121" s="214"/>
      <c r="G121" s="121"/>
      <c r="H121" s="125"/>
      <c r="I121" s="126"/>
      <c r="J121" s="215"/>
      <c r="K121" s="215"/>
      <c r="L121" s="216"/>
      <c r="M121" s="111"/>
      <c r="N121" s="216"/>
      <c r="O121" s="217"/>
      <c r="P121" s="218"/>
      <c r="Q121" s="219"/>
      <c r="R121" s="171"/>
      <c r="S121" s="134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38" ht="14.25" customHeight="1">
      <c r="A122" s="121"/>
      <c r="B122" s="123"/>
      <c r="C122" s="213"/>
      <c r="D122" s="124"/>
      <c r="E122" s="125"/>
      <c r="F122" s="214"/>
      <c r="G122" s="121"/>
      <c r="H122" s="125"/>
      <c r="I122" s="126"/>
      <c r="J122" s="215"/>
      <c r="K122" s="215"/>
      <c r="L122" s="216"/>
      <c r="M122" s="111"/>
      <c r="N122" s="216"/>
      <c r="O122" s="217"/>
      <c r="P122" s="218"/>
      <c r="Q122" s="219"/>
      <c r="R122" s="6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</row>
    <row r="123" spans="1:38" ht="14.25" customHeight="1">
      <c r="A123" s="121"/>
      <c r="B123" s="123"/>
      <c r="C123" s="213"/>
      <c r="D123" s="124"/>
      <c r="E123" s="125"/>
      <c r="F123" s="215"/>
      <c r="G123" s="121"/>
      <c r="H123" s="125"/>
      <c r="I123" s="126"/>
      <c r="J123" s="215"/>
      <c r="K123" s="215"/>
      <c r="L123" s="216"/>
      <c r="M123" s="111"/>
      <c r="N123" s="216"/>
      <c r="O123" s="217"/>
      <c r="P123" s="218"/>
      <c r="Q123" s="219"/>
      <c r="R123" s="6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</row>
    <row r="124" spans="1:38" ht="14.25" customHeight="1">
      <c r="A124" s="121"/>
      <c r="B124" s="123"/>
      <c r="C124" s="213"/>
      <c r="D124" s="124"/>
      <c r="E124" s="125"/>
      <c r="F124" s="215"/>
      <c r="G124" s="121"/>
      <c r="H124" s="125"/>
      <c r="I124" s="126"/>
      <c r="J124" s="215"/>
      <c r="K124" s="215"/>
      <c r="L124" s="216"/>
      <c r="M124" s="111"/>
      <c r="N124" s="216"/>
      <c r="O124" s="217"/>
      <c r="P124" s="218"/>
      <c r="Q124" s="219"/>
      <c r="R124" s="6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</row>
    <row r="125" spans="1:38" ht="14.25" customHeight="1">
      <c r="A125" s="121"/>
      <c r="B125" s="123"/>
      <c r="C125" s="213"/>
      <c r="D125" s="124"/>
      <c r="E125" s="125"/>
      <c r="F125" s="214"/>
      <c r="G125" s="121"/>
      <c r="H125" s="125"/>
      <c r="I125" s="126"/>
      <c r="J125" s="215"/>
      <c r="K125" s="215"/>
      <c r="L125" s="216"/>
      <c r="M125" s="111"/>
      <c r="N125" s="216"/>
      <c r="O125" s="217"/>
      <c r="P125" s="218"/>
      <c r="Q125" s="219"/>
      <c r="R125" s="6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</row>
    <row r="126" spans="1:38" ht="14.25" customHeight="1">
      <c r="A126" s="121"/>
      <c r="B126" s="123"/>
      <c r="C126" s="213"/>
      <c r="D126" s="124"/>
      <c r="E126" s="125"/>
      <c r="F126" s="214"/>
      <c r="G126" s="121"/>
      <c r="H126" s="125"/>
      <c r="I126" s="126"/>
      <c r="J126" s="215"/>
      <c r="K126" s="215"/>
      <c r="L126" s="215"/>
      <c r="M126" s="215"/>
      <c r="N126" s="216"/>
      <c r="O126" s="220"/>
      <c r="P126" s="218"/>
      <c r="Q126" s="219"/>
      <c r="R126" s="6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</row>
    <row r="127" spans="1:38" ht="14.25" customHeight="1">
      <c r="A127" s="121"/>
      <c r="B127" s="123"/>
      <c r="C127" s="213"/>
      <c r="D127" s="124"/>
      <c r="E127" s="125"/>
      <c r="F127" s="215"/>
      <c r="G127" s="121"/>
      <c r="H127" s="125"/>
      <c r="I127" s="126"/>
      <c r="J127" s="215"/>
      <c r="K127" s="215"/>
      <c r="L127" s="216"/>
      <c r="M127" s="111"/>
      <c r="N127" s="216"/>
      <c r="O127" s="217"/>
      <c r="P127" s="218"/>
      <c r="Q127" s="219"/>
      <c r="R127" s="171"/>
      <c r="S127" s="134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</row>
    <row r="128" spans="1:38" ht="14.25" customHeight="1">
      <c r="A128" s="121"/>
      <c r="B128" s="123"/>
      <c r="C128" s="213"/>
      <c r="D128" s="124"/>
      <c r="E128" s="125"/>
      <c r="F128" s="214"/>
      <c r="G128" s="121"/>
      <c r="H128" s="125"/>
      <c r="I128" s="126"/>
      <c r="J128" s="221"/>
      <c r="K128" s="221"/>
      <c r="L128" s="221"/>
      <c r="M128" s="221"/>
      <c r="N128" s="222"/>
      <c r="O128" s="217"/>
      <c r="P128" s="127"/>
      <c r="Q128" s="219"/>
      <c r="R128" s="171"/>
      <c r="S128" s="134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</row>
    <row r="129" spans="1:26" ht="12.75" customHeight="1">
      <c r="A129" s="147"/>
      <c r="B129" s="140"/>
      <c r="C129" s="140"/>
      <c r="D129" s="140"/>
      <c r="E129" s="6"/>
      <c r="F129" s="148"/>
      <c r="G129" s="6"/>
      <c r="H129" s="6"/>
      <c r="I129" s="6"/>
      <c r="J129" s="1"/>
      <c r="K129" s="6"/>
      <c r="L129" s="6"/>
      <c r="M129" s="6"/>
      <c r="N129" s="1"/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47"/>
      <c r="B130" s="140"/>
      <c r="C130" s="140"/>
      <c r="D130" s="140"/>
      <c r="E130" s="6"/>
      <c r="F130" s="148"/>
      <c r="G130" s="61"/>
      <c r="H130" s="44"/>
      <c r="I130" s="61"/>
      <c r="J130" s="6"/>
      <c r="K130" s="173"/>
      <c r="L130" s="174"/>
      <c r="M130" s="6"/>
      <c r="N130" s="130"/>
      <c r="O130" s="175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61"/>
      <c r="B131" s="129"/>
      <c r="C131" s="129"/>
      <c r="D131" s="44"/>
      <c r="E131" s="61"/>
      <c r="F131" s="61"/>
      <c r="G131" s="61"/>
      <c r="H131" s="44"/>
      <c r="I131" s="61"/>
      <c r="J131" s="6"/>
      <c r="K131" s="173"/>
      <c r="L131" s="174"/>
      <c r="M131" s="6"/>
      <c r="N131" s="130"/>
      <c r="O131" s="175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44"/>
      <c r="B132" s="223" t="s">
        <v>651</v>
      </c>
      <c r="C132" s="223"/>
      <c r="D132" s="223"/>
      <c r="E132" s="223"/>
      <c r="F132" s="6"/>
      <c r="G132" s="6"/>
      <c r="H132" s="158"/>
      <c r="I132" s="6"/>
      <c r="J132" s="158"/>
      <c r="K132" s="159"/>
      <c r="L132" s="6"/>
      <c r="M132" s="6"/>
      <c r="N132" s="1"/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38.25" customHeight="1">
      <c r="A133" s="101" t="s">
        <v>16</v>
      </c>
      <c r="B133" s="102" t="s">
        <v>590</v>
      </c>
      <c r="C133" s="102"/>
      <c r="D133" s="103" t="s">
        <v>604</v>
      </c>
      <c r="E133" s="102" t="s">
        <v>605</v>
      </c>
      <c r="F133" s="102" t="s">
        <v>606</v>
      </c>
      <c r="G133" s="102" t="s">
        <v>652</v>
      </c>
      <c r="H133" s="102" t="s">
        <v>653</v>
      </c>
      <c r="I133" s="102" t="s">
        <v>609</v>
      </c>
      <c r="J133" s="224" t="s">
        <v>610</v>
      </c>
      <c r="K133" s="102" t="s">
        <v>611</v>
      </c>
      <c r="L133" s="102" t="s">
        <v>654</v>
      </c>
      <c r="M133" s="102" t="s">
        <v>614</v>
      </c>
      <c r="N133" s="103" t="s">
        <v>615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225">
        <v>1</v>
      </c>
      <c r="B134" s="226">
        <v>41579</v>
      </c>
      <c r="C134" s="226"/>
      <c r="D134" s="227" t="s">
        <v>655</v>
      </c>
      <c r="E134" s="228" t="s">
        <v>656</v>
      </c>
      <c r="F134" s="229">
        <v>82</v>
      </c>
      <c r="G134" s="228" t="s">
        <v>657</v>
      </c>
      <c r="H134" s="228">
        <v>100</v>
      </c>
      <c r="I134" s="230">
        <v>100</v>
      </c>
      <c r="J134" s="231" t="s">
        <v>658</v>
      </c>
      <c r="K134" s="232">
        <f t="shared" ref="K134:K186" si="84">H134-F134</f>
        <v>18</v>
      </c>
      <c r="L134" s="233">
        <f t="shared" ref="L134:L186" si="85">K134/F134</f>
        <v>0.21951219512195122</v>
      </c>
      <c r="M134" s="228" t="s">
        <v>617</v>
      </c>
      <c r="N134" s="234">
        <v>42657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225">
        <v>2</v>
      </c>
      <c r="B135" s="226">
        <v>41794</v>
      </c>
      <c r="C135" s="226"/>
      <c r="D135" s="227" t="s">
        <v>659</v>
      </c>
      <c r="E135" s="228" t="s">
        <v>619</v>
      </c>
      <c r="F135" s="229">
        <v>257</v>
      </c>
      <c r="G135" s="228" t="s">
        <v>657</v>
      </c>
      <c r="H135" s="228">
        <v>300</v>
      </c>
      <c r="I135" s="230">
        <v>300</v>
      </c>
      <c r="J135" s="231" t="s">
        <v>658</v>
      </c>
      <c r="K135" s="232">
        <f t="shared" si="84"/>
        <v>43</v>
      </c>
      <c r="L135" s="233">
        <f t="shared" si="85"/>
        <v>0.16731517509727625</v>
      </c>
      <c r="M135" s="228" t="s">
        <v>617</v>
      </c>
      <c r="N135" s="234">
        <v>41822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225">
        <v>3</v>
      </c>
      <c r="B136" s="226">
        <v>41828</v>
      </c>
      <c r="C136" s="226"/>
      <c r="D136" s="227" t="s">
        <v>660</v>
      </c>
      <c r="E136" s="228" t="s">
        <v>619</v>
      </c>
      <c r="F136" s="229">
        <v>393</v>
      </c>
      <c r="G136" s="228" t="s">
        <v>657</v>
      </c>
      <c r="H136" s="228">
        <v>468</v>
      </c>
      <c r="I136" s="230">
        <v>468</v>
      </c>
      <c r="J136" s="231" t="s">
        <v>658</v>
      </c>
      <c r="K136" s="232">
        <f t="shared" si="84"/>
        <v>75</v>
      </c>
      <c r="L136" s="233">
        <f t="shared" si="85"/>
        <v>0.19083969465648856</v>
      </c>
      <c r="M136" s="228" t="s">
        <v>617</v>
      </c>
      <c r="N136" s="234">
        <v>41863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225">
        <v>4</v>
      </c>
      <c r="B137" s="226">
        <v>41857</v>
      </c>
      <c r="C137" s="226"/>
      <c r="D137" s="227" t="s">
        <v>661</v>
      </c>
      <c r="E137" s="228" t="s">
        <v>619</v>
      </c>
      <c r="F137" s="229">
        <v>205</v>
      </c>
      <c r="G137" s="228" t="s">
        <v>657</v>
      </c>
      <c r="H137" s="228">
        <v>275</v>
      </c>
      <c r="I137" s="230">
        <v>250</v>
      </c>
      <c r="J137" s="231" t="s">
        <v>658</v>
      </c>
      <c r="K137" s="232">
        <f t="shared" si="84"/>
        <v>70</v>
      </c>
      <c r="L137" s="233">
        <f t="shared" si="85"/>
        <v>0.34146341463414637</v>
      </c>
      <c r="M137" s="228" t="s">
        <v>617</v>
      </c>
      <c r="N137" s="234">
        <v>41962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225">
        <v>5</v>
      </c>
      <c r="B138" s="226">
        <v>41886</v>
      </c>
      <c r="C138" s="226"/>
      <c r="D138" s="227" t="s">
        <v>662</v>
      </c>
      <c r="E138" s="228" t="s">
        <v>619</v>
      </c>
      <c r="F138" s="229">
        <v>162</v>
      </c>
      <c r="G138" s="228" t="s">
        <v>657</v>
      </c>
      <c r="H138" s="228">
        <v>190</v>
      </c>
      <c r="I138" s="230">
        <v>190</v>
      </c>
      <c r="J138" s="231" t="s">
        <v>658</v>
      </c>
      <c r="K138" s="232">
        <f t="shared" si="84"/>
        <v>28</v>
      </c>
      <c r="L138" s="233">
        <f t="shared" si="85"/>
        <v>0.1728395061728395</v>
      </c>
      <c r="M138" s="228" t="s">
        <v>617</v>
      </c>
      <c r="N138" s="234">
        <v>42006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225">
        <v>6</v>
      </c>
      <c r="B139" s="226">
        <v>41886</v>
      </c>
      <c r="C139" s="226"/>
      <c r="D139" s="227" t="s">
        <v>663</v>
      </c>
      <c r="E139" s="228" t="s">
        <v>619</v>
      </c>
      <c r="F139" s="229">
        <v>75</v>
      </c>
      <c r="G139" s="228" t="s">
        <v>657</v>
      </c>
      <c r="H139" s="228">
        <v>91.5</v>
      </c>
      <c r="I139" s="230" t="s">
        <v>664</v>
      </c>
      <c r="J139" s="231" t="s">
        <v>665</v>
      </c>
      <c r="K139" s="232">
        <f t="shared" si="84"/>
        <v>16.5</v>
      </c>
      <c r="L139" s="233">
        <f t="shared" si="85"/>
        <v>0.22</v>
      </c>
      <c r="M139" s="228" t="s">
        <v>617</v>
      </c>
      <c r="N139" s="234">
        <v>41954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225">
        <v>7</v>
      </c>
      <c r="B140" s="226">
        <v>41913</v>
      </c>
      <c r="C140" s="226"/>
      <c r="D140" s="227" t="s">
        <v>666</v>
      </c>
      <c r="E140" s="228" t="s">
        <v>619</v>
      </c>
      <c r="F140" s="229">
        <v>850</v>
      </c>
      <c r="G140" s="228" t="s">
        <v>657</v>
      </c>
      <c r="H140" s="228">
        <v>982.5</v>
      </c>
      <c r="I140" s="230">
        <v>1050</v>
      </c>
      <c r="J140" s="231" t="s">
        <v>667</v>
      </c>
      <c r="K140" s="232">
        <f t="shared" si="84"/>
        <v>132.5</v>
      </c>
      <c r="L140" s="233">
        <f t="shared" si="85"/>
        <v>0.15588235294117647</v>
      </c>
      <c r="M140" s="228" t="s">
        <v>617</v>
      </c>
      <c r="N140" s="234">
        <v>42039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225">
        <v>8</v>
      </c>
      <c r="B141" s="226">
        <v>41913</v>
      </c>
      <c r="C141" s="226"/>
      <c r="D141" s="227" t="s">
        <v>668</v>
      </c>
      <c r="E141" s="228" t="s">
        <v>619</v>
      </c>
      <c r="F141" s="229">
        <v>475</v>
      </c>
      <c r="G141" s="228" t="s">
        <v>657</v>
      </c>
      <c r="H141" s="228">
        <v>515</v>
      </c>
      <c r="I141" s="230">
        <v>600</v>
      </c>
      <c r="J141" s="231" t="s">
        <v>669</v>
      </c>
      <c r="K141" s="232">
        <f t="shared" si="84"/>
        <v>40</v>
      </c>
      <c r="L141" s="233">
        <f t="shared" si="85"/>
        <v>8.4210526315789472E-2</v>
      </c>
      <c r="M141" s="228" t="s">
        <v>617</v>
      </c>
      <c r="N141" s="234">
        <v>41939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225">
        <v>9</v>
      </c>
      <c r="B142" s="226">
        <v>41913</v>
      </c>
      <c r="C142" s="226"/>
      <c r="D142" s="227" t="s">
        <v>670</v>
      </c>
      <c r="E142" s="228" t="s">
        <v>619</v>
      </c>
      <c r="F142" s="229">
        <v>86</v>
      </c>
      <c r="G142" s="228" t="s">
        <v>657</v>
      </c>
      <c r="H142" s="228">
        <v>99</v>
      </c>
      <c r="I142" s="230">
        <v>140</v>
      </c>
      <c r="J142" s="231" t="s">
        <v>671</v>
      </c>
      <c r="K142" s="232">
        <f t="shared" si="84"/>
        <v>13</v>
      </c>
      <c r="L142" s="233">
        <f t="shared" si="85"/>
        <v>0.15116279069767441</v>
      </c>
      <c r="M142" s="228" t="s">
        <v>617</v>
      </c>
      <c r="N142" s="234">
        <v>41939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225">
        <v>10</v>
      </c>
      <c r="B143" s="226">
        <v>41926</v>
      </c>
      <c r="C143" s="226"/>
      <c r="D143" s="227" t="s">
        <v>672</v>
      </c>
      <c r="E143" s="228" t="s">
        <v>619</v>
      </c>
      <c r="F143" s="229">
        <v>496.6</v>
      </c>
      <c r="G143" s="228" t="s">
        <v>657</v>
      </c>
      <c r="H143" s="228">
        <v>621</v>
      </c>
      <c r="I143" s="230">
        <v>580</v>
      </c>
      <c r="J143" s="231" t="s">
        <v>658</v>
      </c>
      <c r="K143" s="232">
        <f t="shared" si="84"/>
        <v>124.39999999999998</v>
      </c>
      <c r="L143" s="233">
        <f t="shared" si="85"/>
        <v>0.25050342327829234</v>
      </c>
      <c r="M143" s="228" t="s">
        <v>617</v>
      </c>
      <c r="N143" s="234">
        <v>42605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225">
        <v>11</v>
      </c>
      <c r="B144" s="226">
        <v>41926</v>
      </c>
      <c r="C144" s="226"/>
      <c r="D144" s="227" t="s">
        <v>673</v>
      </c>
      <c r="E144" s="228" t="s">
        <v>619</v>
      </c>
      <c r="F144" s="229">
        <v>2481.9</v>
      </c>
      <c r="G144" s="228" t="s">
        <v>657</v>
      </c>
      <c r="H144" s="228">
        <v>2840</v>
      </c>
      <c r="I144" s="230">
        <v>2870</v>
      </c>
      <c r="J144" s="231" t="s">
        <v>674</v>
      </c>
      <c r="K144" s="232">
        <f t="shared" si="84"/>
        <v>358.09999999999991</v>
      </c>
      <c r="L144" s="233">
        <f t="shared" si="85"/>
        <v>0.14428462065353154</v>
      </c>
      <c r="M144" s="228" t="s">
        <v>617</v>
      </c>
      <c r="N144" s="234">
        <v>42017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225">
        <v>12</v>
      </c>
      <c r="B145" s="226">
        <v>41928</v>
      </c>
      <c r="C145" s="226"/>
      <c r="D145" s="227" t="s">
        <v>675</v>
      </c>
      <c r="E145" s="228" t="s">
        <v>619</v>
      </c>
      <c r="F145" s="229">
        <v>84.5</v>
      </c>
      <c r="G145" s="228" t="s">
        <v>657</v>
      </c>
      <c r="H145" s="228">
        <v>93</v>
      </c>
      <c r="I145" s="230">
        <v>110</v>
      </c>
      <c r="J145" s="231" t="s">
        <v>676</v>
      </c>
      <c r="K145" s="232">
        <f t="shared" si="84"/>
        <v>8.5</v>
      </c>
      <c r="L145" s="233">
        <f t="shared" si="85"/>
        <v>0.10059171597633136</v>
      </c>
      <c r="M145" s="228" t="s">
        <v>617</v>
      </c>
      <c r="N145" s="234">
        <v>41939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225">
        <v>13</v>
      </c>
      <c r="B146" s="226">
        <v>41928</v>
      </c>
      <c r="C146" s="226"/>
      <c r="D146" s="227" t="s">
        <v>677</v>
      </c>
      <c r="E146" s="228" t="s">
        <v>619</v>
      </c>
      <c r="F146" s="229">
        <v>401</v>
      </c>
      <c r="G146" s="228" t="s">
        <v>657</v>
      </c>
      <c r="H146" s="228">
        <v>428</v>
      </c>
      <c r="I146" s="230">
        <v>450</v>
      </c>
      <c r="J146" s="231" t="s">
        <v>678</v>
      </c>
      <c r="K146" s="232">
        <f t="shared" si="84"/>
        <v>27</v>
      </c>
      <c r="L146" s="233">
        <f t="shared" si="85"/>
        <v>6.7331670822942641E-2</v>
      </c>
      <c r="M146" s="228" t="s">
        <v>617</v>
      </c>
      <c r="N146" s="234">
        <v>42020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225">
        <v>14</v>
      </c>
      <c r="B147" s="226">
        <v>41928</v>
      </c>
      <c r="C147" s="226"/>
      <c r="D147" s="227" t="s">
        <v>679</v>
      </c>
      <c r="E147" s="228" t="s">
        <v>619</v>
      </c>
      <c r="F147" s="229">
        <v>101</v>
      </c>
      <c r="G147" s="228" t="s">
        <v>657</v>
      </c>
      <c r="H147" s="228">
        <v>112</v>
      </c>
      <c r="I147" s="230">
        <v>120</v>
      </c>
      <c r="J147" s="231" t="s">
        <v>680</v>
      </c>
      <c r="K147" s="232">
        <f t="shared" si="84"/>
        <v>11</v>
      </c>
      <c r="L147" s="233">
        <f t="shared" si="85"/>
        <v>0.10891089108910891</v>
      </c>
      <c r="M147" s="228" t="s">
        <v>617</v>
      </c>
      <c r="N147" s="234">
        <v>41939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225">
        <v>15</v>
      </c>
      <c r="B148" s="226">
        <v>41954</v>
      </c>
      <c r="C148" s="226"/>
      <c r="D148" s="227" t="s">
        <v>681</v>
      </c>
      <c r="E148" s="228" t="s">
        <v>619</v>
      </c>
      <c r="F148" s="229">
        <v>59</v>
      </c>
      <c r="G148" s="228" t="s">
        <v>657</v>
      </c>
      <c r="H148" s="228">
        <v>76</v>
      </c>
      <c r="I148" s="230">
        <v>76</v>
      </c>
      <c r="J148" s="231" t="s">
        <v>658</v>
      </c>
      <c r="K148" s="232">
        <f t="shared" si="84"/>
        <v>17</v>
      </c>
      <c r="L148" s="233">
        <f t="shared" si="85"/>
        <v>0.28813559322033899</v>
      </c>
      <c r="M148" s="228" t="s">
        <v>617</v>
      </c>
      <c r="N148" s="234">
        <v>43032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225">
        <v>16</v>
      </c>
      <c r="B149" s="226">
        <v>41954</v>
      </c>
      <c r="C149" s="226"/>
      <c r="D149" s="227" t="s">
        <v>670</v>
      </c>
      <c r="E149" s="228" t="s">
        <v>619</v>
      </c>
      <c r="F149" s="229">
        <v>99</v>
      </c>
      <c r="G149" s="228" t="s">
        <v>657</v>
      </c>
      <c r="H149" s="228">
        <v>120</v>
      </c>
      <c r="I149" s="230">
        <v>120</v>
      </c>
      <c r="J149" s="231" t="s">
        <v>636</v>
      </c>
      <c r="K149" s="232">
        <f t="shared" si="84"/>
        <v>21</v>
      </c>
      <c r="L149" s="233">
        <f t="shared" si="85"/>
        <v>0.21212121212121213</v>
      </c>
      <c r="M149" s="228" t="s">
        <v>617</v>
      </c>
      <c r="N149" s="234">
        <v>41960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225">
        <v>17</v>
      </c>
      <c r="B150" s="226">
        <v>41956</v>
      </c>
      <c r="C150" s="226"/>
      <c r="D150" s="227" t="s">
        <v>682</v>
      </c>
      <c r="E150" s="228" t="s">
        <v>619</v>
      </c>
      <c r="F150" s="229">
        <v>22</v>
      </c>
      <c r="G150" s="228" t="s">
        <v>657</v>
      </c>
      <c r="H150" s="228">
        <v>33.549999999999997</v>
      </c>
      <c r="I150" s="230">
        <v>32</v>
      </c>
      <c r="J150" s="231" t="s">
        <v>683</v>
      </c>
      <c r="K150" s="232">
        <f t="shared" si="84"/>
        <v>11.549999999999997</v>
      </c>
      <c r="L150" s="233">
        <f t="shared" si="85"/>
        <v>0.52499999999999991</v>
      </c>
      <c r="M150" s="228" t="s">
        <v>617</v>
      </c>
      <c r="N150" s="234">
        <v>42188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225">
        <v>18</v>
      </c>
      <c r="B151" s="226">
        <v>41976</v>
      </c>
      <c r="C151" s="226"/>
      <c r="D151" s="227" t="s">
        <v>684</v>
      </c>
      <c r="E151" s="228" t="s">
        <v>619</v>
      </c>
      <c r="F151" s="229">
        <v>440</v>
      </c>
      <c r="G151" s="228" t="s">
        <v>657</v>
      </c>
      <c r="H151" s="228">
        <v>520</v>
      </c>
      <c r="I151" s="230">
        <v>520</v>
      </c>
      <c r="J151" s="231" t="s">
        <v>685</v>
      </c>
      <c r="K151" s="232">
        <f t="shared" si="84"/>
        <v>80</v>
      </c>
      <c r="L151" s="233">
        <f t="shared" si="85"/>
        <v>0.18181818181818182</v>
      </c>
      <c r="M151" s="228" t="s">
        <v>617</v>
      </c>
      <c r="N151" s="234">
        <v>42208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225">
        <v>19</v>
      </c>
      <c r="B152" s="226">
        <v>41976</v>
      </c>
      <c r="C152" s="226"/>
      <c r="D152" s="227" t="s">
        <v>686</v>
      </c>
      <c r="E152" s="228" t="s">
        <v>619</v>
      </c>
      <c r="F152" s="229">
        <v>360</v>
      </c>
      <c r="G152" s="228" t="s">
        <v>657</v>
      </c>
      <c r="H152" s="228">
        <v>427</v>
      </c>
      <c r="I152" s="230">
        <v>425</v>
      </c>
      <c r="J152" s="231" t="s">
        <v>687</v>
      </c>
      <c r="K152" s="232">
        <f t="shared" si="84"/>
        <v>67</v>
      </c>
      <c r="L152" s="233">
        <f t="shared" si="85"/>
        <v>0.18611111111111112</v>
      </c>
      <c r="M152" s="228" t="s">
        <v>617</v>
      </c>
      <c r="N152" s="234">
        <v>42058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225">
        <v>20</v>
      </c>
      <c r="B153" s="226">
        <v>42012</v>
      </c>
      <c r="C153" s="226"/>
      <c r="D153" s="227" t="s">
        <v>688</v>
      </c>
      <c r="E153" s="228" t="s">
        <v>619</v>
      </c>
      <c r="F153" s="229">
        <v>360</v>
      </c>
      <c r="G153" s="228" t="s">
        <v>657</v>
      </c>
      <c r="H153" s="228">
        <v>455</v>
      </c>
      <c r="I153" s="230">
        <v>420</v>
      </c>
      <c r="J153" s="231" t="s">
        <v>689</v>
      </c>
      <c r="K153" s="232">
        <f t="shared" si="84"/>
        <v>95</v>
      </c>
      <c r="L153" s="233">
        <f t="shared" si="85"/>
        <v>0.2638888888888889</v>
      </c>
      <c r="M153" s="228" t="s">
        <v>617</v>
      </c>
      <c r="N153" s="234">
        <v>42024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225">
        <v>21</v>
      </c>
      <c r="B154" s="226">
        <v>42012</v>
      </c>
      <c r="C154" s="226"/>
      <c r="D154" s="227" t="s">
        <v>690</v>
      </c>
      <c r="E154" s="228" t="s">
        <v>619</v>
      </c>
      <c r="F154" s="229">
        <v>130</v>
      </c>
      <c r="G154" s="228"/>
      <c r="H154" s="228">
        <v>175.5</v>
      </c>
      <c r="I154" s="230">
        <v>165</v>
      </c>
      <c r="J154" s="231" t="s">
        <v>691</v>
      </c>
      <c r="K154" s="232">
        <f t="shared" si="84"/>
        <v>45.5</v>
      </c>
      <c r="L154" s="233">
        <f t="shared" si="85"/>
        <v>0.35</v>
      </c>
      <c r="M154" s="228" t="s">
        <v>617</v>
      </c>
      <c r="N154" s="234">
        <v>43088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225">
        <v>22</v>
      </c>
      <c r="B155" s="226">
        <v>42040</v>
      </c>
      <c r="C155" s="226"/>
      <c r="D155" s="227" t="s">
        <v>392</v>
      </c>
      <c r="E155" s="228" t="s">
        <v>656</v>
      </c>
      <c r="F155" s="229">
        <v>98</v>
      </c>
      <c r="G155" s="228"/>
      <c r="H155" s="228">
        <v>120</v>
      </c>
      <c r="I155" s="230">
        <v>120</v>
      </c>
      <c r="J155" s="231" t="s">
        <v>658</v>
      </c>
      <c r="K155" s="232">
        <f t="shared" si="84"/>
        <v>22</v>
      </c>
      <c r="L155" s="233">
        <f t="shared" si="85"/>
        <v>0.22448979591836735</v>
      </c>
      <c r="M155" s="228" t="s">
        <v>617</v>
      </c>
      <c r="N155" s="234">
        <v>42753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225">
        <v>23</v>
      </c>
      <c r="B156" s="226">
        <v>42040</v>
      </c>
      <c r="C156" s="226"/>
      <c r="D156" s="227" t="s">
        <v>692</v>
      </c>
      <c r="E156" s="228" t="s">
        <v>656</v>
      </c>
      <c r="F156" s="229">
        <v>196</v>
      </c>
      <c r="G156" s="228"/>
      <c r="H156" s="228">
        <v>262</v>
      </c>
      <c r="I156" s="230">
        <v>255</v>
      </c>
      <c r="J156" s="231" t="s">
        <v>658</v>
      </c>
      <c r="K156" s="232">
        <f t="shared" si="84"/>
        <v>66</v>
      </c>
      <c r="L156" s="233">
        <f t="shared" si="85"/>
        <v>0.33673469387755101</v>
      </c>
      <c r="M156" s="228" t="s">
        <v>617</v>
      </c>
      <c r="N156" s="234">
        <v>42599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235">
        <v>24</v>
      </c>
      <c r="B157" s="236">
        <v>42067</v>
      </c>
      <c r="C157" s="236"/>
      <c r="D157" s="237" t="s">
        <v>391</v>
      </c>
      <c r="E157" s="238" t="s">
        <v>656</v>
      </c>
      <c r="F157" s="239">
        <v>235</v>
      </c>
      <c r="G157" s="239"/>
      <c r="H157" s="240">
        <v>77</v>
      </c>
      <c r="I157" s="240" t="s">
        <v>693</v>
      </c>
      <c r="J157" s="241" t="s">
        <v>694</v>
      </c>
      <c r="K157" s="242">
        <f t="shared" si="84"/>
        <v>-158</v>
      </c>
      <c r="L157" s="243">
        <f t="shared" si="85"/>
        <v>-0.67234042553191486</v>
      </c>
      <c r="M157" s="239" t="s">
        <v>635</v>
      </c>
      <c r="N157" s="236">
        <v>43522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225">
        <v>25</v>
      </c>
      <c r="B158" s="226">
        <v>42067</v>
      </c>
      <c r="C158" s="226"/>
      <c r="D158" s="227" t="s">
        <v>695</v>
      </c>
      <c r="E158" s="228" t="s">
        <v>656</v>
      </c>
      <c r="F158" s="229">
        <v>185</v>
      </c>
      <c r="G158" s="228"/>
      <c r="H158" s="228">
        <v>224</v>
      </c>
      <c r="I158" s="230" t="s">
        <v>696</v>
      </c>
      <c r="J158" s="231" t="s">
        <v>658</v>
      </c>
      <c r="K158" s="232">
        <f t="shared" si="84"/>
        <v>39</v>
      </c>
      <c r="L158" s="233">
        <f t="shared" si="85"/>
        <v>0.21081081081081082</v>
      </c>
      <c r="M158" s="228" t="s">
        <v>617</v>
      </c>
      <c r="N158" s="234">
        <v>42647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235">
        <v>26</v>
      </c>
      <c r="B159" s="236">
        <v>42090</v>
      </c>
      <c r="C159" s="236"/>
      <c r="D159" s="244" t="s">
        <v>697</v>
      </c>
      <c r="E159" s="239" t="s">
        <v>656</v>
      </c>
      <c r="F159" s="239">
        <v>49.5</v>
      </c>
      <c r="G159" s="240"/>
      <c r="H159" s="240">
        <v>15.85</v>
      </c>
      <c r="I159" s="240">
        <v>67</v>
      </c>
      <c r="J159" s="241" t="s">
        <v>698</v>
      </c>
      <c r="K159" s="240">
        <f t="shared" si="84"/>
        <v>-33.65</v>
      </c>
      <c r="L159" s="245">
        <f t="shared" si="85"/>
        <v>-0.67979797979797973</v>
      </c>
      <c r="M159" s="239" t="s">
        <v>635</v>
      </c>
      <c r="N159" s="246">
        <v>43627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225">
        <v>27</v>
      </c>
      <c r="B160" s="226">
        <v>42093</v>
      </c>
      <c r="C160" s="226"/>
      <c r="D160" s="227" t="s">
        <v>699</v>
      </c>
      <c r="E160" s="228" t="s">
        <v>656</v>
      </c>
      <c r="F160" s="229">
        <v>183.5</v>
      </c>
      <c r="G160" s="228"/>
      <c r="H160" s="228">
        <v>219</v>
      </c>
      <c r="I160" s="230">
        <v>218</v>
      </c>
      <c r="J160" s="231" t="s">
        <v>700</v>
      </c>
      <c r="K160" s="232">
        <f t="shared" si="84"/>
        <v>35.5</v>
      </c>
      <c r="L160" s="233">
        <f t="shared" si="85"/>
        <v>0.19346049046321526</v>
      </c>
      <c r="M160" s="228" t="s">
        <v>617</v>
      </c>
      <c r="N160" s="234">
        <v>42103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225">
        <v>28</v>
      </c>
      <c r="B161" s="226">
        <v>42114</v>
      </c>
      <c r="C161" s="226"/>
      <c r="D161" s="227" t="s">
        <v>701</v>
      </c>
      <c r="E161" s="228" t="s">
        <v>656</v>
      </c>
      <c r="F161" s="229">
        <f>(227+237)/2</f>
        <v>232</v>
      </c>
      <c r="G161" s="228"/>
      <c r="H161" s="228">
        <v>298</v>
      </c>
      <c r="I161" s="230">
        <v>298</v>
      </c>
      <c r="J161" s="231" t="s">
        <v>658</v>
      </c>
      <c r="K161" s="232">
        <f t="shared" si="84"/>
        <v>66</v>
      </c>
      <c r="L161" s="233">
        <f t="shared" si="85"/>
        <v>0.28448275862068967</v>
      </c>
      <c r="M161" s="228" t="s">
        <v>617</v>
      </c>
      <c r="N161" s="234">
        <v>42823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225">
        <v>29</v>
      </c>
      <c r="B162" s="226">
        <v>42128</v>
      </c>
      <c r="C162" s="226"/>
      <c r="D162" s="227" t="s">
        <v>702</v>
      </c>
      <c r="E162" s="228" t="s">
        <v>619</v>
      </c>
      <c r="F162" s="229">
        <v>385</v>
      </c>
      <c r="G162" s="228"/>
      <c r="H162" s="228">
        <f>212.5+331</f>
        <v>543.5</v>
      </c>
      <c r="I162" s="230">
        <v>510</v>
      </c>
      <c r="J162" s="231" t="s">
        <v>703</v>
      </c>
      <c r="K162" s="232">
        <f t="shared" si="84"/>
        <v>158.5</v>
      </c>
      <c r="L162" s="233">
        <f t="shared" si="85"/>
        <v>0.41168831168831171</v>
      </c>
      <c r="M162" s="228" t="s">
        <v>617</v>
      </c>
      <c r="N162" s="234">
        <v>42235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225">
        <v>30</v>
      </c>
      <c r="B163" s="226">
        <v>42128</v>
      </c>
      <c r="C163" s="226"/>
      <c r="D163" s="227" t="s">
        <v>704</v>
      </c>
      <c r="E163" s="228" t="s">
        <v>619</v>
      </c>
      <c r="F163" s="229">
        <v>115.5</v>
      </c>
      <c r="G163" s="228"/>
      <c r="H163" s="228">
        <v>146</v>
      </c>
      <c r="I163" s="230">
        <v>142</v>
      </c>
      <c r="J163" s="231" t="s">
        <v>705</v>
      </c>
      <c r="K163" s="232">
        <f t="shared" si="84"/>
        <v>30.5</v>
      </c>
      <c r="L163" s="233">
        <f t="shared" si="85"/>
        <v>0.26406926406926406</v>
      </c>
      <c r="M163" s="228" t="s">
        <v>617</v>
      </c>
      <c r="N163" s="234">
        <v>42202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225">
        <v>31</v>
      </c>
      <c r="B164" s="226">
        <v>42151</v>
      </c>
      <c r="C164" s="226"/>
      <c r="D164" s="227" t="s">
        <v>706</v>
      </c>
      <c r="E164" s="228" t="s">
        <v>619</v>
      </c>
      <c r="F164" s="229">
        <v>237.5</v>
      </c>
      <c r="G164" s="228"/>
      <c r="H164" s="228">
        <v>279.5</v>
      </c>
      <c r="I164" s="230">
        <v>278</v>
      </c>
      <c r="J164" s="231" t="s">
        <v>658</v>
      </c>
      <c r="K164" s="232">
        <f t="shared" si="84"/>
        <v>42</v>
      </c>
      <c r="L164" s="233">
        <f t="shared" si="85"/>
        <v>0.17684210526315788</v>
      </c>
      <c r="M164" s="228" t="s">
        <v>617</v>
      </c>
      <c r="N164" s="234">
        <v>42222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225">
        <v>32</v>
      </c>
      <c r="B165" s="226">
        <v>42174</v>
      </c>
      <c r="C165" s="226"/>
      <c r="D165" s="227" t="s">
        <v>677</v>
      </c>
      <c r="E165" s="228" t="s">
        <v>656</v>
      </c>
      <c r="F165" s="229">
        <v>340</v>
      </c>
      <c r="G165" s="228"/>
      <c r="H165" s="228">
        <v>448</v>
      </c>
      <c r="I165" s="230">
        <v>448</v>
      </c>
      <c r="J165" s="231" t="s">
        <v>658</v>
      </c>
      <c r="K165" s="232">
        <f t="shared" si="84"/>
        <v>108</v>
      </c>
      <c r="L165" s="233">
        <f t="shared" si="85"/>
        <v>0.31764705882352939</v>
      </c>
      <c r="M165" s="228" t="s">
        <v>617</v>
      </c>
      <c r="N165" s="234">
        <v>43018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225">
        <v>33</v>
      </c>
      <c r="B166" s="226">
        <v>42191</v>
      </c>
      <c r="C166" s="226"/>
      <c r="D166" s="227" t="s">
        <v>707</v>
      </c>
      <c r="E166" s="228" t="s">
        <v>656</v>
      </c>
      <c r="F166" s="229">
        <v>390</v>
      </c>
      <c r="G166" s="228"/>
      <c r="H166" s="228">
        <v>460</v>
      </c>
      <c r="I166" s="230">
        <v>460</v>
      </c>
      <c r="J166" s="231" t="s">
        <v>658</v>
      </c>
      <c r="K166" s="232">
        <f t="shared" si="84"/>
        <v>70</v>
      </c>
      <c r="L166" s="233">
        <f t="shared" si="85"/>
        <v>0.17948717948717949</v>
      </c>
      <c r="M166" s="228" t="s">
        <v>617</v>
      </c>
      <c r="N166" s="234">
        <v>42478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235">
        <v>34</v>
      </c>
      <c r="B167" s="236">
        <v>42195</v>
      </c>
      <c r="C167" s="236"/>
      <c r="D167" s="237" t="s">
        <v>708</v>
      </c>
      <c r="E167" s="238" t="s">
        <v>656</v>
      </c>
      <c r="F167" s="239">
        <v>122.5</v>
      </c>
      <c r="G167" s="239"/>
      <c r="H167" s="240">
        <v>61</v>
      </c>
      <c r="I167" s="240">
        <v>172</v>
      </c>
      <c r="J167" s="241" t="s">
        <v>709</v>
      </c>
      <c r="K167" s="242">
        <f t="shared" si="84"/>
        <v>-61.5</v>
      </c>
      <c r="L167" s="243">
        <f t="shared" si="85"/>
        <v>-0.50204081632653064</v>
      </c>
      <c r="M167" s="239" t="s">
        <v>635</v>
      </c>
      <c r="N167" s="236">
        <v>43333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225">
        <v>35</v>
      </c>
      <c r="B168" s="226">
        <v>42219</v>
      </c>
      <c r="C168" s="226"/>
      <c r="D168" s="227" t="s">
        <v>710</v>
      </c>
      <c r="E168" s="228" t="s">
        <v>656</v>
      </c>
      <c r="F168" s="229">
        <v>297.5</v>
      </c>
      <c r="G168" s="228"/>
      <c r="H168" s="228">
        <v>350</v>
      </c>
      <c r="I168" s="230">
        <v>360</v>
      </c>
      <c r="J168" s="231" t="s">
        <v>711</v>
      </c>
      <c r="K168" s="232">
        <f t="shared" si="84"/>
        <v>52.5</v>
      </c>
      <c r="L168" s="233">
        <f t="shared" si="85"/>
        <v>0.17647058823529413</v>
      </c>
      <c r="M168" s="228" t="s">
        <v>617</v>
      </c>
      <c r="N168" s="234">
        <v>42232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225">
        <v>36</v>
      </c>
      <c r="B169" s="226">
        <v>42219</v>
      </c>
      <c r="C169" s="226"/>
      <c r="D169" s="227" t="s">
        <v>712</v>
      </c>
      <c r="E169" s="228" t="s">
        <v>656</v>
      </c>
      <c r="F169" s="229">
        <v>115.5</v>
      </c>
      <c r="G169" s="228"/>
      <c r="H169" s="228">
        <v>149</v>
      </c>
      <c r="I169" s="230">
        <v>140</v>
      </c>
      <c r="J169" s="231" t="s">
        <v>713</v>
      </c>
      <c r="K169" s="232">
        <f t="shared" si="84"/>
        <v>33.5</v>
      </c>
      <c r="L169" s="233">
        <f t="shared" si="85"/>
        <v>0.29004329004329005</v>
      </c>
      <c r="M169" s="228" t="s">
        <v>617</v>
      </c>
      <c r="N169" s="234">
        <v>42740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225">
        <v>37</v>
      </c>
      <c r="B170" s="226">
        <v>42251</v>
      </c>
      <c r="C170" s="226"/>
      <c r="D170" s="227" t="s">
        <v>706</v>
      </c>
      <c r="E170" s="228" t="s">
        <v>656</v>
      </c>
      <c r="F170" s="229">
        <v>226</v>
      </c>
      <c r="G170" s="228"/>
      <c r="H170" s="228">
        <v>292</v>
      </c>
      <c r="I170" s="230">
        <v>292</v>
      </c>
      <c r="J170" s="231" t="s">
        <v>714</v>
      </c>
      <c r="K170" s="232">
        <f t="shared" si="84"/>
        <v>66</v>
      </c>
      <c r="L170" s="233">
        <f t="shared" si="85"/>
        <v>0.29203539823008851</v>
      </c>
      <c r="M170" s="228" t="s">
        <v>617</v>
      </c>
      <c r="N170" s="234">
        <v>42286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225">
        <v>38</v>
      </c>
      <c r="B171" s="226">
        <v>42254</v>
      </c>
      <c r="C171" s="226"/>
      <c r="D171" s="227" t="s">
        <v>701</v>
      </c>
      <c r="E171" s="228" t="s">
        <v>656</v>
      </c>
      <c r="F171" s="229">
        <v>232.5</v>
      </c>
      <c r="G171" s="228"/>
      <c r="H171" s="228">
        <v>312.5</v>
      </c>
      <c r="I171" s="230">
        <v>310</v>
      </c>
      <c r="J171" s="231" t="s">
        <v>658</v>
      </c>
      <c r="K171" s="232">
        <f t="shared" si="84"/>
        <v>80</v>
      </c>
      <c r="L171" s="233">
        <f t="shared" si="85"/>
        <v>0.34408602150537637</v>
      </c>
      <c r="M171" s="228" t="s">
        <v>617</v>
      </c>
      <c r="N171" s="234">
        <v>42823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225">
        <v>39</v>
      </c>
      <c r="B172" s="226">
        <v>42268</v>
      </c>
      <c r="C172" s="226"/>
      <c r="D172" s="227" t="s">
        <v>715</v>
      </c>
      <c r="E172" s="228" t="s">
        <v>656</v>
      </c>
      <c r="F172" s="229">
        <v>196.5</v>
      </c>
      <c r="G172" s="228"/>
      <c r="H172" s="228">
        <v>238</v>
      </c>
      <c r="I172" s="230">
        <v>238</v>
      </c>
      <c r="J172" s="231" t="s">
        <v>714</v>
      </c>
      <c r="K172" s="232">
        <f t="shared" si="84"/>
        <v>41.5</v>
      </c>
      <c r="L172" s="233">
        <f t="shared" si="85"/>
        <v>0.21119592875318066</v>
      </c>
      <c r="M172" s="228" t="s">
        <v>617</v>
      </c>
      <c r="N172" s="234">
        <v>42291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225">
        <v>40</v>
      </c>
      <c r="B173" s="226">
        <v>42271</v>
      </c>
      <c r="C173" s="226"/>
      <c r="D173" s="227" t="s">
        <v>655</v>
      </c>
      <c r="E173" s="228" t="s">
        <v>656</v>
      </c>
      <c r="F173" s="229">
        <v>65</v>
      </c>
      <c r="G173" s="228"/>
      <c r="H173" s="228">
        <v>82</v>
      </c>
      <c r="I173" s="230">
        <v>82</v>
      </c>
      <c r="J173" s="231" t="s">
        <v>714</v>
      </c>
      <c r="K173" s="232">
        <f t="shared" si="84"/>
        <v>17</v>
      </c>
      <c r="L173" s="233">
        <f t="shared" si="85"/>
        <v>0.26153846153846155</v>
      </c>
      <c r="M173" s="228" t="s">
        <v>617</v>
      </c>
      <c r="N173" s="234">
        <v>42578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225">
        <v>41</v>
      </c>
      <c r="B174" s="226">
        <v>42291</v>
      </c>
      <c r="C174" s="226"/>
      <c r="D174" s="227" t="s">
        <v>716</v>
      </c>
      <c r="E174" s="228" t="s">
        <v>656</v>
      </c>
      <c r="F174" s="229">
        <v>144</v>
      </c>
      <c r="G174" s="228"/>
      <c r="H174" s="228">
        <v>182.5</v>
      </c>
      <c r="I174" s="230">
        <v>181</v>
      </c>
      <c r="J174" s="231" t="s">
        <v>714</v>
      </c>
      <c r="K174" s="232">
        <f t="shared" si="84"/>
        <v>38.5</v>
      </c>
      <c r="L174" s="233">
        <f t="shared" si="85"/>
        <v>0.2673611111111111</v>
      </c>
      <c r="M174" s="228" t="s">
        <v>617</v>
      </c>
      <c r="N174" s="234">
        <v>42817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25">
        <v>42</v>
      </c>
      <c r="B175" s="226">
        <v>42291</v>
      </c>
      <c r="C175" s="226"/>
      <c r="D175" s="227" t="s">
        <v>717</v>
      </c>
      <c r="E175" s="228" t="s">
        <v>656</v>
      </c>
      <c r="F175" s="229">
        <v>264</v>
      </c>
      <c r="G175" s="228"/>
      <c r="H175" s="228">
        <v>311</v>
      </c>
      <c r="I175" s="230">
        <v>311</v>
      </c>
      <c r="J175" s="231" t="s">
        <v>714</v>
      </c>
      <c r="K175" s="232">
        <f t="shared" si="84"/>
        <v>47</v>
      </c>
      <c r="L175" s="233">
        <f t="shared" si="85"/>
        <v>0.17803030303030304</v>
      </c>
      <c r="M175" s="228" t="s">
        <v>617</v>
      </c>
      <c r="N175" s="234">
        <v>42604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25">
        <v>43</v>
      </c>
      <c r="B176" s="226">
        <v>42318</v>
      </c>
      <c r="C176" s="226"/>
      <c r="D176" s="227" t="s">
        <v>718</v>
      </c>
      <c r="E176" s="228" t="s">
        <v>619</v>
      </c>
      <c r="F176" s="229">
        <v>549.5</v>
      </c>
      <c r="G176" s="228"/>
      <c r="H176" s="228">
        <v>630</v>
      </c>
      <c r="I176" s="230">
        <v>630</v>
      </c>
      <c r="J176" s="231" t="s">
        <v>714</v>
      </c>
      <c r="K176" s="232">
        <f t="shared" si="84"/>
        <v>80.5</v>
      </c>
      <c r="L176" s="233">
        <f t="shared" si="85"/>
        <v>0.1464968152866242</v>
      </c>
      <c r="M176" s="228" t="s">
        <v>617</v>
      </c>
      <c r="N176" s="234">
        <v>42419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25">
        <v>44</v>
      </c>
      <c r="B177" s="226">
        <v>42342</v>
      </c>
      <c r="C177" s="226"/>
      <c r="D177" s="227" t="s">
        <v>719</v>
      </c>
      <c r="E177" s="228" t="s">
        <v>656</v>
      </c>
      <c r="F177" s="229">
        <v>1027.5</v>
      </c>
      <c r="G177" s="228"/>
      <c r="H177" s="228">
        <v>1315</v>
      </c>
      <c r="I177" s="230">
        <v>1250</v>
      </c>
      <c r="J177" s="231" t="s">
        <v>714</v>
      </c>
      <c r="K177" s="232">
        <f t="shared" si="84"/>
        <v>287.5</v>
      </c>
      <c r="L177" s="233">
        <f t="shared" si="85"/>
        <v>0.27980535279805352</v>
      </c>
      <c r="M177" s="228" t="s">
        <v>617</v>
      </c>
      <c r="N177" s="234">
        <v>43244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25">
        <v>45</v>
      </c>
      <c r="B178" s="226">
        <v>42367</v>
      </c>
      <c r="C178" s="226"/>
      <c r="D178" s="227" t="s">
        <v>720</v>
      </c>
      <c r="E178" s="228" t="s">
        <v>656</v>
      </c>
      <c r="F178" s="229">
        <v>465</v>
      </c>
      <c r="G178" s="228"/>
      <c r="H178" s="228">
        <v>540</v>
      </c>
      <c r="I178" s="230">
        <v>540</v>
      </c>
      <c r="J178" s="231" t="s">
        <v>714</v>
      </c>
      <c r="K178" s="232">
        <f t="shared" si="84"/>
        <v>75</v>
      </c>
      <c r="L178" s="233">
        <f t="shared" si="85"/>
        <v>0.16129032258064516</v>
      </c>
      <c r="M178" s="228" t="s">
        <v>617</v>
      </c>
      <c r="N178" s="234">
        <v>42530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25">
        <v>46</v>
      </c>
      <c r="B179" s="226">
        <v>42380</v>
      </c>
      <c r="C179" s="226"/>
      <c r="D179" s="227" t="s">
        <v>392</v>
      </c>
      <c r="E179" s="228" t="s">
        <v>619</v>
      </c>
      <c r="F179" s="229">
        <v>81</v>
      </c>
      <c r="G179" s="228"/>
      <c r="H179" s="228">
        <v>110</v>
      </c>
      <c r="I179" s="230">
        <v>110</v>
      </c>
      <c r="J179" s="231" t="s">
        <v>714</v>
      </c>
      <c r="K179" s="232">
        <f t="shared" si="84"/>
        <v>29</v>
      </c>
      <c r="L179" s="233">
        <f t="shared" si="85"/>
        <v>0.35802469135802467</v>
      </c>
      <c r="M179" s="228" t="s">
        <v>617</v>
      </c>
      <c r="N179" s="234">
        <v>42745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25">
        <v>47</v>
      </c>
      <c r="B180" s="226">
        <v>42382</v>
      </c>
      <c r="C180" s="226"/>
      <c r="D180" s="227" t="s">
        <v>721</v>
      </c>
      <c r="E180" s="228" t="s">
        <v>619</v>
      </c>
      <c r="F180" s="229">
        <v>417.5</v>
      </c>
      <c r="G180" s="228"/>
      <c r="H180" s="228">
        <v>547</v>
      </c>
      <c r="I180" s="230">
        <v>535</v>
      </c>
      <c r="J180" s="231" t="s">
        <v>714</v>
      </c>
      <c r="K180" s="232">
        <f t="shared" si="84"/>
        <v>129.5</v>
      </c>
      <c r="L180" s="233">
        <f t="shared" si="85"/>
        <v>0.31017964071856285</v>
      </c>
      <c r="M180" s="228" t="s">
        <v>617</v>
      </c>
      <c r="N180" s="234">
        <v>42578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25">
        <v>48</v>
      </c>
      <c r="B181" s="226">
        <v>42408</v>
      </c>
      <c r="C181" s="226"/>
      <c r="D181" s="227" t="s">
        <v>722</v>
      </c>
      <c r="E181" s="228" t="s">
        <v>656</v>
      </c>
      <c r="F181" s="229">
        <v>650</v>
      </c>
      <c r="G181" s="228"/>
      <c r="H181" s="228">
        <v>800</v>
      </c>
      <c r="I181" s="230">
        <v>800</v>
      </c>
      <c r="J181" s="231" t="s">
        <v>714</v>
      </c>
      <c r="K181" s="232">
        <f t="shared" si="84"/>
        <v>150</v>
      </c>
      <c r="L181" s="233">
        <f t="shared" si="85"/>
        <v>0.23076923076923078</v>
      </c>
      <c r="M181" s="228" t="s">
        <v>617</v>
      </c>
      <c r="N181" s="234">
        <v>43154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25">
        <v>49</v>
      </c>
      <c r="B182" s="226">
        <v>42433</v>
      </c>
      <c r="C182" s="226"/>
      <c r="D182" s="227" t="s">
        <v>212</v>
      </c>
      <c r="E182" s="228" t="s">
        <v>656</v>
      </c>
      <c r="F182" s="229">
        <v>437.5</v>
      </c>
      <c r="G182" s="228"/>
      <c r="H182" s="228">
        <v>504.5</v>
      </c>
      <c r="I182" s="230">
        <v>522</v>
      </c>
      <c r="J182" s="231" t="s">
        <v>723</v>
      </c>
      <c r="K182" s="232">
        <f t="shared" si="84"/>
        <v>67</v>
      </c>
      <c r="L182" s="233">
        <f t="shared" si="85"/>
        <v>0.15314285714285714</v>
      </c>
      <c r="M182" s="228" t="s">
        <v>617</v>
      </c>
      <c r="N182" s="234">
        <v>42480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25">
        <v>50</v>
      </c>
      <c r="B183" s="226">
        <v>42438</v>
      </c>
      <c r="C183" s="226"/>
      <c r="D183" s="227" t="s">
        <v>724</v>
      </c>
      <c r="E183" s="228" t="s">
        <v>656</v>
      </c>
      <c r="F183" s="229">
        <v>189.5</v>
      </c>
      <c r="G183" s="228"/>
      <c r="H183" s="228">
        <v>218</v>
      </c>
      <c r="I183" s="230">
        <v>218</v>
      </c>
      <c r="J183" s="231" t="s">
        <v>714</v>
      </c>
      <c r="K183" s="232">
        <f t="shared" si="84"/>
        <v>28.5</v>
      </c>
      <c r="L183" s="233">
        <f t="shared" si="85"/>
        <v>0.15039577836411611</v>
      </c>
      <c r="M183" s="228" t="s">
        <v>617</v>
      </c>
      <c r="N183" s="234">
        <v>43034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35">
        <v>51</v>
      </c>
      <c r="B184" s="236">
        <v>42471</v>
      </c>
      <c r="C184" s="236"/>
      <c r="D184" s="244" t="s">
        <v>725</v>
      </c>
      <c r="E184" s="239" t="s">
        <v>656</v>
      </c>
      <c r="F184" s="239">
        <v>36.5</v>
      </c>
      <c r="G184" s="240"/>
      <c r="H184" s="240">
        <v>15.85</v>
      </c>
      <c r="I184" s="240">
        <v>60</v>
      </c>
      <c r="J184" s="241" t="s">
        <v>726</v>
      </c>
      <c r="K184" s="242">
        <f t="shared" si="84"/>
        <v>-20.65</v>
      </c>
      <c r="L184" s="243">
        <f t="shared" si="85"/>
        <v>-0.5657534246575342</v>
      </c>
      <c r="M184" s="239" t="s">
        <v>635</v>
      </c>
      <c r="N184" s="247">
        <v>43627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25">
        <v>52</v>
      </c>
      <c r="B185" s="226">
        <v>42472</v>
      </c>
      <c r="C185" s="226"/>
      <c r="D185" s="227" t="s">
        <v>727</v>
      </c>
      <c r="E185" s="228" t="s">
        <v>656</v>
      </c>
      <c r="F185" s="229">
        <v>93</v>
      </c>
      <c r="G185" s="228"/>
      <c r="H185" s="228">
        <v>149</v>
      </c>
      <c r="I185" s="230">
        <v>140</v>
      </c>
      <c r="J185" s="231" t="s">
        <v>728</v>
      </c>
      <c r="K185" s="232">
        <f t="shared" si="84"/>
        <v>56</v>
      </c>
      <c r="L185" s="233">
        <f t="shared" si="85"/>
        <v>0.60215053763440862</v>
      </c>
      <c r="M185" s="228" t="s">
        <v>617</v>
      </c>
      <c r="N185" s="234">
        <v>42740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25">
        <v>53</v>
      </c>
      <c r="B186" s="226">
        <v>42472</v>
      </c>
      <c r="C186" s="226"/>
      <c r="D186" s="227" t="s">
        <v>729</v>
      </c>
      <c r="E186" s="228" t="s">
        <v>656</v>
      </c>
      <c r="F186" s="229">
        <v>130</v>
      </c>
      <c r="G186" s="228"/>
      <c r="H186" s="228">
        <v>150</v>
      </c>
      <c r="I186" s="230" t="s">
        <v>730</v>
      </c>
      <c r="J186" s="231" t="s">
        <v>714</v>
      </c>
      <c r="K186" s="232">
        <f t="shared" si="84"/>
        <v>20</v>
      </c>
      <c r="L186" s="233">
        <f t="shared" si="85"/>
        <v>0.15384615384615385</v>
      </c>
      <c r="M186" s="228" t="s">
        <v>617</v>
      </c>
      <c r="N186" s="234">
        <v>42564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25">
        <v>54</v>
      </c>
      <c r="B187" s="226">
        <v>42473</v>
      </c>
      <c r="C187" s="226"/>
      <c r="D187" s="227" t="s">
        <v>731</v>
      </c>
      <c r="E187" s="228" t="s">
        <v>656</v>
      </c>
      <c r="F187" s="229">
        <v>196</v>
      </c>
      <c r="G187" s="228"/>
      <c r="H187" s="228">
        <v>299</v>
      </c>
      <c r="I187" s="230">
        <v>299</v>
      </c>
      <c r="J187" s="231" t="s">
        <v>714</v>
      </c>
      <c r="K187" s="232">
        <v>103</v>
      </c>
      <c r="L187" s="233">
        <v>0.52551020408163296</v>
      </c>
      <c r="M187" s="228" t="s">
        <v>617</v>
      </c>
      <c r="N187" s="234">
        <v>42620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25">
        <v>55</v>
      </c>
      <c r="B188" s="226">
        <v>42473</v>
      </c>
      <c r="C188" s="226"/>
      <c r="D188" s="227" t="s">
        <v>732</v>
      </c>
      <c r="E188" s="228" t="s">
        <v>656</v>
      </c>
      <c r="F188" s="229">
        <v>88</v>
      </c>
      <c r="G188" s="228"/>
      <c r="H188" s="228">
        <v>103</v>
      </c>
      <c r="I188" s="230">
        <v>103</v>
      </c>
      <c r="J188" s="231" t="s">
        <v>714</v>
      </c>
      <c r="K188" s="232">
        <v>15</v>
      </c>
      <c r="L188" s="233">
        <v>0.170454545454545</v>
      </c>
      <c r="M188" s="228" t="s">
        <v>617</v>
      </c>
      <c r="N188" s="234">
        <v>42530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25">
        <v>56</v>
      </c>
      <c r="B189" s="226">
        <v>42492</v>
      </c>
      <c r="C189" s="226"/>
      <c r="D189" s="227" t="s">
        <v>733</v>
      </c>
      <c r="E189" s="228" t="s">
        <v>656</v>
      </c>
      <c r="F189" s="229">
        <v>127.5</v>
      </c>
      <c r="G189" s="228"/>
      <c r="H189" s="228">
        <v>148</v>
      </c>
      <c r="I189" s="230" t="s">
        <v>734</v>
      </c>
      <c r="J189" s="231" t="s">
        <v>714</v>
      </c>
      <c r="K189" s="232">
        <f t="shared" ref="K189:K193" si="86">H189-F189</f>
        <v>20.5</v>
      </c>
      <c r="L189" s="233">
        <f t="shared" ref="L189:L193" si="87">K189/F189</f>
        <v>0.16078431372549021</v>
      </c>
      <c r="M189" s="228" t="s">
        <v>617</v>
      </c>
      <c r="N189" s="234">
        <v>42564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25">
        <v>57</v>
      </c>
      <c r="B190" s="226">
        <v>42493</v>
      </c>
      <c r="C190" s="226"/>
      <c r="D190" s="227" t="s">
        <v>735</v>
      </c>
      <c r="E190" s="228" t="s">
        <v>656</v>
      </c>
      <c r="F190" s="229">
        <v>675</v>
      </c>
      <c r="G190" s="228"/>
      <c r="H190" s="228">
        <v>815</v>
      </c>
      <c r="I190" s="230" t="s">
        <v>736</v>
      </c>
      <c r="J190" s="231" t="s">
        <v>714</v>
      </c>
      <c r="K190" s="232">
        <f t="shared" si="86"/>
        <v>140</v>
      </c>
      <c r="L190" s="233">
        <f t="shared" si="87"/>
        <v>0.2074074074074074</v>
      </c>
      <c r="M190" s="228" t="s">
        <v>617</v>
      </c>
      <c r="N190" s="234">
        <v>43154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35">
        <v>58</v>
      </c>
      <c r="B191" s="236">
        <v>42522</v>
      </c>
      <c r="C191" s="236"/>
      <c r="D191" s="237" t="s">
        <v>737</v>
      </c>
      <c r="E191" s="238" t="s">
        <v>656</v>
      </c>
      <c r="F191" s="239">
        <v>500</v>
      </c>
      <c r="G191" s="239"/>
      <c r="H191" s="240">
        <v>232.5</v>
      </c>
      <c r="I191" s="240" t="s">
        <v>738</v>
      </c>
      <c r="J191" s="241" t="s">
        <v>739</v>
      </c>
      <c r="K191" s="242">
        <f t="shared" si="86"/>
        <v>-267.5</v>
      </c>
      <c r="L191" s="243">
        <f t="shared" si="87"/>
        <v>-0.53500000000000003</v>
      </c>
      <c r="M191" s="239" t="s">
        <v>635</v>
      </c>
      <c r="N191" s="236">
        <v>43735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25">
        <v>59</v>
      </c>
      <c r="B192" s="226">
        <v>42527</v>
      </c>
      <c r="C192" s="226"/>
      <c r="D192" s="227" t="s">
        <v>562</v>
      </c>
      <c r="E192" s="228" t="s">
        <v>656</v>
      </c>
      <c r="F192" s="229">
        <v>110</v>
      </c>
      <c r="G192" s="228"/>
      <c r="H192" s="228">
        <v>126.5</v>
      </c>
      <c r="I192" s="230">
        <v>125</v>
      </c>
      <c r="J192" s="231" t="s">
        <v>665</v>
      </c>
      <c r="K192" s="232">
        <f t="shared" si="86"/>
        <v>16.5</v>
      </c>
      <c r="L192" s="233">
        <f t="shared" si="87"/>
        <v>0.15</v>
      </c>
      <c r="M192" s="228" t="s">
        <v>617</v>
      </c>
      <c r="N192" s="234">
        <v>42552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25">
        <v>60</v>
      </c>
      <c r="B193" s="226">
        <v>42538</v>
      </c>
      <c r="C193" s="226"/>
      <c r="D193" s="227" t="s">
        <v>740</v>
      </c>
      <c r="E193" s="228" t="s">
        <v>656</v>
      </c>
      <c r="F193" s="229">
        <v>44</v>
      </c>
      <c r="G193" s="228"/>
      <c r="H193" s="228">
        <v>69.5</v>
      </c>
      <c r="I193" s="230">
        <v>69.5</v>
      </c>
      <c r="J193" s="231" t="s">
        <v>741</v>
      </c>
      <c r="K193" s="232">
        <f t="shared" si="86"/>
        <v>25.5</v>
      </c>
      <c r="L193" s="233">
        <f t="shared" si="87"/>
        <v>0.57954545454545459</v>
      </c>
      <c r="M193" s="228" t="s">
        <v>617</v>
      </c>
      <c r="N193" s="234">
        <v>42977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25">
        <v>61</v>
      </c>
      <c r="B194" s="226">
        <v>42549</v>
      </c>
      <c r="C194" s="226"/>
      <c r="D194" s="227" t="s">
        <v>742</v>
      </c>
      <c r="E194" s="228" t="s">
        <v>656</v>
      </c>
      <c r="F194" s="229">
        <v>262.5</v>
      </c>
      <c r="G194" s="228"/>
      <c r="H194" s="228">
        <v>340</v>
      </c>
      <c r="I194" s="230">
        <v>333</v>
      </c>
      <c r="J194" s="231" t="s">
        <v>743</v>
      </c>
      <c r="K194" s="232">
        <v>77.5</v>
      </c>
      <c r="L194" s="233">
        <v>0.29523809523809502</v>
      </c>
      <c r="M194" s="228" t="s">
        <v>617</v>
      </c>
      <c r="N194" s="234">
        <v>43017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25">
        <v>62</v>
      </c>
      <c r="B195" s="226">
        <v>42549</v>
      </c>
      <c r="C195" s="226"/>
      <c r="D195" s="227" t="s">
        <v>744</v>
      </c>
      <c r="E195" s="228" t="s">
        <v>656</v>
      </c>
      <c r="F195" s="229">
        <v>840</v>
      </c>
      <c r="G195" s="228"/>
      <c r="H195" s="228">
        <v>1230</v>
      </c>
      <c r="I195" s="230">
        <v>1230</v>
      </c>
      <c r="J195" s="231" t="s">
        <v>714</v>
      </c>
      <c r="K195" s="232">
        <v>390</v>
      </c>
      <c r="L195" s="233">
        <v>0.46428571428571402</v>
      </c>
      <c r="M195" s="228" t="s">
        <v>617</v>
      </c>
      <c r="N195" s="234">
        <v>42649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48">
        <v>63</v>
      </c>
      <c r="B196" s="249">
        <v>42556</v>
      </c>
      <c r="C196" s="249"/>
      <c r="D196" s="250" t="s">
        <v>745</v>
      </c>
      <c r="E196" s="251" t="s">
        <v>656</v>
      </c>
      <c r="F196" s="251">
        <v>395</v>
      </c>
      <c r="G196" s="252"/>
      <c r="H196" s="252">
        <f>(468.5+342.5)/2</f>
        <v>405.5</v>
      </c>
      <c r="I196" s="252">
        <v>510</v>
      </c>
      <c r="J196" s="253" t="s">
        <v>746</v>
      </c>
      <c r="K196" s="254">
        <f t="shared" ref="K196:K202" si="88">H196-F196</f>
        <v>10.5</v>
      </c>
      <c r="L196" s="255">
        <f t="shared" ref="L196:L202" si="89">K196/F196</f>
        <v>2.6582278481012658E-2</v>
      </c>
      <c r="M196" s="251" t="s">
        <v>747</v>
      </c>
      <c r="N196" s="249">
        <v>43606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35">
        <v>64</v>
      </c>
      <c r="B197" s="236">
        <v>42584</v>
      </c>
      <c r="C197" s="236"/>
      <c r="D197" s="237" t="s">
        <v>748</v>
      </c>
      <c r="E197" s="238" t="s">
        <v>619</v>
      </c>
      <c r="F197" s="239">
        <f>169.5-12.8</f>
        <v>156.69999999999999</v>
      </c>
      <c r="G197" s="239"/>
      <c r="H197" s="240">
        <v>77</v>
      </c>
      <c r="I197" s="240" t="s">
        <v>749</v>
      </c>
      <c r="J197" s="241" t="s">
        <v>750</v>
      </c>
      <c r="K197" s="242">
        <f t="shared" si="88"/>
        <v>-79.699999999999989</v>
      </c>
      <c r="L197" s="243">
        <f t="shared" si="89"/>
        <v>-0.50861518825781749</v>
      </c>
      <c r="M197" s="239" t="s">
        <v>635</v>
      </c>
      <c r="N197" s="236">
        <v>43522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35">
        <v>65</v>
      </c>
      <c r="B198" s="236">
        <v>42586</v>
      </c>
      <c r="C198" s="236"/>
      <c r="D198" s="237" t="s">
        <v>751</v>
      </c>
      <c r="E198" s="238" t="s">
        <v>656</v>
      </c>
      <c r="F198" s="239">
        <v>400</v>
      </c>
      <c r="G198" s="239"/>
      <c r="H198" s="240">
        <v>305</v>
      </c>
      <c r="I198" s="240">
        <v>475</v>
      </c>
      <c r="J198" s="241" t="s">
        <v>752</v>
      </c>
      <c r="K198" s="242">
        <f t="shared" si="88"/>
        <v>-95</v>
      </c>
      <c r="L198" s="243">
        <f t="shared" si="89"/>
        <v>-0.23749999999999999</v>
      </c>
      <c r="M198" s="239" t="s">
        <v>635</v>
      </c>
      <c r="N198" s="236">
        <v>43606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25">
        <v>66</v>
      </c>
      <c r="B199" s="226">
        <v>42593</v>
      </c>
      <c r="C199" s="226"/>
      <c r="D199" s="227" t="s">
        <v>753</v>
      </c>
      <c r="E199" s="228" t="s">
        <v>656</v>
      </c>
      <c r="F199" s="229">
        <v>86.5</v>
      </c>
      <c r="G199" s="228"/>
      <c r="H199" s="228">
        <v>130</v>
      </c>
      <c r="I199" s="230">
        <v>130</v>
      </c>
      <c r="J199" s="231" t="s">
        <v>754</v>
      </c>
      <c r="K199" s="232">
        <f t="shared" si="88"/>
        <v>43.5</v>
      </c>
      <c r="L199" s="233">
        <f t="shared" si="89"/>
        <v>0.50289017341040465</v>
      </c>
      <c r="M199" s="228" t="s">
        <v>617</v>
      </c>
      <c r="N199" s="234">
        <v>43091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35">
        <v>67</v>
      </c>
      <c r="B200" s="236">
        <v>42600</v>
      </c>
      <c r="C200" s="236"/>
      <c r="D200" s="237" t="s">
        <v>111</v>
      </c>
      <c r="E200" s="238" t="s">
        <v>656</v>
      </c>
      <c r="F200" s="239">
        <v>133.5</v>
      </c>
      <c r="G200" s="239"/>
      <c r="H200" s="240">
        <v>126.5</v>
      </c>
      <c r="I200" s="240">
        <v>178</v>
      </c>
      <c r="J200" s="241" t="s">
        <v>755</v>
      </c>
      <c r="K200" s="242">
        <f t="shared" si="88"/>
        <v>-7</v>
      </c>
      <c r="L200" s="243">
        <f t="shared" si="89"/>
        <v>-5.2434456928838954E-2</v>
      </c>
      <c r="M200" s="239" t="s">
        <v>635</v>
      </c>
      <c r="N200" s="236">
        <v>42615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25">
        <v>68</v>
      </c>
      <c r="B201" s="226">
        <v>42613</v>
      </c>
      <c r="C201" s="226"/>
      <c r="D201" s="227" t="s">
        <v>756</v>
      </c>
      <c r="E201" s="228" t="s">
        <v>656</v>
      </c>
      <c r="F201" s="229">
        <v>560</v>
      </c>
      <c r="G201" s="228"/>
      <c r="H201" s="228">
        <v>725</v>
      </c>
      <c r="I201" s="230">
        <v>725</v>
      </c>
      <c r="J201" s="231" t="s">
        <v>658</v>
      </c>
      <c r="K201" s="232">
        <f t="shared" si="88"/>
        <v>165</v>
      </c>
      <c r="L201" s="233">
        <f t="shared" si="89"/>
        <v>0.29464285714285715</v>
      </c>
      <c r="M201" s="228" t="s">
        <v>617</v>
      </c>
      <c r="N201" s="234">
        <v>42456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25">
        <v>69</v>
      </c>
      <c r="B202" s="226">
        <v>42614</v>
      </c>
      <c r="C202" s="226"/>
      <c r="D202" s="227" t="s">
        <v>757</v>
      </c>
      <c r="E202" s="228" t="s">
        <v>656</v>
      </c>
      <c r="F202" s="229">
        <v>160.5</v>
      </c>
      <c r="G202" s="228"/>
      <c r="H202" s="228">
        <v>210</v>
      </c>
      <c r="I202" s="230">
        <v>210</v>
      </c>
      <c r="J202" s="231" t="s">
        <v>658</v>
      </c>
      <c r="K202" s="232">
        <f t="shared" si="88"/>
        <v>49.5</v>
      </c>
      <c r="L202" s="233">
        <f t="shared" si="89"/>
        <v>0.30841121495327101</v>
      </c>
      <c r="M202" s="228" t="s">
        <v>617</v>
      </c>
      <c r="N202" s="234">
        <v>42871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25">
        <v>70</v>
      </c>
      <c r="B203" s="226">
        <v>42646</v>
      </c>
      <c r="C203" s="226"/>
      <c r="D203" s="227" t="s">
        <v>407</v>
      </c>
      <c r="E203" s="228" t="s">
        <v>656</v>
      </c>
      <c r="F203" s="229">
        <v>430</v>
      </c>
      <c r="G203" s="228"/>
      <c r="H203" s="228">
        <v>596</v>
      </c>
      <c r="I203" s="230">
        <v>575</v>
      </c>
      <c r="J203" s="231" t="s">
        <v>758</v>
      </c>
      <c r="K203" s="232">
        <v>166</v>
      </c>
      <c r="L203" s="233">
        <v>0.38604651162790699</v>
      </c>
      <c r="M203" s="228" t="s">
        <v>617</v>
      </c>
      <c r="N203" s="234">
        <v>42769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25">
        <v>71</v>
      </c>
      <c r="B204" s="226">
        <v>42657</v>
      </c>
      <c r="C204" s="226"/>
      <c r="D204" s="227" t="s">
        <v>759</v>
      </c>
      <c r="E204" s="228" t="s">
        <v>656</v>
      </c>
      <c r="F204" s="229">
        <v>280</v>
      </c>
      <c r="G204" s="228"/>
      <c r="H204" s="228">
        <v>345</v>
      </c>
      <c r="I204" s="230">
        <v>345</v>
      </c>
      <c r="J204" s="231" t="s">
        <v>658</v>
      </c>
      <c r="K204" s="232">
        <f t="shared" ref="K204:K209" si="90">H204-F204</f>
        <v>65</v>
      </c>
      <c r="L204" s="233">
        <f t="shared" ref="L204:L205" si="91">K204/F204</f>
        <v>0.23214285714285715</v>
      </c>
      <c r="M204" s="228" t="s">
        <v>617</v>
      </c>
      <c r="N204" s="234">
        <v>42814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25">
        <v>72</v>
      </c>
      <c r="B205" s="226">
        <v>42657</v>
      </c>
      <c r="C205" s="226"/>
      <c r="D205" s="227" t="s">
        <v>760</v>
      </c>
      <c r="E205" s="228" t="s">
        <v>656</v>
      </c>
      <c r="F205" s="229">
        <v>245</v>
      </c>
      <c r="G205" s="228"/>
      <c r="H205" s="228">
        <v>325.5</v>
      </c>
      <c r="I205" s="230">
        <v>330</v>
      </c>
      <c r="J205" s="231" t="s">
        <v>761</v>
      </c>
      <c r="K205" s="232">
        <f t="shared" si="90"/>
        <v>80.5</v>
      </c>
      <c r="L205" s="233">
        <f t="shared" si="91"/>
        <v>0.32857142857142857</v>
      </c>
      <c r="M205" s="228" t="s">
        <v>617</v>
      </c>
      <c r="N205" s="234">
        <v>42769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25">
        <v>73</v>
      </c>
      <c r="B206" s="226">
        <v>42660</v>
      </c>
      <c r="C206" s="226"/>
      <c r="D206" s="227" t="s">
        <v>352</v>
      </c>
      <c r="E206" s="228" t="s">
        <v>656</v>
      </c>
      <c r="F206" s="229">
        <v>125</v>
      </c>
      <c r="G206" s="228"/>
      <c r="H206" s="228">
        <v>160</v>
      </c>
      <c r="I206" s="230">
        <v>160</v>
      </c>
      <c r="J206" s="231" t="s">
        <v>714</v>
      </c>
      <c r="K206" s="232">
        <f t="shared" si="90"/>
        <v>35</v>
      </c>
      <c r="L206" s="233">
        <v>0.28000000000000003</v>
      </c>
      <c r="M206" s="228" t="s">
        <v>617</v>
      </c>
      <c r="N206" s="234">
        <v>42803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25">
        <v>74</v>
      </c>
      <c r="B207" s="226">
        <v>42660</v>
      </c>
      <c r="C207" s="226"/>
      <c r="D207" s="227" t="s">
        <v>484</v>
      </c>
      <c r="E207" s="228" t="s">
        <v>656</v>
      </c>
      <c r="F207" s="229">
        <v>114</v>
      </c>
      <c r="G207" s="228"/>
      <c r="H207" s="228">
        <v>145</v>
      </c>
      <c r="I207" s="230">
        <v>145</v>
      </c>
      <c r="J207" s="231" t="s">
        <v>714</v>
      </c>
      <c r="K207" s="232">
        <f t="shared" si="90"/>
        <v>31</v>
      </c>
      <c r="L207" s="233">
        <f t="shared" ref="L207:L209" si="92">K207/F207</f>
        <v>0.27192982456140352</v>
      </c>
      <c r="M207" s="228" t="s">
        <v>617</v>
      </c>
      <c r="N207" s="234">
        <v>42859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25">
        <v>75</v>
      </c>
      <c r="B208" s="226">
        <v>42660</v>
      </c>
      <c r="C208" s="226"/>
      <c r="D208" s="227" t="s">
        <v>762</v>
      </c>
      <c r="E208" s="228" t="s">
        <v>656</v>
      </c>
      <c r="F208" s="229">
        <v>212</v>
      </c>
      <c r="G208" s="228"/>
      <c r="H208" s="228">
        <v>280</v>
      </c>
      <c r="I208" s="230">
        <v>276</v>
      </c>
      <c r="J208" s="231" t="s">
        <v>763</v>
      </c>
      <c r="K208" s="232">
        <f t="shared" si="90"/>
        <v>68</v>
      </c>
      <c r="L208" s="233">
        <f t="shared" si="92"/>
        <v>0.32075471698113206</v>
      </c>
      <c r="M208" s="228" t="s">
        <v>617</v>
      </c>
      <c r="N208" s="234">
        <v>42858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25">
        <v>76</v>
      </c>
      <c r="B209" s="226">
        <v>42678</v>
      </c>
      <c r="C209" s="226"/>
      <c r="D209" s="227" t="s">
        <v>472</v>
      </c>
      <c r="E209" s="228" t="s">
        <v>656</v>
      </c>
      <c r="F209" s="229">
        <v>155</v>
      </c>
      <c r="G209" s="228"/>
      <c r="H209" s="228">
        <v>210</v>
      </c>
      <c r="I209" s="230">
        <v>210</v>
      </c>
      <c r="J209" s="231" t="s">
        <v>764</v>
      </c>
      <c r="K209" s="232">
        <f t="shared" si="90"/>
        <v>55</v>
      </c>
      <c r="L209" s="233">
        <f t="shared" si="92"/>
        <v>0.35483870967741937</v>
      </c>
      <c r="M209" s="228" t="s">
        <v>617</v>
      </c>
      <c r="N209" s="234">
        <v>42944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35">
        <v>77</v>
      </c>
      <c r="B210" s="236">
        <v>42710</v>
      </c>
      <c r="C210" s="236"/>
      <c r="D210" s="237" t="s">
        <v>765</v>
      </c>
      <c r="E210" s="238" t="s">
        <v>656</v>
      </c>
      <c r="F210" s="239">
        <v>150.5</v>
      </c>
      <c r="G210" s="239"/>
      <c r="H210" s="240">
        <v>72.5</v>
      </c>
      <c r="I210" s="240">
        <v>174</v>
      </c>
      <c r="J210" s="241" t="s">
        <v>766</v>
      </c>
      <c r="K210" s="242">
        <v>-78</v>
      </c>
      <c r="L210" s="243">
        <v>-0.51827242524916906</v>
      </c>
      <c r="M210" s="239" t="s">
        <v>635</v>
      </c>
      <c r="N210" s="236">
        <v>43333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25">
        <v>78</v>
      </c>
      <c r="B211" s="226">
        <v>42712</v>
      </c>
      <c r="C211" s="226"/>
      <c r="D211" s="227" t="s">
        <v>767</v>
      </c>
      <c r="E211" s="228" t="s">
        <v>656</v>
      </c>
      <c r="F211" s="229">
        <v>380</v>
      </c>
      <c r="G211" s="228"/>
      <c r="H211" s="228">
        <v>478</v>
      </c>
      <c r="I211" s="230">
        <v>468</v>
      </c>
      <c r="J211" s="231" t="s">
        <v>714</v>
      </c>
      <c r="K211" s="232">
        <f t="shared" ref="K211:K213" si="93">H211-F211</f>
        <v>98</v>
      </c>
      <c r="L211" s="233">
        <f t="shared" ref="L211:L213" si="94">K211/F211</f>
        <v>0.25789473684210529</v>
      </c>
      <c r="M211" s="228" t="s">
        <v>617</v>
      </c>
      <c r="N211" s="234">
        <v>43025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25">
        <v>79</v>
      </c>
      <c r="B212" s="226">
        <v>42734</v>
      </c>
      <c r="C212" s="226"/>
      <c r="D212" s="227" t="s">
        <v>110</v>
      </c>
      <c r="E212" s="228" t="s">
        <v>656</v>
      </c>
      <c r="F212" s="229">
        <v>305</v>
      </c>
      <c r="G212" s="228"/>
      <c r="H212" s="228">
        <v>375</v>
      </c>
      <c r="I212" s="230">
        <v>375</v>
      </c>
      <c r="J212" s="231" t="s">
        <v>714</v>
      </c>
      <c r="K212" s="232">
        <f t="shared" si="93"/>
        <v>70</v>
      </c>
      <c r="L212" s="233">
        <f t="shared" si="94"/>
        <v>0.22950819672131148</v>
      </c>
      <c r="M212" s="228" t="s">
        <v>617</v>
      </c>
      <c r="N212" s="234">
        <v>42768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25">
        <v>80</v>
      </c>
      <c r="B213" s="226">
        <v>42739</v>
      </c>
      <c r="C213" s="226"/>
      <c r="D213" s="227" t="s">
        <v>96</v>
      </c>
      <c r="E213" s="228" t="s">
        <v>656</v>
      </c>
      <c r="F213" s="229">
        <v>99.5</v>
      </c>
      <c r="G213" s="228"/>
      <c r="H213" s="228">
        <v>158</v>
      </c>
      <c r="I213" s="230">
        <v>158</v>
      </c>
      <c r="J213" s="231" t="s">
        <v>714</v>
      </c>
      <c r="K213" s="232">
        <f t="shared" si="93"/>
        <v>58.5</v>
      </c>
      <c r="L213" s="233">
        <f t="shared" si="94"/>
        <v>0.5879396984924623</v>
      </c>
      <c r="M213" s="228" t="s">
        <v>617</v>
      </c>
      <c r="N213" s="234">
        <v>42898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25">
        <v>81</v>
      </c>
      <c r="B214" s="226">
        <v>42739</v>
      </c>
      <c r="C214" s="226"/>
      <c r="D214" s="227" t="s">
        <v>96</v>
      </c>
      <c r="E214" s="228" t="s">
        <v>656</v>
      </c>
      <c r="F214" s="229">
        <v>99.5</v>
      </c>
      <c r="G214" s="228"/>
      <c r="H214" s="228">
        <v>158</v>
      </c>
      <c r="I214" s="230">
        <v>158</v>
      </c>
      <c r="J214" s="231" t="s">
        <v>714</v>
      </c>
      <c r="K214" s="232">
        <v>58.5</v>
      </c>
      <c r="L214" s="233">
        <v>0.58793969849246197</v>
      </c>
      <c r="M214" s="228" t="s">
        <v>617</v>
      </c>
      <c r="N214" s="234">
        <v>42898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25">
        <v>82</v>
      </c>
      <c r="B215" s="226">
        <v>42786</v>
      </c>
      <c r="C215" s="226"/>
      <c r="D215" s="227" t="s">
        <v>187</v>
      </c>
      <c r="E215" s="228" t="s">
        <v>656</v>
      </c>
      <c r="F215" s="229">
        <v>140.5</v>
      </c>
      <c r="G215" s="228"/>
      <c r="H215" s="228">
        <v>220</v>
      </c>
      <c r="I215" s="230">
        <v>220</v>
      </c>
      <c r="J215" s="231" t="s">
        <v>714</v>
      </c>
      <c r="K215" s="232">
        <f>H215-F215</f>
        <v>79.5</v>
      </c>
      <c r="L215" s="233">
        <f>K215/F215</f>
        <v>0.5658362989323843</v>
      </c>
      <c r="M215" s="228" t="s">
        <v>617</v>
      </c>
      <c r="N215" s="234">
        <v>42864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25">
        <v>83</v>
      </c>
      <c r="B216" s="226">
        <v>42786</v>
      </c>
      <c r="C216" s="226"/>
      <c r="D216" s="227" t="s">
        <v>768</v>
      </c>
      <c r="E216" s="228" t="s">
        <v>656</v>
      </c>
      <c r="F216" s="229">
        <v>202.5</v>
      </c>
      <c r="G216" s="228"/>
      <c r="H216" s="228">
        <v>234</v>
      </c>
      <c r="I216" s="230">
        <v>234</v>
      </c>
      <c r="J216" s="231" t="s">
        <v>714</v>
      </c>
      <c r="K216" s="232">
        <v>31.5</v>
      </c>
      <c r="L216" s="233">
        <v>0.155555555555556</v>
      </c>
      <c r="M216" s="228" t="s">
        <v>617</v>
      </c>
      <c r="N216" s="234">
        <v>42836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25">
        <v>84</v>
      </c>
      <c r="B217" s="226">
        <v>42818</v>
      </c>
      <c r="C217" s="226"/>
      <c r="D217" s="227" t="s">
        <v>769</v>
      </c>
      <c r="E217" s="228" t="s">
        <v>656</v>
      </c>
      <c r="F217" s="229">
        <v>300.5</v>
      </c>
      <c r="G217" s="228"/>
      <c r="H217" s="228">
        <v>417.5</v>
      </c>
      <c r="I217" s="230">
        <v>420</v>
      </c>
      <c r="J217" s="231" t="s">
        <v>770</v>
      </c>
      <c r="K217" s="232">
        <f>H217-F217</f>
        <v>117</v>
      </c>
      <c r="L217" s="233">
        <f>K217/F217</f>
        <v>0.38935108153078202</v>
      </c>
      <c r="M217" s="228" t="s">
        <v>617</v>
      </c>
      <c r="N217" s="234">
        <v>43070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25">
        <v>85</v>
      </c>
      <c r="B218" s="226">
        <v>42818</v>
      </c>
      <c r="C218" s="226"/>
      <c r="D218" s="227" t="s">
        <v>744</v>
      </c>
      <c r="E218" s="228" t="s">
        <v>656</v>
      </c>
      <c r="F218" s="229">
        <v>850</v>
      </c>
      <c r="G218" s="228"/>
      <c r="H218" s="228">
        <v>1042.5</v>
      </c>
      <c r="I218" s="230">
        <v>1023</v>
      </c>
      <c r="J218" s="231" t="s">
        <v>771</v>
      </c>
      <c r="K218" s="232">
        <v>192.5</v>
      </c>
      <c r="L218" s="233">
        <v>0.22647058823529401</v>
      </c>
      <c r="M218" s="228" t="s">
        <v>617</v>
      </c>
      <c r="N218" s="234">
        <v>42830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25">
        <v>86</v>
      </c>
      <c r="B219" s="226">
        <v>42830</v>
      </c>
      <c r="C219" s="226"/>
      <c r="D219" s="227" t="s">
        <v>503</v>
      </c>
      <c r="E219" s="228" t="s">
        <v>656</v>
      </c>
      <c r="F219" s="229">
        <v>785</v>
      </c>
      <c r="G219" s="228"/>
      <c r="H219" s="228">
        <v>930</v>
      </c>
      <c r="I219" s="230">
        <v>920</v>
      </c>
      <c r="J219" s="231" t="s">
        <v>772</v>
      </c>
      <c r="K219" s="232">
        <f>H219-F219</f>
        <v>145</v>
      </c>
      <c r="L219" s="233">
        <f>K219/F219</f>
        <v>0.18471337579617833</v>
      </c>
      <c r="M219" s="228" t="s">
        <v>617</v>
      </c>
      <c r="N219" s="234">
        <v>42976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35">
        <v>87</v>
      </c>
      <c r="B220" s="236">
        <v>42831</v>
      </c>
      <c r="C220" s="236"/>
      <c r="D220" s="237" t="s">
        <v>773</v>
      </c>
      <c r="E220" s="238" t="s">
        <v>656</v>
      </c>
      <c r="F220" s="239">
        <v>40</v>
      </c>
      <c r="G220" s="239"/>
      <c r="H220" s="240">
        <v>13.1</v>
      </c>
      <c r="I220" s="240">
        <v>60</v>
      </c>
      <c r="J220" s="241" t="s">
        <v>774</v>
      </c>
      <c r="K220" s="242">
        <v>-26.9</v>
      </c>
      <c r="L220" s="243">
        <v>-0.67249999999999999</v>
      </c>
      <c r="M220" s="239" t="s">
        <v>635</v>
      </c>
      <c r="N220" s="236">
        <v>43138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25">
        <v>88</v>
      </c>
      <c r="B221" s="226">
        <v>42837</v>
      </c>
      <c r="C221" s="226"/>
      <c r="D221" s="227" t="s">
        <v>95</v>
      </c>
      <c r="E221" s="228" t="s">
        <v>656</v>
      </c>
      <c r="F221" s="229">
        <v>289.5</v>
      </c>
      <c r="G221" s="228"/>
      <c r="H221" s="228">
        <v>354</v>
      </c>
      <c r="I221" s="230">
        <v>360</v>
      </c>
      <c r="J221" s="231" t="s">
        <v>775</v>
      </c>
      <c r="K221" s="232">
        <f t="shared" ref="K221:K229" si="95">H221-F221</f>
        <v>64.5</v>
      </c>
      <c r="L221" s="233">
        <f t="shared" ref="L221:L229" si="96">K221/F221</f>
        <v>0.22279792746113988</v>
      </c>
      <c r="M221" s="228" t="s">
        <v>617</v>
      </c>
      <c r="N221" s="234">
        <v>43040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25">
        <v>89</v>
      </c>
      <c r="B222" s="226">
        <v>42845</v>
      </c>
      <c r="C222" s="226"/>
      <c r="D222" s="227" t="s">
        <v>439</v>
      </c>
      <c r="E222" s="228" t="s">
        <v>656</v>
      </c>
      <c r="F222" s="229">
        <v>700</v>
      </c>
      <c r="G222" s="228"/>
      <c r="H222" s="228">
        <v>840</v>
      </c>
      <c r="I222" s="230">
        <v>840</v>
      </c>
      <c r="J222" s="231" t="s">
        <v>776</v>
      </c>
      <c r="K222" s="232">
        <f t="shared" si="95"/>
        <v>140</v>
      </c>
      <c r="L222" s="233">
        <f t="shared" si="96"/>
        <v>0.2</v>
      </c>
      <c r="M222" s="228" t="s">
        <v>617</v>
      </c>
      <c r="N222" s="234">
        <v>42893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25">
        <v>90</v>
      </c>
      <c r="B223" s="226">
        <v>42887</v>
      </c>
      <c r="C223" s="226"/>
      <c r="D223" s="227" t="s">
        <v>777</v>
      </c>
      <c r="E223" s="228" t="s">
        <v>656</v>
      </c>
      <c r="F223" s="229">
        <v>130</v>
      </c>
      <c r="G223" s="228"/>
      <c r="H223" s="228">
        <v>144.25</v>
      </c>
      <c r="I223" s="230">
        <v>170</v>
      </c>
      <c r="J223" s="231" t="s">
        <v>778</v>
      </c>
      <c r="K223" s="232">
        <f t="shared" si="95"/>
        <v>14.25</v>
      </c>
      <c r="L223" s="233">
        <f t="shared" si="96"/>
        <v>0.10961538461538461</v>
      </c>
      <c r="M223" s="228" t="s">
        <v>617</v>
      </c>
      <c r="N223" s="234">
        <v>43675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25">
        <v>91</v>
      </c>
      <c r="B224" s="226">
        <v>42901</v>
      </c>
      <c r="C224" s="226"/>
      <c r="D224" s="227" t="s">
        <v>779</v>
      </c>
      <c r="E224" s="228" t="s">
        <v>656</v>
      </c>
      <c r="F224" s="229">
        <v>214.5</v>
      </c>
      <c r="G224" s="228"/>
      <c r="H224" s="228">
        <v>262</v>
      </c>
      <c r="I224" s="230">
        <v>262</v>
      </c>
      <c r="J224" s="231" t="s">
        <v>780</v>
      </c>
      <c r="K224" s="232">
        <f t="shared" si="95"/>
        <v>47.5</v>
      </c>
      <c r="L224" s="233">
        <f t="shared" si="96"/>
        <v>0.22144522144522144</v>
      </c>
      <c r="M224" s="228" t="s">
        <v>617</v>
      </c>
      <c r="N224" s="234">
        <v>42977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56">
        <v>92</v>
      </c>
      <c r="B225" s="257">
        <v>42933</v>
      </c>
      <c r="C225" s="257"/>
      <c r="D225" s="258" t="s">
        <v>781</v>
      </c>
      <c r="E225" s="259" t="s">
        <v>656</v>
      </c>
      <c r="F225" s="260">
        <v>370</v>
      </c>
      <c r="G225" s="259"/>
      <c r="H225" s="259">
        <v>447.5</v>
      </c>
      <c r="I225" s="261">
        <v>450</v>
      </c>
      <c r="J225" s="262" t="s">
        <v>714</v>
      </c>
      <c r="K225" s="232">
        <f t="shared" si="95"/>
        <v>77.5</v>
      </c>
      <c r="L225" s="263">
        <f t="shared" si="96"/>
        <v>0.20945945945945946</v>
      </c>
      <c r="M225" s="259" t="s">
        <v>617</v>
      </c>
      <c r="N225" s="264">
        <v>43035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56">
        <v>93</v>
      </c>
      <c r="B226" s="257">
        <v>42943</v>
      </c>
      <c r="C226" s="257"/>
      <c r="D226" s="258" t="s">
        <v>185</v>
      </c>
      <c r="E226" s="259" t="s">
        <v>656</v>
      </c>
      <c r="F226" s="260">
        <v>657.5</v>
      </c>
      <c r="G226" s="259"/>
      <c r="H226" s="259">
        <v>825</v>
      </c>
      <c r="I226" s="261">
        <v>820</v>
      </c>
      <c r="J226" s="262" t="s">
        <v>714</v>
      </c>
      <c r="K226" s="232">
        <f t="shared" si="95"/>
        <v>167.5</v>
      </c>
      <c r="L226" s="263">
        <f t="shared" si="96"/>
        <v>0.25475285171102663</v>
      </c>
      <c r="M226" s="259" t="s">
        <v>617</v>
      </c>
      <c r="N226" s="264">
        <v>43090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25">
        <v>94</v>
      </c>
      <c r="B227" s="226">
        <v>42964</v>
      </c>
      <c r="C227" s="226"/>
      <c r="D227" s="227" t="s">
        <v>370</v>
      </c>
      <c r="E227" s="228" t="s">
        <v>656</v>
      </c>
      <c r="F227" s="229">
        <v>605</v>
      </c>
      <c r="G227" s="228"/>
      <c r="H227" s="228">
        <v>750</v>
      </c>
      <c r="I227" s="230">
        <v>750</v>
      </c>
      <c r="J227" s="231" t="s">
        <v>772</v>
      </c>
      <c r="K227" s="232">
        <f t="shared" si="95"/>
        <v>145</v>
      </c>
      <c r="L227" s="233">
        <f t="shared" si="96"/>
        <v>0.23966942148760331</v>
      </c>
      <c r="M227" s="228" t="s">
        <v>617</v>
      </c>
      <c r="N227" s="234">
        <v>43027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35">
        <v>95</v>
      </c>
      <c r="B228" s="236">
        <v>42979</v>
      </c>
      <c r="C228" s="236"/>
      <c r="D228" s="244" t="s">
        <v>782</v>
      </c>
      <c r="E228" s="239" t="s">
        <v>656</v>
      </c>
      <c r="F228" s="239">
        <v>255</v>
      </c>
      <c r="G228" s="240"/>
      <c r="H228" s="240">
        <v>217.25</v>
      </c>
      <c r="I228" s="240">
        <v>320</v>
      </c>
      <c r="J228" s="241" t="s">
        <v>783</v>
      </c>
      <c r="K228" s="242">
        <f t="shared" si="95"/>
        <v>-37.75</v>
      </c>
      <c r="L228" s="245">
        <f t="shared" si="96"/>
        <v>-0.14803921568627451</v>
      </c>
      <c r="M228" s="239" t="s">
        <v>635</v>
      </c>
      <c r="N228" s="236">
        <v>43661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25">
        <v>96</v>
      </c>
      <c r="B229" s="226">
        <v>42997</v>
      </c>
      <c r="C229" s="226"/>
      <c r="D229" s="227" t="s">
        <v>784</v>
      </c>
      <c r="E229" s="228" t="s">
        <v>656</v>
      </c>
      <c r="F229" s="229">
        <v>215</v>
      </c>
      <c r="G229" s="228"/>
      <c r="H229" s="228">
        <v>258</v>
      </c>
      <c r="I229" s="230">
        <v>258</v>
      </c>
      <c r="J229" s="231" t="s">
        <v>714</v>
      </c>
      <c r="K229" s="232">
        <f t="shared" si="95"/>
        <v>43</v>
      </c>
      <c r="L229" s="233">
        <f t="shared" si="96"/>
        <v>0.2</v>
      </c>
      <c r="M229" s="228" t="s">
        <v>617</v>
      </c>
      <c r="N229" s="234">
        <v>43040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25">
        <v>97</v>
      </c>
      <c r="B230" s="226">
        <v>42997</v>
      </c>
      <c r="C230" s="226"/>
      <c r="D230" s="227" t="s">
        <v>784</v>
      </c>
      <c r="E230" s="228" t="s">
        <v>656</v>
      </c>
      <c r="F230" s="229">
        <v>215</v>
      </c>
      <c r="G230" s="228"/>
      <c r="H230" s="228">
        <v>258</v>
      </c>
      <c r="I230" s="230">
        <v>258</v>
      </c>
      <c r="J230" s="262" t="s">
        <v>714</v>
      </c>
      <c r="K230" s="232">
        <v>43</v>
      </c>
      <c r="L230" s="233">
        <v>0.2</v>
      </c>
      <c r="M230" s="228" t="s">
        <v>617</v>
      </c>
      <c r="N230" s="234">
        <v>43040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56">
        <v>98</v>
      </c>
      <c r="B231" s="257">
        <v>42998</v>
      </c>
      <c r="C231" s="257"/>
      <c r="D231" s="258" t="s">
        <v>785</v>
      </c>
      <c r="E231" s="259" t="s">
        <v>656</v>
      </c>
      <c r="F231" s="229">
        <v>75</v>
      </c>
      <c r="G231" s="259"/>
      <c r="H231" s="259">
        <v>90</v>
      </c>
      <c r="I231" s="261">
        <v>90</v>
      </c>
      <c r="J231" s="231" t="s">
        <v>786</v>
      </c>
      <c r="K231" s="232">
        <f t="shared" ref="K231:K236" si="97">H231-F231</f>
        <v>15</v>
      </c>
      <c r="L231" s="233">
        <f t="shared" ref="L231:L236" si="98">K231/F231</f>
        <v>0.2</v>
      </c>
      <c r="M231" s="228" t="s">
        <v>617</v>
      </c>
      <c r="N231" s="234">
        <v>43019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56">
        <v>99</v>
      </c>
      <c r="B232" s="257">
        <v>43011</v>
      </c>
      <c r="C232" s="257"/>
      <c r="D232" s="258" t="s">
        <v>638</v>
      </c>
      <c r="E232" s="259" t="s">
        <v>656</v>
      </c>
      <c r="F232" s="260">
        <v>315</v>
      </c>
      <c r="G232" s="259"/>
      <c r="H232" s="259">
        <v>392</v>
      </c>
      <c r="I232" s="261">
        <v>384</v>
      </c>
      <c r="J232" s="262" t="s">
        <v>787</v>
      </c>
      <c r="K232" s="232">
        <f t="shared" si="97"/>
        <v>77</v>
      </c>
      <c r="L232" s="263">
        <f t="shared" si="98"/>
        <v>0.24444444444444444</v>
      </c>
      <c r="M232" s="259" t="s">
        <v>617</v>
      </c>
      <c r="N232" s="264">
        <v>43017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56">
        <v>100</v>
      </c>
      <c r="B233" s="257">
        <v>43013</v>
      </c>
      <c r="C233" s="257"/>
      <c r="D233" s="258" t="s">
        <v>477</v>
      </c>
      <c r="E233" s="259" t="s">
        <v>656</v>
      </c>
      <c r="F233" s="260">
        <v>145</v>
      </c>
      <c r="G233" s="259"/>
      <c r="H233" s="259">
        <v>179</v>
      </c>
      <c r="I233" s="261">
        <v>180</v>
      </c>
      <c r="J233" s="262" t="s">
        <v>788</v>
      </c>
      <c r="K233" s="232">
        <f t="shared" si="97"/>
        <v>34</v>
      </c>
      <c r="L233" s="263">
        <f t="shared" si="98"/>
        <v>0.23448275862068965</v>
      </c>
      <c r="M233" s="259" t="s">
        <v>617</v>
      </c>
      <c r="N233" s="264">
        <v>43025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56">
        <v>101</v>
      </c>
      <c r="B234" s="257">
        <v>43014</v>
      </c>
      <c r="C234" s="257"/>
      <c r="D234" s="258" t="s">
        <v>342</v>
      </c>
      <c r="E234" s="259" t="s">
        <v>656</v>
      </c>
      <c r="F234" s="260">
        <v>256</v>
      </c>
      <c r="G234" s="259"/>
      <c r="H234" s="259">
        <v>323</v>
      </c>
      <c r="I234" s="261">
        <v>320</v>
      </c>
      <c r="J234" s="262" t="s">
        <v>714</v>
      </c>
      <c r="K234" s="232">
        <f t="shared" si="97"/>
        <v>67</v>
      </c>
      <c r="L234" s="263">
        <f t="shared" si="98"/>
        <v>0.26171875</v>
      </c>
      <c r="M234" s="259" t="s">
        <v>617</v>
      </c>
      <c r="N234" s="264">
        <v>43067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56">
        <v>102</v>
      </c>
      <c r="B235" s="257">
        <v>43017</v>
      </c>
      <c r="C235" s="257"/>
      <c r="D235" s="258" t="s">
        <v>360</v>
      </c>
      <c r="E235" s="259" t="s">
        <v>656</v>
      </c>
      <c r="F235" s="260">
        <v>137.5</v>
      </c>
      <c r="G235" s="259"/>
      <c r="H235" s="259">
        <v>184</v>
      </c>
      <c r="I235" s="261">
        <v>183</v>
      </c>
      <c r="J235" s="262" t="s">
        <v>789</v>
      </c>
      <c r="K235" s="232">
        <f t="shared" si="97"/>
        <v>46.5</v>
      </c>
      <c r="L235" s="263">
        <f t="shared" si="98"/>
        <v>0.33818181818181819</v>
      </c>
      <c r="M235" s="259" t="s">
        <v>617</v>
      </c>
      <c r="N235" s="264">
        <v>43108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56">
        <v>103</v>
      </c>
      <c r="B236" s="257">
        <v>43018</v>
      </c>
      <c r="C236" s="257"/>
      <c r="D236" s="258" t="s">
        <v>790</v>
      </c>
      <c r="E236" s="259" t="s">
        <v>656</v>
      </c>
      <c r="F236" s="260">
        <v>125.5</v>
      </c>
      <c r="G236" s="259"/>
      <c r="H236" s="259">
        <v>158</v>
      </c>
      <c r="I236" s="261">
        <v>155</v>
      </c>
      <c r="J236" s="262" t="s">
        <v>791</v>
      </c>
      <c r="K236" s="232">
        <f t="shared" si="97"/>
        <v>32.5</v>
      </c>
      <c r="L236" s="263">
        <f t="shared" si="98"/>
        <v>0.25896414342629481</v>
      </c>
      <c r="M236" s="259" t="s">
        <v>617</v>
      </c>
      <c r="N236" s="264">
        <v>43067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56">
        <v>104</v>
      </c>
      <c r="B237" s="257">
        <v>43018</v>
      </c>
      <c r="C237" s="257"/>
      <c r="D237" s="258" t="s">
        <v>792</v>
      </c>
      <c r="E237" s="259" t="s">
        <v>656</v>
      </c>
      <c r="F237" s="260">
        <v>895</v>
      </c>
      <c r="G237" s="259"/>
      <c r="H237" s="259">
        <v>1122.5</v>
      </c>
      <c r="I237" s="261">
        <v>1078</v>
      </c>
      <c r="J237" s="262" t="s">
        <v>793</v>
      </c>
      <c r="K237" s="232">
        <v>227.5</v>
      </c>
      <c r="L237" s="263">
        <v>0.25418994413407803</v>
      </c>
      <c r="M237" s="259" t="s">
        <v>617</v>
      </c>
      <c r="N237" s="264">
        <v>43117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56">
        <v>105</v>
      </c>
      <c r="B238" s="257">
        <v>43020</v>
      </c>
      <c r="C238" s="257"/>
      <c r="D238" s="258" t="s">
        <v>351</v>
      </c>
      <c r="E238" s="259" t="s">
        <v>656</v>
      </c>
      <c r="F238" s="260">
        <v>525</v>
      </c>
      <c r="G238" s="259"/>
      <c r="H238" s="259">
        <v>629</v>
      </c>
      <c r="I238" s="261">
        <v>629</v>
      </c>
      <c r="J238" s="262" t="s">
        <v>714</v>
      </c>
      <c r="K238" s="232">
        <v>104</v>
      </c>
      <c r="L238" s="263">
        <v>0.19809523809523799</v>
      </c>
      <c r="M238" s="259" t="s">
        <v>617</v>
      </c>
      <c r="N238" s="264">
        <v>43119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56">
        <v>106</v>
      </c>
      <c r="B239" s="257">
        <v>43046</v>
      </c>
      <c r="C239" s="257"/>
      <c r="D239" s="258" t="s">
        <v>397</v>
      </c>
      <c r="E239" s="259" t="s">
        <v>656</v>
      </c>
      <c r="F239" s="260">
        <v>740</v>
      </c>
      <c r="G239" s="259"/>
      <c r="H239" s="259">
        <v>892.5</v>
      </c>
      <c r="I239" s="261">
        <v>900</v>
      </c>
      <c r="J239" s="262" t="s">
        <v>794</v>
      </c>
      <c r="K239" s="232">
        <f t="shared" ref="K239:K241" si="99">H239-F239</f>
        <v>152.5</v>
      </c>
      <c r="L239" s="263">
        <f t="shared" ref="L239:L241" si="100">K239/F239</f>
        <v>0.20608108108108109</v>
      </c>
      <c r="M239" s="259" t="s">
        <v>617</v>
      </c>
      <c r="N239" s="264">
        <v>43052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25">
        <v>107</v>
      </c>
      <c r="B240" s="226">
        <v>43073</v>
      </c>
      <c r="C240" s="226"/>
      <c r="D240" s="227" t="s">
        <v>795</v>
      </c>
      <c r="E240" s="228" t="s">
        <v>656</v>
      </c>
      <c r="F240" s="229">
        <v>118.5</v>
      </c>
      <c r="G240" s="228"/>
      <c r="H240" s="228">
        <v>143.5</v>
      </c>
      <c r="I240" s="230">
        <v>145</v>
      </c>
      <c r="J240" s="231" t="s">
        <v>645</v>
      </c>
      <c r="K240" s="232">
        <f t="shared" si="99"/>
        <v>25</v>
      </c>
      <c r="L240" s="233">
        <f t="shared" si="100"/>
        <v>0.2109704641350211</v>
      </c>
      <c r="M240" s="228" t="s">
        <v>617</v>
      </c>
      <c r="N240" s="234">
        <v>43097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35">
        <v>108</v>
      </c>
      <c r="B241" s="236">
        <v>43090</v>
      </c>
      <c r="C241" s="236"/>
      <c r="D241" s="237" t="s">
        <v>445</v>
      </c>
      <c r="E241" s="238" t="s">
        <v>656</v>
      </c>
      <c r="F241" s="239">
        <v>715</v>
      </c>
      <c r="G241" s="239"/>
      <c r="H241" s="240">
        <v>500</v>
      </c>
      <c r="I241" s="240">
        <v>872</v>
      </c>
      <c r="J241" s="241" t="s">
        <v>796</v>
      </c>
      <c r="K241" s="242">
        <f t="shared" si="99"/>
        <v>-215</v>
      </c>
      <c r="L241" s="243">
        <f t="shared" si="100"/>
        <v>-0.30069930069930068</v>
      </c>
      <c r="M241" s="239" t="s">
        <v>635</v>
      </c>
      <c r="N241" s="236">
        <v>43670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25">
        <v>109</v>
      </c>
      <c r="B242" s="226">
        <v>43098</v>
      </c>
      <c r="C242" s="226"/>
      <c r="D242" s="227" t="s">
        <v>638</v>
      </c>
      <c r="E242" s="228" t="s">
        <v>656</v>
      </c>
      <c r="F242" s="229">
        <v>435</v>
      </c>
      <c r="G242" s="228"/>
      <c r="H242" s="228">
        <v>542.5</v>
      </c>
      <c r="I242" s="230">
        <v>539</v>
      </c>
      <c r="J242" s="231" t="s">
        <v>714</v>
      </c>
      <c r="K242" s="232">
        <v>107.5</v>
      </c>
      <c r="L242" s="233">
        <v>0.247126436781609</v>
      </c>
      <c r="M242" s="228" t="s">
        <v>617</v>
      </c>
      <c r="N242" s="234">
        <v>43206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25">
        <v>110</v>
      </c>
      <c r="B243" s="226">
        <v>43098</v>
      </c>
      <c r="C243" s="226"/>
      <c r="D243" s="227" t="s">
        <v>584</v>
      </c>
      <c r="E243" s="228" t="s">
        <v>656</v>
      </c>
      <c r="F243" s="229">
        <v>885</v>
      </c>
      <c r="G243" s="228"/>
      <c r="H243" s="228">
        <v>1090</v>
      </c>
      <c r="I243" s="230">
        <v>1084</v>
      </c>
      <c r="J243" s="231" t="s">
        <v>714</v>
      </c>
      <c r="K243" s="232">
        <v>205</v>
      </c>
      <c r="L243" s="233">
        <v>0.23163841807909599</v>
      </c>
      <c r="M243" s="228" t="s">
        <v>617</v>
      </c>
      <c r="N243" s="234">
        <v>43213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65">
        <v>111</v>
      </c>
      <c r="B244" s="266">
        <v>43192</v>
      </c>
      <c r="C244" s="266"/>
      <c r="D244" s="244" t="s">
        <v>797</v>
      </c>
      <c r="E244" s="239" t="s">
        <v>656</v>
      </c>
      <c r="F244" s="267">
        <v>478.5</v>
      </c>
      <c r="G244" s="239"/>
      <c r="H244" s="239">
        <v>442</v>
      </c>
      <c r="I244" s="240">
        <v>613</v>
      </c>
      <c r="J244" s="241" t="s">
        <v>798</v>
      </c>
      <c r="K244" s="242">
        <f t="shared" ref="K244:K247" si="101">H244-F244</f>
        <v>-36.5</v>
      </c>
      <c r="L244" s="243">
        <f t="shared" ref="L244:L247" si="102">K244/F244</f>
        <v>-7.6280041797283177E-2</v>
      </c>
      <c r="M244" s="239" t="s">
        <v>635</v>
      </c>
      <c r="N244" s="236">
        <v>43762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35">
        <v>112</v>
      </c>
      <c r="B245" s="236">
        <v>43194</v>
      </c>
      <c r="C245" s="236"/>
      <c r="D245" s="237" t="s">
        <v>799</v>
      </c>
      <c r="E245" s="238" t="s">
        <v>656</v>
      </c>
      <c r="F245" s="239">
        <f>141.5-7.3</f>
        <v>134.19999999999999</v>
      </c>
      <c r="G245" s="239"/>
      <c r="H245" s="240">
        <v>77</v>
      </c>
      <c r="I245" s="240">
        <v>180</v>
      </c>
      <c r="J245" s="241" t="s">
        <v>800</v>
      </c>
      <c r="K245" s="242">
        <f t="shared" si="101"/>
        <v>-57.199999999999989</v>
      </c>
      <c r="L245" s="243">
        <f t="shared" si="102"/>
        <v>-0.42622950819672129</v>
      </c>
      <c r="M245" s="239" t="s">
        <v>635</v>
      </c>
      <c r="N245" s="236">
        <v>43522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35">
        <v>113</v>
      </c>
      <c r="B246" s="236">
        <v>43209</v>
      </c>
      <c r="C246" s="236"/>
      <c r="D246" s="237" t="s">
        <v>801</v>
      </c>
      <c r="E246" s="238" t="s">
        <v>656</v>
      </c>
      <c r="F246" s="239">
        <v>430</v>
      </c>
      <c r="G246" s="239"/>
      <c r="H246" s="240">
        <v>220</v>
      </c>
      <c r="I246" s="240">
        <v>537</v>
      </c>
      <c r="J246" s="241" t="s">
        <v>802</v>
      </c>
      <c r="K246" s="242">
        <f t="shared" si="101"/>
        <v>-210</v>
      </c>
      <c r="L246" s="243">
        <f t="shared" si="102"/>
        <v>-0.48837209302325579</v>
      </c>
      <c r="M246" s="239" t="s">
        <v>635</v>
      </c>
      <c r="N246" s="236">
        <v>43252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56">
        <v>114</v>
      </c>
      <c r="B247" s="257">
        <v>43220</v>
      </c>
      <c r="C247" s="257"/>
      <c r="D247" s="258" t="s">
        <v>398</v>
      </c>
      <c r="E247" s="259" t="s">
        <v>656</v>
      </c>
      <c r="F247" s="259">
        <v>153.5</v>
      </c>
      <c r="G247" s="259"/>
      <c r="H247" s="259">
        <v>196</v>
      </c>
      <c r="I247" s="261">
        <v>196</v>
      </c>
      <c r="J247" s="231" t="s">
        <v>803</v>
      </c>
      <c r="K247" s="232">
        <f t="shared" si="101"/>
        <v>42.5</v>
      </c>
      <c r="L247" s="233">
        <f t="shared" si="102"/>
        <v>0.27687296416938112</v>
      </c>
      <c r="M247" s="228" t="s">
        <v>617</v>
      </c>
      <c r="N247" s="234">
        <v>43605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35">
        <v>115</v>
      </c>
      <c r="B248" s="236">
        <v>43306</v>
      </c>
      <c r="C248" s="236"/>
      <c r="D248" s="237" t="s">
        <v>773</v>
      </c>
      <c r="E248" s="238" t="s">
        <v>656</v>
      </c>
      <c r="F248" s="239">
        <v>27.5</v>
      </c>
      <c r="G248" s="239"/>
      <c r="H248" s="240">
        <v>13.1</v>
      </c>
      <c r="I248" s="240">
        <v>60</v>
      </c>
      <c r="J248" s="241" t="s">
        <v>804</v>
      </c>
      <c r="K248" s="242">
        <v>-14.4</v>
      </c>
      <c r="L248" s="243">
        <v>-0.52363636363636401</v>
      </c>
      <c r="M248" s="239" t="s">
        <v>635</v>
      </c>
      <c r="N248" s="236">
        <v>43138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65">
        <v>116</v>
      </c>
      <c r="B249" s="266">
        <v>43318</v>
      </c>
      <c r="C249" s="266"/>
      <c r="D249" s="244" t="s">
        <v>805</v>
      </c>
      <c r="E249" s="239" t="s">
        <v>656</v>
      </c>
      <c r="F249" s="239">
        <v>148.5</v>
      </c>
      <c r="G249" s="239"/>
      <c r="H249" s="239">
        <v>102</v>
      </c>
      <c r="I249" s="240">
        <v>182</v>
      </c>
      <c r="J249" s="241" t="s">
        <v>806</v>
      </c>
      <c r="K249" s="242">
        <f>H249-F249</f>
        <v>-46.5</v>
      </c>
      <c r="L249" s="243">
        <f>K249/F249</f>
        <v>-0.31313131313131315</v>
      </c>
      <c r="M249" s="239" t="s">
        <v>635</v>
      </c>
      <c r="N249" s="236">
        <v>43661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25">
        <v>117</v>
      </c>
      <c r="B250" s="226">
        <v>43335</v>
      </c>
      <c r="C250" s="226"/>
      <c r="D250" s="227" t="s">
        <v>807</v>
      </c>
      <c r="E250" s="228" t="s">
        <v>656</v>
      </c>
      <c r="F250" s="259">
        <v>285</v>
      </c>
      <c r="G250" s="228"/>
      <c r="H250" s="228">
        <v>355</v>
      </c>
      <c r="I250" s="230">
        <v>364</v>
      </c>
      <c r="J250" s="231" t="s">
        <v>808</v>
      </c>
      <c r="K250" s="232">
        <v>70</v>
      </c>
      <c r="L250" s="233">
        <v>0.24561403508771901</v>
      </c>
      <c r="M250" s="228" t="s">
        <v>617</v>
      </c>
      <c r="N250" s="234">
        <v>43455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25">
        <v>118</v>
      </c>
      <c r="B251" s="226">
        <v>43341</v>
      </c>
      <c r="C251" s="226"/>
      <c r="D251" s="227" t="s">
        <v>386</v>
      </c>
      <c r="E251" s="228" t="s">
        <v>656</v>
      </c>
      <c r="F251" s="259">
        <v>525</v>
      </c>
      <c r="G251" s="228"/>
      <c r="H251" s="228">
        <v>585</v>
      </c>
      <c r="I251" s="230">
        <v>635</v>
      </c>
      <c r="J251" s="231" t="s">
        <v>809</v>
      </c>
      <c r="K251" s="232">
        <f t="shared" ref="K251:K267" si="103">H251-F251</f>
        <v>60</v>
      </c>
      <c r="L251" s="233">
        <f t="shared" ref="L251:L267" si="104">K251/F251</f>
        <v>0.11428571428571428</v>
      </c>
      <c r="M251" s="228" t="s">
        <v>617</v>
      </c>
      <c r="N251" s="234">
        <v>43662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25">
        <v>119</v>
      </c>
      <c r="B252" s="226">
        <v>43395</v>
      </c>
      <c r="C252" s="226"/>
      <c r="D252" s="227" t="s">
        <v>370</v>
      </c>
      <c r="E252" s="228" t="s">
        <v>656</v>
      </c>
      <c r="F252" s="259">
        <v>475</v>
      </c>
      <c r="G252" s="228"/>
      <c r="H252" s="228">
        <v>574</v>
      </c>
      <c r="I252" s="230">
        <v>570</v>
      </c>
      <c r="J252" s="231" t="s">
        <v>714</v>
      </c>
      <c r="K252" s="232">
        <f t="shared" si="103"/>
        <v>99</v>
      </c>
      <c r="L252" s="233">
        <f t="shared" si="104"/>
        <v>0.20842105263157895</v>
      </c>
      <c r="M252" s="228" t="s">
        <v>617</v>
      </c>
      <c r="N252" s="234">
        <v>43403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56">
        <v>120</v>
      </c>
      <c r="B253" s="257">
        <v>43397</v>
      </c>
      <c r="C253" s="257"/>
      <c r="D253" s="258" t="s">
        <v>393</v>
      </c>
      <c r="E253" s="259" t="s">
        <v>656</v>
      </c>
      <c r="F253" s="259">
        <v>707.5</v>
      </c>
      <c r="G253" s="259"/>
      <c r="H253" s="259">
        <v>872</v>
      </c>
      <c r="I253" s="261">
        <v>872</v>
      </c>
      <c r="J253" s="262" t="s">
        <v>714</v>
      </c>
      <c r="K253" s="232">
        <f t="shared" si="103"/>
        <v>164.5</v>
      </c>
      <c r="L253" s="263">
        <f t="shared" si="104"/>
        <v>0.23250883392226149</v>
      </c>
      <c r="M253" s="259" t="s">
        <v>617</v>
      </c>
      <c r="N253" s="264">
        <v>43482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56">
        <v>121</v>
      </c>
      <c r="B254" s="257">
        <v>43398</v>
      </c>
      <c r="C254" s="257"/>
      <c r="D254" s="258" t="s">
        <v>810</v>
      </c>
      <c r="E254" s="259" t="s">
        <v>656</v>
      </c>
      <c r="F254" s="259">
        <v>162</v>
      </c>
      <c r="G254" s="259"/>
      <c r="H254" s="259">
        <v>204</v>
      </c>
      <c r="I254" s="261">
        <v>209</v>
      </c>
      <c r="J254" s="262" t="s">
        <v>811</v>
      </c>
      <c r="K254" s="232">
        <f t="shared" si="103"/>
        <v>42</v>
      </c>
      <c r="L254" s="263">
        <f t="shared" si="104"/>
        <v>0.25925925925925924</v>
      </c>
      <c r="M254" s="259" t="s">
        <v>617</v>
      </c>
      <c r="N254" s="264">
        <v>43539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56">
        <v>122</v>
      </c>
      <c r="B255" s="257">
        <v>43399</v>
      </c>
      <c r="C255" s="257"/>
      <c r="D255" s="258" t="s">
        <v>496</v>
      </c>
      <c r="E255" s="259" t="s">
        <v>656</v>
      </c>
      <c r="F255" s="259">
        <v>240</v>
      </c>
      <c r="G255" s="259"/>
      <c r="H255" s="259">
        <v>297</v>
      </c>
      <c r="I255" s="261">
        <v>297</v>
      </c>
      <c r="J255" s="262" t="s">
        <v>714</v>
      </c>
      <c r="K255" s="268">
        <f t="shared" si="103"/>
        <v>57</v>
      </c>
      <c r="L255" s="263">
        <f t="shared" si="104"/>
        <v>0.23749999999999999</v>
      </c>
      <c r="M255" s="259" t="s">
        <v>617</v>
      </c>
      <c r="N255" s="264">
        <v>43417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25">
        <v>123</v>
      </c>
      <c r="B256" s="226">
        <v>43439</v>
      </c>
      <c r="C256" s="226"/>
      <c r="D256" s="227" t="s">
        <v>812</v>
      </c>
      <c r="E256" s="228" t="s">
        <v>656</v>
      </c>
      <c r="F256" s="228">
        <v>202.5</v>
      </c>
      <c r="G256" s="228"/>
      <c r="H256" s="228">
        <v>255</v>
      </c>
      <c r="I256" s="230">
        <v>252</v>
      </c>
      <c r="J256" s="231" t="s">
        <v>714</v>
      </c>
      <c r="K256" s="232">
        <f t="shared" si="103"/>
        <v>52.5</v>
      </c>
      <c r="L256" s="233">
        <f t="shared" si="104"/>
        <v>0.25925925925925924</v>
      </c>
      <c r="M256" s="228" t="s">
        <v>617</v>
      </c>
      <c r="N256" s="234">
        <v>43542</v>
      </c>
      <c r="O256" s="1"/>
      <c r="P256" s="1"/>
      <c r="Q256" s="1"/>
      <c r="R256" s="6" t="s">
        <v>813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56">
        <v>124</v>
      </c>
      <c r="B257" s="257">
        <v>43465</v>
      </c>
      <c r="C257" s="226"/>
      <c r="D257" s="258" t="s">
        <v>426</v>
      </c>
      <c r="E257" s="259" t="s">
        <v>656</v>
      </c>
      <c r="F257" s="259">
        <v>710</v>
      </c>
      <c r="G257" s="259"/>
      <c r="H257" s="259">
        <v>866</v>
      </c>
      <c r="I257" s="261">
        <v>866</v>
      </c>
      <c r="J257" s="262" t="s">
        <v>714</v>
      </c>
      <c r="K257" s="232">
        <f t="shared" si="103"/>
        <v>156</v>
      </c>
      <c r="L257" s="233">
        <f t="shared" si="104"/>
        <v>0.21971830985915494</v>
      </c>
      <c r="M257" s="228" t="s">
        <v>617</v>
      </c>
      <c r="N257" s="234">
        <v>43553</v>
      </c>
      <c r="O257" s="1"/>
      <c r="P257" s="1"/>
      <c r="Q257" s="1"/>
      <c r="R257" s="6" t="s">
        <v>813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56">
        <v>125</v>
      </c>
      <c r="B258" s="257">
        <v>43522</v>
      </c>
      <c r="C258" s="257"/>
      <c r="D258" s="258" t="s">
        <v>154</v>
      </c>
      <c r="E258" s="259" t="s">
        <v>656</v>
      </c>
      <c r="F258" s="259">
        <v>337.25</v>
      </c>
      <c r="G258" s="259"/>
      <c r="H258" s="259">
        <v>398.5</v>
      </c>
      <c r="I258" s="261">
        <v>411</v>
      </c>
      <c r="J258" s="231" t="s">
        <v>814</v>
      </c>
      <c r="K258" s="232">
        <f t="shared" si="103"/>
        <v>61.25</v>
      </c>
      <c r="L258" s="233">
        <f t="shared" si="104"/>
        <v>0.1816160118606375</v>
      </c>
      <c r="M258" s="228" t="s">
        <v>617</v>
      </c>
      <c r="N258" s="234">
        <v>43760</v>
      </c>
      <c r="O258" s="1"/>
      <c r="P258" s="1"/>
      <c r="Q258" s="1"/>
      <c r="R258" s="6" t="s">
        <v>813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69">
        <v>126</v>
      </c>
      <c r="B259" s="270">
        <v>43559</v>
      </c>
      <c r="C259" s="270"/>
      <c r="D259" s="271" t="s">
        <v>815</v>
      </c>
      <c r="E259" s="272" t="s">
        <v>656</v>
      </c>
      <c r="F259" s="272">
        <v>130</v>
      </c>
      <c r="G259" s="272"/>
      <c r="H259" s="272">
        <v>65</v>
      </c>
      <c r="I259" s="273">
        <v>158</v>
      </c>
      <c r="J259" s="241" t="s">
        <v>816</v>
      </c>
      <c r="K259" s="242">
        <f t="shared" si="103"/>
        <v>-65</v>
      </c>
      <c r="L259" s="243">
        <f t="shared" si="104"/>
        <v>-0.5</v>
      </c>
      <c r="M259" s="239" t="s">
        <v>635</v>
      </c>
      <c r="N259" s="236">
        <v>43726</v>
      </c>
      <c r="O259" s="1"/>
      <c r="P259" s="1"/>
      <c r="Q259" s="1"/>
      <c r="R259" s="6" t="s">
        <v>817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74">
        <v>127</v>
      </c>
      <c r="B260" s="275">
        <v>43017</v>
      </c>
      <c r="C260" s="275"/>
      <c r="D260" s="276" t="s">
        <v>187</v>
      </c>
      <c r="E260" s="277" t="s">
        <v>656</v>
      </c>
      <c r="F260" s="277">
        <v>141.5</v>
      </c>
      <c r="G260" s="278"/>
      <c r="H260" s="278">
        <v>183.5</v>
      </c>
      <c r="I260" s="278">
        <v>210</v>
      </c>
      <c r="J260" s="279" t="s">
        <v>818</v>
      </c>
      <c r="K260" s="280">
        <f t="shared" si="103"/>
        <v>42</v>
      </c>
      <c r="L260" s="281">
        <f t="shared" si="104"/>
        <v>0.29681978798586572</v>
      </c>
      <c r="M260" s="277" t="s">
        <v>617</v>
      </c>
      <c r="N260" s="275">
        <v>43042</v>
      </c>
      <c r="O260" s="1"/>
      <c r="P260" s="1"/>
      <c r="Q260" s="1"/>
      <c r="R260" s="6" t="s">
        <v>817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69">
        <v>128</v>
      </c>
      <c r="B261" s="270">
        <v>43074</v>
      </c>
      <c r="C261" s="270"/>
      <c r="D261" s="271" t="s">
        <v>819</v>
      </c>
      <c r="E261" s="272" t="s">
        <v>656</v>
      </c>
      <c r="F261" s="267">
        <v>172</v>
      </c>
      <c r="G261" s="272"/>
      <c r="H261" s="272">
        <v>155.25</v>
      </c>
      <c r="I261" s="273">
        <v>230</v>
      </c>
      <c r="J261" s="241" t="s">
        <v>820</v>
      </c>
      <c r="K261" s="242">
        <f t="shared" si="103"/>
        <v>-16.75</v>
      </c>
      <c r="L261" s="243">
        <f t="shared" si="104"/>
        <v>-9.7383720930232565E-2</v>
      </c>
      <c r="M261" s="239" t="s">
        <v>635</v>
      </c>
      <c r="N261" s="236">
        <v>43787</v>
      </c>
      <c r="O261" s="1"/>
      <c r="P261" s="1"/>
      <c r="Q261" s="1"/>
      <c r="R261" s="6" t="s">
        <v>817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56">
        <v>129</v>
      </c>
      <c r="B262" s="257">
        <v>43398</v>
      </c>
      <c r="C262" s="257"/>
      <c r="D262" s="258" t="s">
        <v>109</v>
      </c>
      <c r="E262" s="259" t="s">
        <v>656</v>
      </c>
      <c r="F262" s="259">
        <v>698.5</v>
      </c>
      <c r="G262" s="259"/>
      <c r="H262" s="259">
        <v>890</v>
      </c>
      <c r="I262" s="261">
        <v>890</v>
      </c>
      <c r="J262" s="231" t="s">
        <v>821</v>
      </c>
      <c r="K262" s="232">
        <f t="shared" si="103"/>
        <v>191.5</v>
      </c>
      <c r="L262" s="233">
        <f t="shared" si="104"/>
        <v>0.27415891195418757</v>
      </c>
      <c r="M262" s="228" t="s">
        <v>617</v>
      </c>
      <c r="N262" s="234">
        <v>44328</v>
      </c>
      <c r="O262" s="1"/>
      <c r="P262" s="1"/>
      <c r="Q262" s="1"/>
      <c r="R262" s="6" t="s">
        <v>813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56">
        <v>130</v>
      </c>
      <c r="B263" s="257">
        <v>42877</v>
      </c>
      <c r="C263" s="257"/>
      <c r="D263" s="258" t="s">
        <v>385</v>
      </c>
      <c r="E263" s="259" t="s">
        <v>656</v>
      </c>
      <c r="F263" s="259">
        <v>127.6</v>
      </c>
      <c r="G263" s="259"/>
      <c r="H263" s="259">
        <v>138</v>
      </c>
      <c r="I263" s="261">
        <v>190</v>
      </c>
      <c r="J263" s="231" t="s">
        <v>822</v>
      </c>
      <c r="K263" s="232">
        <f t="shared" si="103"/>
        <v>10.400000000000006</v>
      </c>
      <c r="L263" s="233">
        <f t="shared" si="104"/>
        <v>8.1504702194357417E-2</v>
      </c>
      <c r="M263" s="228" t="s">
        <v>617</v>
      </c>
      <c r="N263" s="234">
        <v>43774</v>
      </c>
      <c r="O263" s="1"/>
      <c r="P263" s="1"/>
      <c r="Q263" s="1"/>
      <c r="R263" s="6" t="s">
        <v>817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56">
        <v>131</v>
      </c>
      <c r="B264" s="257">
        <v>43158</v>
      </c>
      <c r="C264" s="257"/>
      <c r="D264" s="258" t="s">
        <v>823</v>
      </c>
      <c r="E264" s="259" t="s">
        <v>656</v>
      </c>
      <c r="F264" s="259">
        <v>317</v>
      </c>
      <c r="G264" s="259"/>
      <c r="H264" s="259">
        <v>382.5</v>
      </c>
      <c r="I264" s="261">
        <v>398</v>
      </c>
      <c r="J264" s="231" t="s">
        <v>824</v>
      </c>
      <c r="K264" s="232">
        <f t="shared" si="103"/>
        <v>65.5</v>
      </c>
      <c r="L264" s="233">
        <f t="shared" si="104"/>
        <v>0.20662460567823343</v>
      </c>
      <c r="M264" s="228" t="s">
        <v>617</v>
      </c>
      <c r="N264" s="234">
        <v>44238</v>
      </c>
      <c r="O264" s="1"/>
      <c r="P264" s="1"/>
      <c r="Q264" s="1"/>
      <c r="R264" s="6" t="s">
        <v>817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69">
        <v>132</v>
      </c>
      <c r="B265" s="270">
        <v>43164</v>
      </c>
      <c r="C265" s="270"/>
      <c r="D265" s="271" t="s">
        <v>146</v>
      </c>
      <c r="E265" s="272" t="s">
        <v>656</v>
      </c>
      <c r="F265" s="267">
        <f>510-14.4</f>
        <v>495.6</v>
      </c>
      <c r="G265" s="272"/>
      <c r="H265" s="272">
        <v>350</v>
      </c>
      <c r="I265" s="273">
        <v>672</v>
      </c>
      <c r="J265" s="241" t="s">
        <v>825</v>
      </c>
      <c r="K265" s="242">
        <f t="shared" si="103"/>
        <v>-145.60000000000002</v>
      </c>
      <c r="L265" s="243">
        <f t="shared" si="104"/>
        <v>-0.29378531073446329</v>
      </c>
      <c r="M265" s="239" t="s">
        <v>635</v>
      </c>
      <c r="N265" s="236">
        <v>43887</v>
      </c>
      <c r="O265" s="1"/>
      <c r="P265" s="1"/>
      <c r="Q265" s="1"/>
      <c r="R265" s="6" t="s">
        <v>813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69">
        <v>133</v>
      </c>
      <c r="B266" s="270">
        <v>43237</v>
      </c>
      <c r="C266" s="270"/>
      <c r="D266" s="271" t="s">
        <v>488</v>
      </c>
      <c r="E266" s="272" t="s">
        <v>656</v>
      </c>
      <c r="F266" s="267">
        <v>230.3</v>
      </c>
      <c r="G266" s="272"/>
      <c r="H266" s="272">
        <v>102.5</v>
      </c>
      <c r="I266" s="273">
        <v>348</v>
      </c>
      <c r="J266" s="241" t="s">
        <v>826</v>
      </c>
      <c r="K266" s="242">
        <f t="shared" si="103"/>
        <v>-127.80000000000001</v>
      </c>
      <c r="L266" s="243">
        <f t="shared" si="104"/>
        <v>-0.55492835432045162</v>
      </c>
      <c r="M266" s="239" t="s">
        <v>635</v>
      </c>
      <c r="N266" s="236">
        <v>43896</v>
      </c>
      <c r="O266" s="1"/>
      <c r="P266" s="1"/>
      <c r="Q266" s="1"/>
      <c r="R266" s="6" t="s">
        <v>813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56">
        <v>134</v>
      </c>
      <c r="B267" s="257">
        <v>43258</v>
      </c>
      <c r="C267" s="257"/>
      <c r="D267" s="258" t="s">
        <v>450</v>
      </c>
      <c r="E267" s="259" t="s">
        <v>656</v>
      </c>
      <c r="F267" s="259">
        <f>342.5-5.1</f>
        <v>337.4</v>
      </c>
      <c r="G267" s="259"/>
      <c r="H267" s="259">
        <v>412.5</v>
      </c>
      <c r="I267" s="261">
        <v>439</v>
      </c>
      <c r="J267" s="231" t="s">
        <v>827</v>
      </c>
      <c r="K267" s="232">
        <f t="shared" si="103"/>
        <v>75.100000000000023</v>
      </c>
      <c r="L267" s="233">
        <f t="shared" si="104"/>
        <v>0.22258446947243635</v>
      </c>
      <c r="M267" s="228" t="s">
        <v>617</v>
      </c>
      <c r="N267" s="234">
        <v>44230</v>
      </c>
      <c r="O267" s="1"/>
      <c r="P267" s="1"/>
      <c r="Q267" s="1"/>
      <c r="R267" s="6" t="s">
        <v>817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82">
        <v>135</v>
      </c>
      <c r="B268" s="283">
        <v>43285</v>
      </c>
      <c r="C268" s="283"/>
      <c r="D268" s="20" t="s">
        <v>56</v>
      </c>
      <c r="E268" s="284" t="s">
        <v>656</v>
      </c>
      <c r="F268" s="285">
        <f>127.5-5.53</f>
        <v>121.97</v>
      </c>
      <c r="G268" s="284"/>
      <c r="H268" s="284"/>
      <c r="I268" s="286">
        <v>170</v>
      </c>
      <c r="J268" s="287" t="s">
        <v>620</v>
      </c>
      <c r="K268" s="288"/>
      <c r="L268" s="289"/>
      <c r="M268" s="16" t="s">
        <v>620</v>
      </c>
      <c r="N268" s="290"/>
      <c r="O268" s="1"/>
      <c r="P268" s="1"/>
      <c r="Q268" s="1"/>
      <c r="R268" s="6" t="s">
        <v>813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69">
        <v>136</v>
      </c>
      <c r="B269" s="270">
        <v>43294</v>
      </c>
      <c r="C269" s="270"/>
      <c r="D269" s="271" t="s">
        <v>372</v>
      </c>
      <c r="E269" s="272" t="s">
        <v>656</v>
      </c>
      <c r="F269" s="267">
        <v>46.5</v>
      </c>
      <c r="G269" s="272"/>
      <c r="H269" s="272">
        <v>17</v>
      </c>
      <c r="I269" s="273">
        <v>59</v>
      </c>
      <c r="J269" s="241" t="s">
        <v>828</v>
      </c>
      <c r="K269" s="242">
        <f t="shared" ref="K269:K277" si="105">H269-F269</f>
        <v>-29.5</v>
      </c>
      <c r="L269" s="243">
        <f t="shared" ref="L269:L277" si="106">K269/F269</f>
        <v>-0.63440860215053763</v>
      </c>
      <c r="M269" s="239" t="s">
        <v>635</v>
      </c>
      <c r="N269" s="236">
        <v>43887</v>
      </c>
      <c r="O269" s="1"/>
      <c r="P269" s="1"/>
      <c r="Q269" s="1"/>
      <c r="R269" s="6" t="s">
        <v>813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56">
        <v>137</v>
      </c>
      <c r="B270" s="257">
        <v>43396</v>
      </c>
      <c r="C270" s="257"/>
      <c r="D270" s="258" t="s">
        <v>428</v>
      </c>
      <c r="E270" s="259" t="s">
        <v>656</v>
      </c>
      <c r="F270" s="259">
        <v>156.5</v>
      </c>
      <c r="G270" s="259"/>
      <c r="H270" s="259">
        <v>207.5</v>
      </c>
      <c r="I270" s="261">
        <v>191</v>
      </c>
      <c r="J270" s="231" t="s">
        <v>714</v>
      </c>
      <c r="K270" s="232">
        <f t="shared" si="105"/>
        <v>51</v>
      </c>
      <c r="L270" s="233">
        <f t="shared" si="106"/>
        <v>0.32587859424920129</v>
      </c>
      <c r="M270" s="228" t="s">
        <v>617</v>
      </c>
      <c r="N270" s="234">
        <v>44369</v>
      </c>
      <c r="O270" s="1"/>
      <c r="P270" s="1"/>
      <c r="Q270" s="1"/>
      <c r="R270" s="6" t="s">
        <v>813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56">
        <v>138</v>
      </c>
      <c r="B271" s="257">
        <v>43439</v>
      </c>
      <c r="C271" s="257"/>
      <c r="D271" s="258" t="s">
        <v>332</v>
      </c>
      <c r="E271" s="259" t="s">
        <v>656</v>
      </c>
      <c r="F271" s="259">
        <v>259.5</v>
      </c>
      <c r="G271" s="259"/>
      <c r="H271" s="259">
        <v>320</v>
      </c>
      <c r="I271" s="261">
        <v>320</v>
      </c>
      <c r="J271" s="231" t="s">
        <v>714</v>
      </c>
      <c r="K271" s="232">
        <f t="shared" si="105"/>
        <v>60.5</v>
      </c>
      <c r="L271" s="233">
        <f t="shared" si="106"/>
        <v>0.23314065510597304</v>
      </c>
      <c r="M271" s="228" t="s">
        <v>617</v>
      </c>
      <c r="N271" s="234">
        <v>44323</v>
      </c>
      <c r="O271" s="1"/>
      <c r="P271" s="1"/>
      <c r="Q271" s="1"/>
      <c r="R271" s="6" t="s">
        <v>813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69">
        <v>139</v>
      </c>
      <c r="B272" s="270">
        <v>43439</v>
      </c>
      <c r="C272" s="270"/>
      <c r="D272" s="271" t="s">
        <v>829</v>
      </c>
      <c r="E272" s="272" t="s">
        <v>656</v>
      </c>
      <c r="F272" s="272">
        <v>715</v>
      </c>
      <c r="G272" s="272"/>
      <c r="H272" s="272">
        <v>445</v>
      </c>
      <c r="I272" s="273">
        <v>840</v>
      </c>
      <c r="J272" s="241" t="s">
        <v>830</v>
      </c>
      <c r="K272" s="242">
        <f t="shared" si="105"/>
        <v>-270</v>
      </c>
      <c r="L272" s="243">
        <f t="shared" si="106"/>
        <v>-0.3776223776223776</v>
      </c>
      <c r="M272" s="239" t="s">
        <v>635</v>
      </c>
      <c r="N272" s="236">
        <v>43800</v>
      </c>
      <c r="O272" s="1"/>
      <c r="P272" s="1"/>
      <c r="Q272" s="1"/>
      <c r="R272" s="6" t="s">
        <v>813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56">
        <v>140</v>
      </c>
      <c r="B273" s="257">
        <v>43469</v>
      </c>
      <c r="C273" s="257"/>
      <c r="D273" s="258" t="s">
        <v>159</v>
      </c>
      <c r="E273" s="259" t="s">
        <v>656</v>
      </c>
      <c r="F273" s="259">
        <v>875</v>
      </c>
      <c r="G273" s="259"/>
      <c r="H273" s="259">
        <v>1165</v>
      </c>
      <c r="I273" s="261">
        <v>1185</v>
      </c>
      <c r="J273" s="231" t="s">
        <v>831</v>
      </c>
      <c r="K273" s="232">
        <f t="shared" si="105"/>
        <v>290</v>
      </c>
      <c r="L273" s="233">
        <f t="shared" si="106"/>
        <v>0.33142857142857141</v>
      </c>
      <c r="M273" s="228" t="s">
        <v>617</v>
      </c>
      <c r="N273" s="234">
        <v>43847</v>
      </c>
      <c r="O273" s="1"/>
      <c r="P273" s="1"/>
      <c r="Q273" s="1"/>
      <c r="R273" s="6" t="s">
        <v>813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56">
        <v>141</v>
      </c>
      <c r="B274" s="257">
        <v>43559</v>
      </c>
      <c r="C274" s="257"/>
      <c r="D274" s="258" t="s">
        <v>348</v>
      </c>
      <c r="E274" s="259" t="s">
        <v>656</v>
      </c>
      <c r="F274" s="259">
        <f>387-14.63</f>
        <v>372.37</v>
      </c>
      <c r="G274" s="259"/>
      <c r="H274" s="259">
        <v>490</v>
      </c>
      <c r="I274" s="261">
        <v>490</v>
      </c>
      <c r="J274" s="231" t="s">
        <v>714</v>
      </c>
      <c r="K274" s="232">
        <f t="shared" si="105"/>
        <v>117.63</v>
      </c>
      <c r="L274" s="233">
        <f t="shared" si="106"/>
        <v>0.31589548030185027</v>
      </c>
      <c r="M274" s="228" t="s">
        <v>617</v>
      </c>
      <c r="N274" s="234">
        <v>43850</v>
      </c>
      <c r="O274" s="1"/>
      <c r="P274" s="1"/>
      <c r="Q274" s="1"/>
      <c r="R274" s="6" t="s">
        <v>813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69">
        <v>142</v>
      </c>
      <c r="B275" s="270">
        <v>43578</v>
      </c>
      <c r="C275" s="270"/>
      <c r="D275" s="271" t="s">
        <v>832</v>
      </c>
      <c r="E275" s="272" t="s">
        <v>619</v>
      </c>
      <c r="F275" s="272">
        <v>220</v>
      </c>
      <c r="G275" s="272"/>
      <c r="H275" s="272">
        <v>127.5</v>
      </c>
      <c r="I275" s="273">
        <v>284</v>
      </c>
      <c r="J275" s="241" t="s">
        <v>833</v>
      </c>
      <c r="K275" s="242">
        <f t="shared" si="105"/>
        <v>-92.5</v>
      </c>
      <c r="L275" s="243">
        <f t="shared" si="106"/>
        <v>-0.42045454545454547</v>
      </c>
      <c r="M275" s="239" t="s">
        <v>635</v>
      </c>
      <c r="N275" s="236">
        <v>43896</v>
      </c>
      <c r="O275" s="1"/>
      <c r="P275" s="1"/>
      <c r="Q275" s="1"/>
      <c r="R275" s="6" t="s">
        <v>813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56">
        <v>143</v>
      </c>
      <c r="B276" s="257">
        <v>43622</v>
      </c>
      <c r="C276" s="257"/>
      <c r="D276" s="258" t="s">
        <v>497</v>
      </c>
      <c r="E276" s="259" t="s">
        <v>619</v>
      </c>
      <c r="F276" s="259">
        <v>332.8</v>
      </c>
      <c r="G276" s="259"/>
      <c r="H276" s="259">
        <v>405</v>
      </c>
      <c r="I276" s="261">
        <v>419</v>
      </c>
      <c r="J276" s="231" t="s">
        <v>834</v>
      </c>
      <c r="K276" s="232">
        <f t="shared" si="105"/>
        <v>72.199999999999989</v>
      </c>
      <c r="L276" s="233">
        <f t="shared" si="106"/>
        <v>0.21694711538461534</v>
      </c>
      <c r="M276" s="228" t="s">
        <v>617</v>
      </c>
      <c r="N276" s="234">
        <v>43860</v>
      </c>
      <c r="O276" s="1"/>
      <c r="P276" s="1"/>
      <c r="Q276" s="1"/>
      <c r="R276" s="6" t="s">
        <v>817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50">
        <v>144</v>
      </c>
      <c r="B277" s="249">
        <v>43641</v>
      </c>
      <c r="C277" s="249"/>
      <c r="D277" s="250" t="s">
        <v>152</v>
      </c>
      <c r="E277" s="251" t="s">
        <v>656</v>
      </c>
      <c r="F277" s="251">
        <v>386</v>
      </c>
      <c r="G277" s="252"/>
      <c r="H277" s="252">
        <v>395</v>
      </c>
      <c r="I277" s="252">
        <v>452</v>
      </c>
      <c r="J277" s="253" t="s">
        <v>835</v>
      </c>
      <c r="K277" s="254">
        <f t="shared" si="105"/>
        <v>9</v>
      </c>
      <c r="L277" s="255">
        <f t="shared" si="106"/>
        <v>2.3316062176165803E-2</v>
      </c>
      <c r="M277" s="251" t="s">
        <v>747</v>
      </c>
      <c r="N277" s="249">
        <v>43868</v>
      </c>
      <c r="O277" s="1"/>
      <c r="P277" s="1"/>
      <c r="Q277" s="1"/>
      <c r="R277" s="6" t="s">
        <v>817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91">
        <v>145</v>
      </c>
      <c r="B278" s="292">
        <v>43707</v>
      </c>
      <c r="C278" s="292"/>
      <c r="D278" s="20" t="s">
        <v>132</v>
      </c>
      <c r="E278" s="284" t="s">
        <v>656</v>
      </c>
      <c r="F278" s="284" t="s">
        <v>836</v>
      </c>
      <c r="G278" s="284"/>
      <c r="H278" s="284"/>
      <c r="I278" s="286">
        <v>190</v>
      </c>
      <c r="J278" s="287" t="s">
        <v>620</v>
      </c>
      <c r="K278" s="288"/>
      <c r="L278" s="289"/>
      <c r="M278" s="13" t="s">
        <v>620</v>
      </c>
      <c r="N278" s="290"/>
      <c r="O278" s="1"/>
      <c r="P278" s="1"/>
      <c r="Q278" s="1"/>
      <c r="R278" s="6" t="s">
        <v>813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56">
        <v>146</v>
      </c>
      <c r="B279" s="257">
        <v>43731</v>
      </c>
      <c r="C279" s="257"/>
      <c r="D279" s="258" t="s">
        <v>441</v>
      </c>
      <c r="E279" s="259" t="s">
        <v>656</v>
      </c>
      <c r="F279" s="259">
        <v>235</v>
      </c>
      <c r="G279" s="259"/>
      <c r="H279" s="259">
        <v>295</v>
      </c>
      <c r="I279" s="261">
        <v>296</v>
      </c>
      <c r="J279" s="231" t="s">
        <v>837</v>
      </c>
      <c r="K279" s="232">
        <f t="shared" ref="K279:K284" si="107">H279-F279</f>
        <v>60</v>
      </c>
      <c r="L279" s="233">
        <f t="shared" ref="L279:L284" si="108">K279/F279</f>
        <v>0.25531914893617019</v>
      </c>
      <c r="M279" s="228" t="s">
        <v>617</v>
      </c>
      <c r="N279" s="234">
        <v>43844</v>
      </c>
      <c r="O279" s="1"/>
      <c r="P279" s="1"/>
      <c r="Q279" s="1"/>
      <c r="R279" s="6" t="s">
        <v>817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56">
        <v>147</v>
      </c>
      <c r="B280" s="257">
        <v>43752</v>
      </c>
      <c r="C280" s="257"/>
      <c r="D280" s="258" t="s">
        <v>838</v>
      </c>
      <c r="E280" s="259" t="s">
        <v>656</v>
      </c>
      <c r="F280" s="259">
        <v>277.5</v>
      </c>
      <c r="G280" s="259"/>
      <c r="H280" s="259">
        <v>333</v>
      </c>
      <c r="I280" s="261">
        <v>333</v>
      </c>
      <c r="J280" s="231" t="s">
        <v>839</v>
      </c>
      <c r="K280" s="232">
        <f t="shared" si="107"/>
        <v>55.5</v>
      </c>
      <c r="L280" s="233">
        <f t="shared" si="108"/>
        <v>0.2</v>
      </c>
      <c r="M280" s="228" t="s">
        <v>617</v>
      </c>
      <c r="N280" s="234">
        <v>43846</v>
      </c>
      <c r="O280" s="1"/>
      <c r="P280" s="1"/>
      <c r="Q280" s="1"/>
      <c r="R280" s="6" t="s">
        <v>813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56">
        <v>148</v>
      </c>
      <c r="B281" s="257">
        <v>43752</v>
      </c>
      <c r="C281" s="257"/>
      <c r="D281" s="258" t="s">
        <v>840</v>
      </c>
      <c r="E281" s="259" t="s">
        <v>656</v>
      </c>
      <c r="F281" s="259">
        <v>930</v>
      </c>
      <c r="G281" s="259"/>
      <c r="H281" s="259">
        <v>1165</v>
      </c>
      <c r="I281" s="261">
        <v>1200</v>
      </c>
      <c r="J281" s="231" t="s">
        <v>841</v>
      </c>
      <c r="K281" s="232">
        <f t="shared" si="107"/>
        <v>235</v>
      </c>
      <c r="L281" s="233">
        <f t="shared" si="108"/>
        <v>0.25268817204301075</v>
      </c>
      <c r="M281" s="228" t="s">
        <v>617</v>
      </c>
      <c r="N281" s="234">
        <v>43847</v>
      </c>
      <c r="O281" s="1"/>
      <c r="P281" s="1"/>
      <c r="Q281" s="1"/>
      <c r="R281" s="6" t="s">
        <v>817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56">
        <v>149</v>
      </c>
      <c r="B282" s="257">
        <v>43753</v>
      </c>
      <c r="C282" s="257"/>
      <c r="D282" s="258" t="s">
        <v>842</v>
      </c>
      <c r="E282" s="259" t="s">
        <v>656</v>
      </c>
      <c r="F282" s="229">
        <v>111</v>
      </c>
      <c r="G282" s="259"/>
      <c r="H282" s="259">
        <v>141</v>
      </c>
      <c r="I282" s="261">
        <v>141</v>
      </c>
      <c r="J282" s="231" t="s">
        <v>639</v>
      </c>
      <c r="K282" s="232">
        <f t="shared" si="107"/>
        <v>30</v>
      </c>
      <c r="L282" s="233">
        <f t="shared" si="108"/>
        <v>0.27027027027027029</v>
      </c>
      <c r="M282" s="228" t="s">
        <v>617</v>
      </c>
      <c r="N282" s="234">
        <v>44328</v>
      </c>
      <c r="O282" s="1"/>
      <c r="P282" s="1"/>
      <c r="Q282" s="1"/>
      <c r="R282" s="6" t="s">
        <v>817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56">
        <v>150</v>
      </c>
      <c r="B283" s="257">
        <v>43753</v>
      </c>
      <c r="C283" s="257"/>
      <c r="D283" s="258" t="s">
        <v>843</v>
      </c>
      <c r="E283" s="259" t="s">
        <v>656</v>
      </c>
      <c r="F283" s="229">
        <v>296</v>
      </c>
      <c r="G283" s="259"/>
      <c r="H283" s="259">
        <v>370</v>
      </c>
      <c r="I283" s="261">
        <v>370</v>
      </c>
      <c r="J283" s="231" t="s">
        <v>714</v>
      </c>
      <c r="K283" s="232">
        <f t="shared" si="107"/>
        <v>74</v>
      </c>
      <c r="L283" s="233">
        <f t="shared" si="108"/>
        <v>0.25</v>
      </c>
      <c r="M283" s="228" t="s">
        <v>617</v>
      </c>
      <c r="N283" s="234">
        <v>43853</v>
      </c>
      <c r="O283" s="1"/>
      <c r="P283" s="1"/>
      <c r="Q283" s="1"/>
      <c r="R283" s="6" t="s">
        <v>817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56">
        <v>151</v>
      </c>
      <c r="B284" s="257">
        <v>43754</v>
      </c>
      <c r="C284" s="257"/>
      <c r="D284" s="258" t="s">
        <v>844</v>
      </c>
      <c r="E284" s="259" t="s">
        <v>656</v>
      </c>
      <c r="F284" s="229">
        <v>300</v>
      </c>
      <c r="G284" s="259"/>
      <c r="H284" s="259">
        <v>382.5</v>
      </c>
      <c r="I284" s="261">
        <v>344</v>
      </c>
      <c r="J284" s="231" t="s">
        <v>845</v>
      </c>
      <c r="K284" s="232">
        <f t="shared" si="107"/>
        <v>82.5</v>
      </c>
      <c r="L284" s="233">
        <f t="shared" si="108"/>
        <v>0.27500000000000002</v>
      </c>
      <c r="M284" s="228" t="s">
        <v>617</v>
      </c>
      <c r="N284" s="234">
        <v>44238</v>
      </c>
      <c r="O284" s="1"/>
      <c r="P284" s="1"/>
      <c r="Q284" s="1"/>
      <c r="R284" s="6" t="s">
        <v>817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91">
        <v>152</v>
      </c>
      <c r="B285" s="292">
        <v>43832</v>
      </c>
      <c r="C285" s="292"/>
      <c r="D285" s="293" t="s">
        <v>846</v>
      </c>
      <c r="E285" s="58" t="s">
        <v>656</v>
      </c>
      <c r="F285" s="294" t="s">
        <v>847</v>
      </c>
      <c r="G285" s="58"/>
      <c r="H285" s="58"/>
      <c r="I285" s="295">
        <v>590</v>
      </c>
      <c r="J285" s="287" t="s">
        <v>620</v>
      </c>
      <c r="K285" s="287"/>
      <c r="L285" s="296"/>
      <c r="M285" s="297" t="s">
        <v>620</v>
      </c>
      <c r="N285" s="298"/>
      <c r="O285" s="1"/>
      <c r="P285" s="1"/>
      <c r="Q285" s="1"/>
      <c r="R285" s="6" t="s">
        <v>817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56">
        <v>153</v>
      </c>
      <c r="B286" s="257">
        <v>43966</v>
      </c>
      <c r="C286" s="257"/>
      <c r="D286" s="258" t="s">
        <v>72</v>
      </c>
      <c r="E286" s="259" t="s">
        <v>656</v>
      </c>
      <c r="F286" s="229">
        <v>67.5</v>
      </c>
      <c r="G286" s="259"/>
      <c r="H286" s="259">
        <v>86</v>
      </c>
      <c r="I286" s="261">
        <v>86</v>
      </c>
      <c r="J286" s="231" t="s">
        <v>848</v>
      </c>
      <c r="K286" s="232">
        <f t="shared" ref="K286:K293" si="109">H286-F286</f>
        <v>18.5</v>
      </c>
      <c r="L286" s="233">
        <f t="shared" ref="L286:L293" si="110">K286/F286</f>
        <v>0.27407407407407408</v>
      </c>
      <c r="M286" s="228" t="s">
        <v>617</v>
      </c>
      <c r="N286" s="234">
        <v>44008</v>
      </c>
      <c r="O286" s="1"/>
      <c r="P286" s="1"/>
      <c r="Q286" s="1"/>
      <c r="R286" s="6" t="s">
        <v>817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56">
        <v>154</v>
      </c>
      <c r="B287" s="257">
        <v>44035</v>
      </c>
      <c r="C287" s="257"/>
      <c r="D287" s="258" t="s">
        <v>496</v>
      </c>
      <c r="E287" s="259" t="s">
        <v>656</v>
      </c>
      <c r="F287" s="229">
        <v>231</v>
      </c>
      <c r="G287" s="259"/>
      <c r="H287" s="259">
        <v>281</v>
      </c>
      <c r="I287" s="261">
        <v>281</v>
      </c>
      <c r="J287" s="231" t="s">
        <v>714</v>
      </c>
      <c r="K287" s="232">
        <f t="shared" si="109"/>
        <v>50</v>
      </c>
      <c r="L287" s="233">
        <f t="shared" si="110"/>
        <v>0.21645021645021645</v>
      </c>
      <c r="M287" s="228" t="s">
        <v>617</v>
      </c>
      <c r="N287" s="234">
        <v>44358</v>
      </c>
      <c r="O287" s="1"/>
      <c r="P287" s="1"/>
      <c r="Q287" s="1"/>
      <c r="R287" s="6" t="s">
        <v>817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56">
        <v>155</v>
      </c>
      <c r="B288" s="257">
        <v>44092</v>
      </c>
      <c r="C288" s="257"/>
      <c r="D288" s="258" t="s">
        <v>417</v>
      </c>
      <c r="E288" s="259" t="s">
        <v>656</v>
      </c>
      <c r="F288" s="259">
        <v>206</v>
      </c>
      <c r="G288" s="259"/>
      <c r="H288" s="259">
        <v>248</v>
      </c>
      <c r="I288" s="261">
        <v>248</v>
      </c>
      <c r="J288" s="231" t="s">
        <v>714</v>
      </c>
      <c r="K288" s="232">
        <f t="shared" si="109"/>
        <v>42</v>
      </c>
      <c r="L288" s="233">
        <f t="shared" si="110"/>
        <v>0.20388349514563106</v>
      </c>
      <c r="M288" s="228" t="s">
        <v>617</v>
      </c>
      <c r="N288" s="234">
        <v>44214</v>
      </c>
      <c r="O288" s="1"/>
      <c r="P288" s="1"/>
      <c r="Q288" s="1"/>
      <c r="R288" s="6" t="s">
        <v>817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56">
        <v>156</v>
      </c>
      <c r="B289" s="257">
        <v>44140</v>
      </c>
      <c r="C289" s="257"/>
      <c r="D289" s="258" t="s">
        <v>417</v>
      </c>
      <c r="E289" s="259" t="s">
        <v>656</v>
      </c>
      <c r="F289" s="259">
        <v>182.5</v>
      </c>
      <c r="G289" s="259"/>
      <c r="H289" s="259">
        <v>248</v>
      </c>
      <c r="I289" s="261">
        <v>248</v>
      </c>
      <c r="J289" s="231" t="s">
        <v>714</v>
      </c>
      <c r="K289" s="232">
        <f t="shared" si="109"/>
        <v>65.5</v>
      </c>
      <c r="L289" s="233">
        <f t="shared" si="110"/>
        <v>0.35890410958904112</v>
      </c>
      <c r="M289" s="228" t="s">
        <v>617</v>
      </c>
      <c r="N289" s="234">
        <v>44214</v>
      </c>
      <c r="O289" s="1"/>
      <c r="P289" s="1"/>
      <c r="Q289" s="1"/>
      <c r="R289" s="6" t="s">
        <v>817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56">
        <v>157</v>
      </c>
      <c r="B290" s="257">
        <v>44140</v>
      </c>
      <c r="C290" s="257"/>
      <c r="D290" s="258" t="s">
        <v>332</v>
      </c>
      <c r="E290" s="259" t="s">
        <v>656</v>
      </c>
      <c r="F290" s="259">
        <v>247.5</v>
      </c>
      <c r="G290" s="259"/>
      <c r="H290" s="259">
        <v>320</v>
      </c>
      <c r="I290" s="261">
        <v>320</v>
      </c>
      <c r="J290" s="231" t="s">
        <v>714</v>
      </c>
      <c r="K290" s="232">
        <f t="shared" si="109"/>
        <v>72.5</v>
      </c>
      <c r="L290" s="233">
        <f t="shared" si="110"/>
        <v>0.29292929292929293</v>
      </c>
      <c r="M290" s="228" t="s">
        <v>617</v>
      </c>
      <c r="N290" s="234">
        <v>44323</v>
      </c>
      <c r="O290" s="1"/>
      <c r="P290" s="1"/>
      <c r="Q290" s="1"/>
      <c r="R290" s="6" t="s">
        <v>817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56">
        <v>158</v>
      </c>
      <c r="B291" s="257">
        <v>44140</v>
      </c>
      <c r="C291" s="257"/>
      <c r="D291" s="258" t="s">
        <v>273</v>
      </c>
      <c r="E291" s="259" t="s">
        <v>656</v>
      </c>
      <c r="F291" s="229">
        <v>925</v>
      </c>
      <c r="G291" s="259"/>
      <c r="H291" s="259">
        <v>1095</v>
      </c>
      <c r="I291" s="261">
        <v>1093</v>
      </c>
      <c r="J291" s="231" t="s">
        <v>849</v>
      </c>
      <c r="K291" s="232">
        <f t="shared" si="109"/>
        <v>170</v>
      </c>
      <c r="L291" s="233">
        <f t="shared" si="110"/>
        <v>0.18378378378378379</v>
      </c>
      <c r="M291" s="228" t="s">
        <v>617</v>
      </c>
      <c r="N291" s="234">
        <v>44201</v>
      </c>
      <c r="O291" s="1"/>
      <c r="P291" s="1"/>
      <c r="Q291" s="1"/>
      <c r="R291" s="6" t="s">
        <v>817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56">
        <v>159</v>
      </c>
      <c r="B292" s="257">
        <v>44140</v>
      </c>
      <c r="C292" s="257"/>
      <c r="D292" s="258" t="s">
        <v>348</v>
      </c>
      <c r="E292" s="259" t="s">
        <v>656</v>
      </c>
      <c r="F292" s="229">
        <v>332.5</v>
      </c>
      <c r="G292" s="259"/>
      <c r="H292" s="259">
        <v>393</v>
      </c>
      <c r="I292" s="261">
        <v>406</v>
      </c>
      <c r="J292" s="231" t="s">
        <v>850</v>
      </c>
      <c r="K292" s="232">
        <f t="shared" si="109"/>
        <v>60.5</v>
      </c>
      <c r="L292" s="233">
        <f t="shared" si="110"/>
        <v>0.18195488721804512</v>
      </c>
      <c r="M292" s="228" t="s">
        <v>617</v>
      </c>
      <c r="N292" s="234">
        <v>44256</v>
      </c>
      <c r="O292" s="1"/>
      <c r="P292" s="1"/>
      <c r="Q292" s="1"/>
      <c r="R292" s="6" t="s">
        <v>817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56">
        <v>160</v>
      </c>
      <c r="B293" s="257">
        <v>44141</v>
      </c>
      <c r="C293" s="257"/>
      <c r="D293" s="258" t="s">
        <v>496</v>
      </c>
      <c r="E293" s="259" t="s">
        <v>656</v>
      </c>
      <c r="F293" s="229">
        <v>231</v>
      </c>
      <c r="G293" s="259"/>
      <c r="H293" s="259">
        <v>281</v>
      </c>
      <c r="I293" s="261">
        <v>281</v>
      </c>
      <c r="J293" s="231" t="s">
        <v>714</v>
      </c>
      <c r="K293" s="232">
        <f t="shared" si="109"/>
        <v>50</v>
      </c>
      <c r="L293" s="233">
        <f t="shared" si="110"/>
        <v>0.21645021645021645</v>
      </c>
      <c r="M293" s="228" t="s">
        <v>617</v>
      </c>
      <c r="N293" s="234">
        <v>44358</v>
      </c>
      <c r="O293" s="1"/>
      <c r="P293" s="1"/>
      <c r="Q293" s="1"/>
      <c r="R293" s="6" t="s">
        <v>817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99">
        <v>161</v>
      </c>
      <c r="B294" s="292">
        <v>44187</v>
      </c>
      <c r="C294" s="292"/>
      <c r="D294" s="293" t="s">
        <v>469</v>
      </c>
      <c r="E294" s="58" t="s">
        <v>656</v>
      </c>
      <c r="F294" s="294" t="s">
        <v>851</v>
      </c>
      <c r="G294" s="58"/>
      <c r="H294" s="58"/>
      <c r="I294" s="295">
        <v>239</v>
      </c>
      <c r="J294" s="287" t="s">
        <v>620</v>
      </c>
      <c r="K294" s="287"/>
      <c r="L294" s="296"/>
      <c r="M294" s="297"/>
      <c r="N294" s="298"/>
      <c r="O294" s="1"/>
      <c r="P294" s="1"/>
      <c r="Q294" s="1"/>
      <c r="R294" s="6" t="s">
        <v>817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99">
        <v>162</v>
      </c>
      <c r="B295" s="292">
        <v>44258</v>
      </c>
      <c r="C295" s="292"/>
      <c r="D295" s="293" t="s">
        <v>846</v>
      </c>
      <c r="E295" s="58" t="s">
        <v>656</v>
      </c>
      <c r="F295" s="294" t="s">
        <v>847</v>
      </c>
      <c r="G295" s="58"/>
      <c r="H295" s="58"/>
      <c r="I295" s="295">
        <v>590</v>
      </c>
      <c r="J295" s="287" t="s">
        <v>620</v>
      </c>
      <c r="K295" s="287"/>
      <c r="L295" s="296"/>
      <c r="M295" s="297"/>
      <c r="N295" s="298"/>
      <c r="O295" s="1"/>
      <c r="P295" s="1"/>
      <c r="R295" s="6" t="s">
        <v>817</v>
      </c>
    </row>
    <row r="296" spans="1:26" ht="12.75" customHeight="1">
      <c r="A296" s="256">
        <v>163</v>
      </c>
      <c r="B296" s="257">
        <v>44274</v>
      </c>
      <c r="C296" s="257"/>
      <c r="D296" s="258" t="s">
        <v>348</v>
      </c>
      <c r="E296" s="259" t="s">
        <v>656</v>
      </c>
      <c r="F296" s="229">
        <v>355</v>
      </c>
      <c r="G296" s="259"/>
      <c r="H296" s="259">
        <v>422.5</v>
      </c>
      <c r="I296" s="261">
        <v>420</v>
      </c>
      <c r="J296" s="231" t="s">
        <v>852</v>
      </c>
      <c r="K296" s="232">
        <f t="shared" ref="K296:K298" si="111">H296-F296</f>
        <v>67.5</v>
      </c>
      <c r="L296" s="233">
        <f t="shared" ref="L296:L298" si="112">K296/F296</f>
        <v>0.19014084507042253</v>
      </c>
      <c r="M296" s="228" t="s">
        <v>617</v>
      </c>
      <c r="N296" s="234">
        <v>44361</v>
      </c>
      <c r="O296" s="1"/>
      <c r="R296" s="300" t="s">
        <v>817</v>
      </c>
    </row>
    <row r="297" spans="1:26" ht="12.75" customHeight="1">
      <c r="A297" s="256">
        <v>164</v>
      </c>
      <c r="B297" s="257">
        <v>44295</v>
      </c>
      <c r="C297" s="257"/>
      <c r="D297" s="258" t="s">
        <v>853</v>
      </c>
      <c r="E297" s="259" t="s">
        <v>656</v>
      </c>
      <c r="F297" s="229">
        <v>555</v>
      </c>
      <c r="G297" s="259"/>
      <c r="H297" s="259">
        <v>663</v>
      </c>
      <c r="I297" s="261">
        <v>663</v>
      </c>
      <c r="J297" s="231" t="s">
        <v>854</v>
      </c>
      <c r="K297" s="232">
        <f t="shared" si="111"/>
        <v>108</v>
      </c>
      <c r="L297" s="233">
        <f t="shared" si="112"/>
        <v>0.19459459459459461</v>
      </c>
      <c r="M297" s="228" t="s">
        <v>617</v>
      </c>
      <c r="N297" s="234">
        <v>44321</v>
      </c>
      <c r="O297" s="1"/>
      <c r="P297" s="1"/>
      <c r="Q297" s="1"/>
      <c r="R297" s="300" t="s">
        <v>817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56">
        <v>165</v>
      </c>
      <c r="B298" s="257">
        <v>44308</v>
      </c>
      <c r="C298" s="257"/>
      <c r="D298" s="258" t="s">
        <v>385</v>
      </c>
      <c r="E298" s="259" t="s">
        <v>656</v>
      </c>
      <c r="F298" s="229">
        <v>126.5</v>
      </c>
      <c r="G298" s="259"/>
      <c r="H298" s="259">
        <v>155</v>
      </c>
      <c r="I298" s="261">
        <v>155</v>
      </c>
      <c r="J298" s="231" t="s">
        <v>714</v>
      </c>
      <c r="K298" s="232">
        <f t="shared" si="111"/>
        <v>28.5</v>
      </c>
      <c r="L298" s="233">
        <f t="shared" si="112"/>
        <v>0.22529644268774704</v>
      </c>
      <c r="M298" s="228" t="s">
        <v>617</v>
      </c>
      <c r="N298" s="234">
        <v>44362</v>
      </c>
      <c r="O298" s="1"/>
      <c r="R298" s="300" t="s">
        <v>817</v>
      </c>
    </row>
    <row r="299" spans="1:26" ht="12.75" customHeight="1">
      <c r="A299" s="299">
        <v>166</v>
      </c>
      <c r="B299" s="292">
        <v>44368</v>
      </c>
      <c r="C299" s="292"/>
      <c r="D299" s="293" t="s">
        <v>404</v>
      </c>
      <c r="E299" s="58" t="s">
        <v>656</v>
      </c>
      <c r="F299" s="294" t="s">
        <v>855</v>
      </c>
      <c r="G299" s="58"/>
      <c r="H299" s="58"/>
      <c r="I299" s="295">
        <v>344</v>
      </c>
      <c r="J299" s="287" t="s">
        <v>620</v>
      </c>
      <c r="K299" s="299"/>
      <c r="L299" s="292"/>
      <c r="M299" s="292"/>
      <c r="N299" s="293"/>
      <c r="O299" s="1"/>
      <c r="R299" s="300" t="s">
        <v>817</v>
      </c>
    </row>
    <row r="300" spans="1:26" ht="12.75" customHeight="1">
      <c r="A300" s="299">
        <v>167</v>
      </c>
      <c r="B300" s="292">
        <v>44368</v>
      </c>
      <c r="C300" s="292"/>
      <c r="D300" s="293" t="s">
        <v>496</v>
      </c>
      <c r="E300" s="58" t="s">
        <v>656</v>
      </c>
      <c r="F300" s="294" t="s">
        <v>856</v>
      </c>
      <c r="G300" s="58"/>
      <c r="H300" s="58"/>
      <c r="I300" s="295">
        <v>320</v>
      </c>
      <c r="J300" s="287" t="s">
        <v>620</v>
      </c>
      <c r="K300" s="299"/>
      <c r="L300" s="292"/>
      <c r="M300" s="292"/>
      <c r="N300" s="293"/>
      <c r="O300" s="44"/>
      <c r="R300" s="300" t="s">
        <v>817</v>
      </c>
    </row>
    <row r="301" spans="1:26" ht="12.75" customHeight="1">
      <c r="A301" s="299">
        <v>168</v>
      </c>
      <c r="B301" s="292">
        <v>44406</v>
      </c>
      <c r="C301" s="292"/>
      <c r="D301" s="293" t="s">
        <v>385</v>
      </c>
      <c r="E301" s="58" t="s">
        <v>656</v>
      </c>
      <c r="F301" s="294" t="s">
        <v>874</v>
      </c>
      <c r="G301" s="58"/>
      <c r="H301" s="58"/>
      <c r="I301" s="58">
        <v>200</v>
      </c>
      <c r="J301" s="287" t="s">
        <v>620</v>
      </c>
      <c r="K301" s="299"/>
      <c r="L301" s="292"/>
      <c r="M301" s="292"/>
      <c r="N301" s="293"/>
      <c r="O301" s="44"/>
      <c r="R301" s="300" t="s">
        <v>817</v>
      </c>
    </row>
    <row r="302" spans="1:26" ht="12.75" customHeight="1">
      <c r="F302" s="61"/>
      <c r="G302" s="61"/>
      <c r="H302" s="61"/>
      <c r="I302" s="61"/>
      <c r="J302" s="44"/>
      <c r="K302" s="61"/>
      <c r="L302" s="61"/>
      <c r="M302" s="61"/>
      <c r="O302" s="44"/>
      <c r="R302" s="300"/>
    </row>
    <row r="303" spans="1:26" ht="12.75" customHeight="1">
      <c r="F303" s="61"/>
      <c r="G303" s="61"/>
      <c r="H303" s="61"/>
      <c r="I303" s="61"/>
      <c r="J303" s="44"/>
      <c r="K303" s="61"/>
      <c r="L303" s="61"/>
      <c r="M303" s="61"/>
      <c r="O303" s="44"/>
      <c r="R303" s="300"/>
    </row>
    <row r="304" spans="1:26" ht="12.75" customHeight="1">
      <c r="F304" s="61"/>
      <c r="G304" s="61"/>
      <c r="H304" s="61"/>
      <c r="I304" s="61"/>
      <c r="J304" s="44"/>
      <c r="K304" s="61"/>
      <c r="L304" s="61"/>
      <c r="M304" s="61"/>
      <c r="O304" s="44"/>
      <c r="R304" s="300"/>
    </row>
    <row r="305" spans="1:18" ht="12.75" customHeight="1">
      <c r="F305" s="61"/>
      <c r="G305" s="61"/>
      <c r="H305" s="61"/>
      <c r="I305" s="61"/>
      <c r="J305" s="44"/>
      <c r="K305" s="61"/>
      <c r="L305" s="61"/>
      <c r="M305" s="61"/>
      <c r="O305" s="44"/>
      <c r="R305" s="300"/>
    </row>
    <row r="306" spans="1:18" ht="12.75" customHeight="1">
      <c r="A306" s="299"/>
      <c r="B306" s="301" t="s">
        <v>857</v>
      </c>
      <c r="F306" s="61"/>
      <c r="G306" s="61"/>
      <c r="H306" s="61"/>
      <c r="I306" s="61"/>
      <c r="J306" s="44"/>
      <c r="K306" s="61"/>
      <c r="L306" s="61"/>
      <c r="M306" s="61"/>
      <c r="O306" s="44"/>
      <c r="R306" s="300"/>
    </row>
    <row r="307" spans="1:18" ht="12.75" customHeight="1">
      <c r="F307" s="61"/>
      <c r="G307" s="61"/>
      <c r="H307" s="61"/>
      <c r="I307" s="61"/>
      <c r="J307" s="44"/>
      <c r="K307" s="61"/>
      <c r="L307" s="61"/>
      <c r="M307" s="61"/>
      <c r="O307" s="44"/>
      <c r="R307" s="61"/>
    </row>
    <row r="308" spans="1:18" ht="12.75" customHeight="1">
      <c r="F308" s="61"/>
      <c r="G308" s="61"/>
      <c r="H308" s="61"/>
      <c r="I308" s="61"/>
      <c r="J308" s="44"/>
      <c r="K308" s="61"/>
      <c r="L308" s="61"/>
      <c r="M308" s="61"/>
      <c r="O308" s="44"/>
      <c r="R308" s="61"/>
    </row>
    <row r="309" spans="1:18" ht="12.75" customHeight="1">
      <c r="F309" s="61"/>
      <c r="G309" s="61"/>
      <c r="H309" s="61"/>
      <c r="I309" s="61"/>
      <c r="J309" s="44"/>
      <c r="K309" s="61"/>
      <c r="L309" s="61"/>
      <c r="M309" s="61"/>
      <c r="O309" s="44"/>
      <c r="R309" s="61"/>
    </row>
    <row r="310" spans="1:18" ht="12.75" customHeight="1">
      <c r="F310" s="61"/>
      <c r="G310" s="61"/>
      <c r="H310" s="61"/>
      <c r="I310" s="61"/>
      <c r="J310" s="44"/>
      <c r="K310" s="61"/>
      <c r="L310" s="61"/>
      <c r="M310" s="61"/>
      <c r="O310" s="44"/>
      <c r="R310" s="61"/>
    </row>
    <row r="311" spans="1:18" ht="12.75" customHeight="1">
      <c r="F311" s="61"/>
      <c r="G311" s="61"/>
      <c r="H311" s="61"/>
      <c r="I311" s="61"/>
      <c r="J311" s="44"/>
      <c r="K311" s="61"/>
      <c r="L311" s="61"/>
      <c r="M311" s="61"/>
      <c r="O311" s="44"/>
      <c r="R311" s="61"/>
    </row>
    <row r="312" spans="1:18" ht="12.75" customHeight="1">
      <c r="F312" s="61"/>
      <c r="G312" s="61"/>
      <c r="H312" s="61"/>
      <c r="I312" s="61"/>
      <c r="J312" s="44"/>
      <c r="K312" s="61"/>
      <c r="L312" s="61"/>
      <c r="M312" s="61"/>
      <c r="O312" s="44"/>
      <c r="R312" s="61"/>
    </row>
    <row r="313" spans="1:18" ht="12.75" customHeight="1">
      <c r="F313" s="61"/>
      <c r="G313" s="61"/>
      <c r="H313" s="61"/>
      <c r="I313" s="61"/>
      <c r="J313" s="44"/>
      <c r="K313" s="61"/>
      <c r="L313" s="61"/>
      <c r="M313" s="61"/>
      <c r="O313" s="44"/>
      <c r="R313" s="61"/>
    </row>
    <row r="314" spans="1:18" ht="12.75" customHeight="1">
      <c r="F314" s="61"/>
      <c r="G314" s="61"/>
      <c r="H314" s="61"/>
      <c r="I314" s="61"/>
      <c r="J314" s="44"/>
      <c r="K314" s="61"/>
      <c r="L314" s="61"/>
      <c r="M314" s="61"/>
      <c r="O314" s="44"/>
      <c r="R314" s="61"/>
    </row>
    <row r="315" spans="1:18" ht="12.75" customHeight="1">
      <c r="F315" s="61"/>
      <c r="G315" s="61"/>
      <c r="H315" s="61"/>
      <c r="I315" s="61"/>
      <c r="J315" s="44"/>
      <c r="K315" s="61"/>
      <c r="L315" s="61"/>
      <c r="M315" s="61"/>
      <c r="O315" s="44"/>
      <c r="R315" s="61"/>
    </row>
    <row r="316" spans="1:18" ht="12.75" customHeight="1">
      <c r="A316" s="302"/>
      <c r="F316" s="61"/>
      <c r="G316" s="61"/>
      <c r="H316" s="61"/>
      <c r="I316" s="61"/>
      <c r="J316" s="44"/>
      <c r="K316" s="61"/>
      <c r="L316" s="61"/>
      <c r="M316" s="61"/>
      <c r="O316" s="44"/>
      <c r="R316" s="61"/>
    </row>
    <row r="317" spans="1:18" ht="12.75" customHeight="1">
      <c r="A317" s="302"/>
      <c r="F317" s="61"/>
      <c r="G317" s="61"/>
      <c r="H317" s="61"/>
      <c r="I317" s="61"/>
      <c r="J317" s="44"/>
      <c r="K317" s="61"/>
      <c r="L317" s="61"/>
      <c r="M317" s="61"/>
      <c r="O317" s="44"/>
      <c r="R317" s="61"/>
    </row>
    <row r="318" spans="1:18" ht="12.75" customHeight="1">
      <c r="A318" s="58"/>
      <c r="F318" s="61"/>
      <c r="G318" s="61"/>
      <c r="H318" s="61"/>
      <c r="I318" s="61"/>
      <c r="J318" s="44"/>
      <c r="K318" s="61"/>
      <c r="L318" s="61"/>
      <c r="M318" s="61"/>
      <c r="O318" s="44"/>
      <c r="R318" s="61"/>
    </row>
    <row r="319" spans="1:18" ht="12.75" customHeight="1">
      <c r="F319" s="61"/>
      <c r="G319" s="61"/>
      <c r="H319" s="61"/>
      <c r="I319" s="61"/>
      <c r="J319" s="44"/>
      <c r="K319" s="61"/>
      <c r="L319" s="61"/>
      <c r="M319" s="61"/>
      <c r="O319" s="44"/>
      <c r="R319" s="61"/>
    </row>
    <row r="320" spans="1:18" ht="12.75" customHeight="1">
      <c r="F320" s="61"/>
      <c r="G320" s="61"/>
      <c r="H320" s="61"/>
      <c r="I320" s="61"/>
      <c r="J320" s="44"/>
      <c r="K320" s="61"/>
      <c r="L320" s="61"/>
      <c r="M320" s="61"/>
      <c r="O320" s="44"/>
      <c r="R320" s="61"/>
    </row>
    <row r="321" spans="6:18" ht="12.75" customHeight="1">
      <c r="F321" s="61"/>
      <c r="G321" s="61"/>
      <c r="H321" s="61"/>
      <c r="I321" s="61"/>
      <c r="J321" s="44"/>
      <c r="K321" s="61"/>
      <c r="L321" s="61"/>
      <c r="M321" s="61"/>
      <c r="O321" s="44"/>
      <c r="R321" s="61"/>
    </row>
    <row r="322" spans="6:18" ht="12.75" customHeight="1">
      <c r="F322" s="61"/>
      <c r="G322" s="61"/>
      <c r="H322" s="61"/>
      <c r="I322" s="61"/>
      <c r="J322" s="44"/>
      <c r="K322" s="61"/>
      <c r="L322" s="61"/>
      <c r="M322" s="61"/>
      <c r="O322" s="44"/>
      <c r="R322" s="61"/>
    </row>
    <row r="323" spans="6:18" ht="12.75" customHeight="1">
      <c r="F323" s="61"/>
      <c r="G323" s="61"/>
      <c r="H323" s="61"/>
      <c r="I323" s="61"/>
      <c r="J323" s="44"/>
      <c r="K323" s="61"/>
      <c r="L323" s="61"/>
      <c r="M323" s="61"/>
      <c r="O323" s="44"/>
      <c r="R323" s="61"/>
    </row>
    <row r="324" spans="6:18" ht="12.75" customHeight="1">
      <c r="F324" s="61"/>
      <c r="G324" s="61"/>
      <c r="H324" s="61"/>
      <c r="I324" s="61"/>
      <c r="J324" s="44"/>
      <c r="K324" s="61"/>
      <c r="L324" s="61"/>
      <c r="M324" s="61"/>
      <c r="O324" s="44"/>
      <c r="R324" s="61"/>
    </row>
    <row r="325" spans="6:18" ht="12.75" customHeight="1">
      <c r="F325" s="61"/>
      <c r="G325" s="61"/>
      <c r="H325" s="61"/>
      <c r="I325" s="61"/>
      <c r="J325" s="44"/>
      <c r="K325" s="61"/>
      <c r="L325" s="61"/>
      <c r="M325" s="61"/>
      <c r="O325" s="44"/>
      <c r="R325" s="61"/>
    </row>
    <row r="326" spans="6:18" ht="12.75" customHeight="1">
      <c r="F326" s="61"/>
      <c r="G326" s="61"/>
      <c r="H326" s="61"/>
      <c r="I326" s="61"/>
      <c r="J326" s="44"/>
      <c r="K326" s="61"/>
      <c r="L326" s="61"/>
      <c r="M326" s="61"/>
      <c r="O326" s="44"/>
      <c r="R326" s="61"/>
    </row>
    <row r="327" spans="6:18" ht="12.75" customHeight="1">
      <c r="F327" s="61"/>
      <c r="G327" s="61"/>
      <c r="H327" s="61"/>
      <c r="I327" s="61"/>
      <c r="J327" s="44"/>
      <c r="K327" s="61"/>
      <c r="L327" s="61"/>
      <c r="M327" s="61"/>
      <c r="O327" s="44"/>
      <c r="R327" s="61"/>
    </row>
    <row r="328" spans="6:18" ht="12.75" customHeight="1">
      <c r="F328" s="61"/>
      <c r="G328" s="61"/>
      <c r="H328" s="61"/>
      <c r="I328" s="61"/>
      <c r="J328" s="44"/>
      <c r="K328" s="61"/>
      <c r="L328" s="61"/>
      <c r="M328" s="61"/>
      <c r="O328" s="44"/>
      <c r="R328" s="61"/>
    </row>
    <row r="329" spans="6:18" ht="12.75" customHeight="1">
      <c r="F329" s="61"/>
      <c r="G329" s="61"/>
      <c r="H329" s="61"/>
      <c r="I329" s="61"/>
      <c r="J329" s="44"/>
      <c r="K329" s="61"/>
      <c r="L329" s="61"/>
      <c r="M329" s="61"/>
      <c r="O329" s="44"/>
      <c r="R329" s="61"/>
    </row>
    <row r="330" spans="6:18" ht="12.75" customHeight="1">
      <c r="F330" s="61"/>
      <c r="G330" s="61"/>
      <c r="H330" s="61"/>
      <c r="I330" s="61"/>
      <c r="J330" s="44"/>
      <c r="K330" s="61"/>
      <c r="L330" s="61"/>
      <c r="M330" s="61"/>
      <c r="O330" s="44"/>
      <c r="R330" s="61"/>
    </row>
    <row r="331" spans="6:18" ht="12.75" customHeight="1">
      <c r="F331" s="61"/>
      <c r="G331" s="61"/>
      <c r="H331" s="61"/>
      <c r="I331" s="61"/>
      <c r="J331" s="44"/>
      <c r="K331" s="61"/>
      <c r="L331" s="61"/>
      <c r="M331" s="61"/>
      <c r="O331" s="44"/>
      <c r="R331" s="61"/>
    </row>
    <row r="332" spans="6:18" ht="12.75" customHeight="1">
      <c r="F332" s="61"/>
      <c r="G332" s="61"/>
      <c r="H332" s="61"/>
      <c r="I332" s="61"/>
      <c r="J332" s="44"/>
      <c r="K332" s="61"/>
      <c r="L332" s="61"/>
      <c r="M332" s="61"/>
      <c r="O332" s="44"/>
      <c r="R332" s="61"/>
    </row>
    <row r="333" spans="6:18" ht="12.75" customHeight="1">
      <c r="F333" s="61"/>
      <c r="G333" s="61"/>
      <c r="H333" s="61"/>
      <c r="I333" s="61"/>
      <c r="J333" s="44"/>
      <c r="K333" s="61"/>
      <c r="L333" s="61"/>
      <c r="M333" s="61"/>
      <c r="O333" s="44"/>
      <c r="R333" s="61"/>
    </row>
    <row r="334" spans="6:18" ht="12.75" customHeight="1">
      <c r="F334" s="61"/>
      <c r="G334" s="61"/>
      <c r="H334" s="61"/>
      <c r="I334" s="61"/>
      <c r="J334" s="44"/>
      <c r="K334" s="61"/>
      <c r="L334" s="61"/>
      <c r="M334" s="61"/>
      <c r="O334" s="44"/>
      <c r="R334" s="61"/>
    </row>
    <row r="335" spans="6:18" ht="12.75" customHeight="1">
      <c r="F335" s="61"/>
      <c r="G335" s="61"/>
      <c r="H335" s="61"/>
      <c r="I335" s="61"/>
      <c r="J335" s="44"/>
      <c r="K335" s="61"/>
      <c r="L335" s="61"/>
      <c r="M335" s="61"/>
      <c r="O335" s="44"/>
      <c r="R335" s="61"/>
    </row>
    <row r="336" spans="6:18" ht="12.75" customHeight="1">
      <c r="F336" s="61"/>
      <c r="G336" s="61"/>
      <c r="H336" s="61"/>
      <c r="I336" s="61"/>
      <c r="J336" s="44"/>
      <c r="K336" s="61"/>
      <c r="L336" s="61"/>
      <c r="M336" s="61"/>
      <c r="O336" s="44"/>
      <c r="R336" s="61"/>
    </row>
    <row r="337" spans="6:18" ht="12.75" customHeight="1">
      <c r="F337" s="61"/>
      <c r="G337" s="61"/>
      <c r="H337" s="61"/>
      <c r="I337" s="61"/>
      <c r="J337" s="44"/>
      <c r="K337" s="61"/>
      <c r="L337" s="61"/>
      <c r="M337" s="61"/>
      <c r="O337" s="44"/>
      <c r="R337" s="61"/>
    </row>
    <row r="338" spans="6:18" ht="12.75" customHeight="1">
      <c r="F338" s="61"/>
      <c r="G338" s="61"/>
      <c r="H338" s="61"/>
      <c r="I338" s="61"/>
      <c r="J338" s="44"/>
      <c r="K338" s="61"/>
      <c r="L338" s="61"/>
      <c r="M338" s="61"/>
      <c r="O338" s="44"/>
      <c r="R338" s="61"/>
    </row>
    <row r="339" spans="6:18" ht="12.75" customHeight="1">
      <c r="F339" s="61"/>
      <c r="G339" s="61"/>
      <c r="H339" s="61"/>
      <c r="I339" s="61"/>
      <c r="J339" s="44"/>
      <c r="K339" s="61"/>
      <c r="L339" s="61"/>
      <c r="M339" s="61"/>
      <c r="O339" s="44"/>
      <c r="R339" s="61"/>
    </row>
    <row r="340" spans="6:18" ht="12.75" customHeight="1">
      <c r="F340" s="61"/>
      <c r="G340" s="61"/>
      <c r="H340" s="61"/>
      <c r="I340" s="61"/>
      <c r="J340" s="44"/>
      <c r="K340" s="61"/>
      <c r="L340" s="61"/>
      <c r="M340" s="61"/>
      <c r="O340" s="44"/>
      <c r="R340" s="61"/>
    </row>
    <row r="341" spans="6:18" ht="12.75" customHeight="1">
      <c r="F341" s="61"/>
      <c r="G341" s="61"/>
      <c r="H341" s="61"/>
      <c r="I341" s="61"/>
      <c r="J341" s="44"/>
      <c r="K341" s="61"/>
      <c r="L341" s="61"/>
      <c r="M341" s="61"/>
      <c r="O341" s="44"/>
      <c r="R341" s="61"/>
    </row>
    <row r="342" spans="6:18" ht="12.75" customHeight="1">
      <c r="F342" s="61"/>
      <c r="G342" s="61"/>
      <c r="H342" s="61"/>
      <c r="I342" s="61"/>
      <c r="J342" s="44"/>
      <c r="K342" s="61"/>
      <c r="L342" s="61"/>
      <c r="M342" s="61"/>
      <c r="O342" s="44"/>
      <c r="R342" s="61"/>
    </row>
    <row r="343" spans="6:18" ht="12.75" customHeight="1">
      <c r="F343" s="61"/>
      <c r="G343" s="61"/>
      <c r="H343" s="61"/>
      <c r="I343" s="61"/>
      <c r="J343" s="44"/>
      <c r="K343" s="61"/>
      <c r="L343" s="61"/>
      <c r="M343" s="61"/>
      <c r="O343" s="44"/>
      <c r="R343" s="61"/>
    </row>
    <row r="344" spans="6:18" ht="12.75" customHeight="1">
      <c r="F344" s="61"/>
      <c r="G344" s="61"/>
      <c r="H344" s="61"/>
      <c r="I344" s="61"/>
      <c r="J344" s="44"/>
      <c r="K344" s="61"/>
      <c r="L344" s="61"/>
      <c r="M344" s="61"/>
      <c r="O344" s="44"/>
      <c r="R344" s="61"/>
    </row>
    <row r="345" spans="6:18" ht="12.75" customHeight="1">
      <c r="F345" s="61"/>
      <c r="G345" s="61"/>
      <c r="H345" s="61"/>
      <c r="I345" s="61"/>
      <c r="J345" s="44"/>
      <c r="K345" s="61"/>
      <c r="L345" s="61"/>
      <c r="M345" s="61"/>
      <c r="O345" s="44"/>
      <c r="R345" s="61"/>
    </row>
    <row r="346" spans="6:18" ht="12.75" customHeight="1">
      <c r="F346" s="61"/>
      <c r="G346" s="61"/>
      <c r="H346" s="61"/>
      <c r="I346" s="61"/>
      <c r="J346" s="44"/>
      <c r="K346" s="61"/>
      <c r="L346" s="61"/>
      <c r="M346" s="61"/>
      <c r="O346" s="44"/>
      <c r="R346" s="61"/>
    </row>
    <row r="347" spans="6:18" ht="12.75" customHeight="1">
      <c r="F347" s="61"/>
      <c r="G347" s="61"/>
      <c r="H347" s="61"/>
      <c r="I347" s="61"/>
      <c r="J347" s="44"/>
      <c r="K347" s="61"/>
      <c r="L347" s="61"/>
      <c r="M347" s="61"/>
      <c r="O347" s="44"/>
      <c r="R347" s="61"/>
    </row>
    <row r="348" spans="6:18" ht="12.75" customHeight="1">
      <c r="F348" s="61"/>
      <c r="G348" s="61"/>
      <c r="H348" s="61"/>
      <c r="I348" s="61"/>
      <c r="J348" s="44"/>
      <c r="K348" s="61"/>
      <c r="L348" s="61"/>
      <c r="M348" s="61"/>
      <c r="O348" s="44"/>
      <c r="R348" s="61"/>
    </row>
    <row r="349" spans="6:18" ht="12.75" customHeight="1">
      <c r="F349" s="61"/>
      <c r="G349" s="61"/>
      <c r="H349" s="61"/>
      <c r="I349" s="61"/>
      <c r="J349" s="44"/>
      <c r="K349" s="61"/>
      <c r="L349" s="61"/>
      <c r="M349" s="61"/>
      <c r="O349" s="44"/>
      <c r="R349" s="61"/>
    </row>
    <row r="350" spans="6:18" ht="12.75" customHeight="1">
      <c r="F350" s="61"/>
      <c r="G350" s="61"/>
      <c r="H350" s="61"/>
      <c r="I350" s="61"/>
      <c r="J350" s="44"/>
      <c r="K350" s="61"/>
      <c r="L350" s="61"/>
      <c r="M350" s="61"/>
      <c r="O350" s="44"/>
      <c r="R350" s="61"/>
    </row>
    <row r="351" spans="6:18" ht="12.75" customHeight="1">
      <c r="F351" s="61"/>
      <c r="G351" s="61"/>
      <c r="H351" s="61"/>
      <c r="I351" s="61"/>
      <c r="J351" s="44"/>
      <c r="K351" s="61"/>
      <c r="L351" s="61"/>
      <c r="M351" s="61"/>
      <c r="O351" s="44"/>
      <c r="R351" s="61"/>
    </row>
    <row r="352" spans="6:18" ht="12.75" customHeight="1">
      <c r="F352" s="61"/>
      <c r="G352" s="61"/>
      <c r="H352" s="61"/>
      <c r="I352" s="61"/>
      <c r="J352" s="44"/>
      <c r="K352" s="61"/>
      <c r="L352" s="61"/>
      <c r="M352" s="61"/>
      <c r="O352" s="44"/>
      <c r="R352" s="61"/>
    </row>
    <row r="353" spans="6:18" ht="12.75" customHeight="1">
      <c r="F353" s="61"/>
      <c r="G353" s="61"/>
      <c r="H353" s="61"/>
      <c r="I353" s="61"/>
      <c r="J353" s="44"/>
      <c r="K353" s="61"/>
      <c r="L353" s="61"/>
      <c r="M353" s="61"/>
      <c r="O353" s="44"/>
      <c r="R353" s="61"/>
    </row>
    <row r="354" spans="6:18" ht="12.75" customHeight="1">
      <c r="F354" s="61"/>
      <c r="G354" s="61"/>
      <c r="H354" s="61"/>
      <c r="I354" s="61"/>
      <c r="J354" s="44"/>
      <c r="K354" s="61"/>
      <c r="L354" s="61"/>
      <c r="M354" s="61"/>
      <c r="O354" s="44"/>
      <c r="R354" s="61"/>
    </row>
    <row r="355" spans="6:18" ht="12.75" customHeight="1">
      <c r="F355" s="61"/>
      <c r="G355" s="61"/>
      <c r="H355" s="61"/>
      <c r="I355" s="61"/>
      <c r="J355" s="44"/>
      <c r="K355" s="61"/>
      <c r="L355" s="61"/>
      <c r="M355" s="61"/>
      <c r="O355" s="44"/>
      <c r="R355" s="61"/>
    </row>
    <row r="356" spans="6:18" ht="12.75" customHeight="1">
      <c r="F356" s="61"/>
      <c r="G356" s="61"/>
      <c r="H356" s="61"/>
      <c r="I356" s="61"/>
      <c r="J356" s="44"/>
      <c r="K356" s="61"/>
      <c r="L356" s="61"/>
      <c r="M356" s="61"/>
      <c r="O356" s="44"/>
      <c r="R356" s="61"/>
    </row>
    <row r="357" spans="6:18" ht="12.75" customHeight="1">
      <c r="F357" s="61"/>
      <c r="G357" s="61"/>
      <c r="H357" s="61"/>
      <c r="I357" s="61"/>
      <c r="J357" s="44"/>
      <c r="K357" s="61"/>
      <c r="L357" s="61"/>
      <c r="M357" s="61"/>
      <c r="O357" s="44"/>
      <c r="R357" s="61"/>
    </row>
    <row r="358" spans="6:18" ht="12.75" customHeight="1">
      <c r="F358" s="61"/>
      <c r="G358" s="61"/>
      <c r="H358" s="61"/>
      <c r="I358" s="61"/>
      <c r="J358" s="44"/>
      <c r="K358" s="61"/>
      <c r="L358" s="61"/>
      <c r="M358" s="61"/>
      <c r="O358" s="44"/>
      <c r="R358" s="61"/>
    </row>
    <row r="359" spans="6:18" ht="12.75" customHeight="1">
      <c r="F359" s="61"/>
      <c r="G359" s="61"/>
      <c r="H359" s="61"/>
      <c r="I359" s="61"/>
      <c r="J359" s="44"/>
      <c r="K359" s="61"/>
      <c r="L359" s="61"/>
      <c r="M359" s="61"/>
      <c r="O359" s="44"/>
      <c r="R359" s="61"/>
    </row>
    <row r="360" spans="6:18" ht="12.75" customHeight="1">
      <c r="F360" s="61"/>
      <c r="G360" s="61"/>
      <c r="H360" s="61"/>
      <c r="I360" s="61"/>
      <c r="J360" s="44"/>
      <c r="K360" s="61"/>
      <c r="L360" s="61"/>
      <c r="M360" s="61"/>
      <c r="O360" s="44"/>
      <c r="R360" s="61"/>
    </row>
    <row r="361" spans="6:18" ht="12.75" customHeight="1">
      <c r="F361" s="61"/>
      <c r="G361" s="61"/>
      <c r="H361" s="61"/>
      <c r="I361" s="61"/>
      <c r="J361" s="44"/>
      <c r="K361" s="61"/>
      <c r="L361" s="61"/>
      <c r="M361" s="61"/>
      <c r="O361" s="44"/>
      <c r="R361" s="61"/>
    </row>
    <row r="362" spans="6:18" ht="12.75" customHeight="1">
      <c r="F362" s="61"/>
      <c r="G362" s="61"/>
      <c r="H362" s="61"/>
      <c r="I362" s="61"/>
      <c r="J362" s="44"/>
      <c r="K362" s="61"/>
      <c r="L362" s="61"/>
      <c r="M362" s="61"/>
      <c r="O362" s="44"/>
      <c r="R362" s="61"/>
    </row>
    <row r="363" spans="6:18" ht="12.75" customHeight="1">
      <c r="F363" s="61"/>
      <c r="G363" s="61"/>
      <c r="H363" s="61"/>
      <c r="I363" s="61"/>
      <c r="J363" s="44"/>
      <c r="K363" s="61"/>
      <c r="L363" s="61"/>
      <c r="M363" s="61"/>
      <c r="O363" s="44"/>
      <c r="R363" s="61"/>
    </row>
    <row r="364" spans="6:18" ht="12.75" customHeight="1">
      <c r="F364" s="61"/>
      <c r="G364" s="61"/>
      <c r="H364" s="61"/>
      <c r="I364" s="61"/>
      <c r="J364" s="44"/>
      <c r="K364" s="61"/>
      <c r="L364" s="61"/>
      <c r="M364" s="61"/>
      <c r="O364" s="44"/>
      <c r="R364" s="61"/>
    </row>
    <row r="365" spans="6:18" ht="12.75" customHeight="1">
      <c r="F365" s="61"/>
      <c r="G365" s="61"/>
      <c r="H365" s="61"/>
      <c r="I365" s="61"/>
      <c r="J365" s="44"/>
      <c r="K365" s="61"/>
      <c r="L365" s="61"/>
      <c r="M365" s="61"/>
      <c r="O365" s="44"/>
      <c r="R365" s="61"/>
    </row>
    <row r="366" spans="6:18" ht="12.75" customHeight="1">
      <c r="F366" s="61"/>
      <c r="G366" s="61"/>
      <c r="H366" s="61"/>
      <c r="I366" s="61"/>
      <c r="J366" s="44"/>
      <c r="K366" s="61"/>
      <c r="L366" s="61"/>
      <c r="M366" s="61"/>
      <c r="O366" s="44"/>
      <c r="R366" s="61"/>
    </row>
    <row r="367" spans="6:18" ht="12.75" customHeight="1">
      <c r="F367" s="61"/>
      <c r="G367" s="61"/>
      <c r="H367" s="61"/>
      <c r="I367" s="61"/>
      <c r="J367" s="44"/>
      <c r="K367" s="61"/>
      <c r="L367" s="61"/>
      <c r="M367" s="61"/>
      <c r="O367" s="44"/>
      <c r="R367" s="61"/>
    </row>
    <row r="368" spans="6:18" ht="12.75" customHeight="1">
      <c r="F368" s="61"/>
      <c r="G368" s="61"/>
      <c r="H368" s="61"/>
      <c r="I368" s="61"/>
      <c r="J368" s="44"/>
      <c r="K368" s="61"/>
      <c r="L368" s="61"/>
      <c r="M368" s="61"/>
      <c r="O368" s="44"/>
      <c r="R368" s="61"/>
    </row>
    <row r="369" spans="6:18" ht="12.75" customHeight="1">
      <c r="F369" s="61"/>
      <c r="G369" s="61"/>
      <c r="H369" s="61"/>
      <c r="I369" s="61"/>
      <c r="J369" s="44"/>
      <c r="K369" s="61"/>
      <c r="L369" s="61"/>
      <c r="M369" s="61"/>
      <c r="O369" s="44"/>
      <c r="R369" s="61"/>
    </row>
    <row r="370" spans="6:18" ht="12.75" customHeight="1">
      <c r="F370" s="61"/>
      <c r="G370" s="61"/>
      <c r="H370" s="61"/>
      <c r="I370" s="61"/>
      <c r="J370" s="44"/>
      <c r="K370" s="61"/>
      <c r="L370" s="61"/>
      <c r="M370" s="61"/>
      <c r="O370" s="44"/>
      <c r="R370" s="61"/>
    </row>
    <row r="371" spans="6:18" ht="12.75" customHeight="1">
      <c r="F371" s="61"/>
      <c r="G371" s="61"/>
      <c r="H371" s="61"/>
      <c r="I371" s="61"/>
      <c r="J371" s="44"/>
      <c r="K371" s="61"/>
      <c r="L371" s="61"/>
      <c r="M371" s="61"/>
      <c r="O371" s="44"/>
      <c r="R371" s="61"/>
    </row>
    <row r="372" spans="6:18" ht="12.75" customHeight="1">
      <c r="F372" s="61"/>
      <c r="G372" s="61"/>
      <c r="H372" s="61"/>
      <c r="I372" s="61"/>
      <c r="J372" s="44"/>
      <c r="K372" s="61"/>
      <c r="L372" s="61"/>
      <c r="M372" s="61"/>
      <c r="O372" s="44"/>
      <c r="R372" s="61"/>
    </row>
    <row r="373" spans="6:18" ht="12.75" customHeight="1">
      <c r="F373" s="61"/>
      <c r="G373" s="61"/>
      <c r="H373" s="61"/>
      <c r="I373" s="61"/>
      <c r="J373" s="44"/>
      <c r="K373" s="61"/>
      <c r="L373" s="61"/>
      <c r="M373" s="61"/>
      <c r="O373" s="44"/>
      <c r="R373" s="61"/>
    </row>
    <row r="374" spans="6:18" ht="12.75" customHeight="1">
      <c r="F374" s="61"/>
      <c r="G374" s="61"/>
      <c r="H374" s="61"/>
      <c r="I374" s="61"/>
      <c r="J374" s="44"/>
      <c r="K374" s="61"/>
      <c r="L374" s="61"/>
      <c r="M374" s="61"/>
      <c r="O374" s="44"/>
      <c r="R374" s="61"/>
    </row>
    <row r="375" spans="6:18" ht="12.75" customHeight="1">
      <c r="F375" s="61"/>
      <c r="G375" s="61"/>
      <c r="H375" s="61"/>
      <c r="I375" s="61"/>
      <c r="J375" s="44"/>
      <c r="K375" s="61"/>
      <c r="L375" s="61"/>
      <c r="M375" s="61"/>
      <c r="O375" s="44"/>
      <c r="R375" s="61"/>
    </row>
    <row r="376" spans="6:18" ht="12.75" customHeight="1">
      <c r="F376" s="61"/>
      <c r="G376" s="61"/>
      <c r="H376" s="61"/>
      <c r="I376" s="61"/>
      <c r="J376" s="44"/>
      <c r="K376" s="61"/>
      <c r="L376" s="61"/>
      <c r="M376" s="61"/>
      <c r="O376" s="44"/>
      <c r="R376" s="61"/>
    </row>
    <row r="377" spans="6:18" ht="12.75" customHeight="1">
      <c r="F377" s="61"/>
      <c r="G377" s="61"/>
      <c r="H377" s="61"/>
      <c r="I377" s="61"/>
      <c r="J377" s="44"/>
      <c r="K377" s="61"/>
      <c r="L377" s="61"/>
      <c r="M377" s="61"/>
      <c r="O377" s="44"/>
      <c r="R377" s="61"/>
    </row>
    <row r="378" spans="6:18" ht="12.75" customHeight="1">
      <c r="F378" s="61"/>
      <c r="G378" s="61"/>
      <c r="H378" s="61"/>
      <c r="I378" s="61"/>
      <c r="J378" s="44"/>
      <c r="K378" s="61"/>
      <c r="L378" s="61"/>
      <c r="M378" s="61"/>
      <c r="O378" s="44"/>
      <c r="R378" s="61"/>
    </row>
    <row r="379" spans="6:18" ht="12.75" customHeight="1">
      <c r="F379" s="61"/>
      <c r="G379" s="61"/>
      <c r="H379" s="61"/>
      <c r="I379" s="61"/>
      <c r="J379" s="44"/>
      <c r="K379" s="61"/>
      <c r="L379" s="61"/>
      <c r="M379" s="61"/>
      <c r="O379" s="44"/>
      <c r="R379" s="61"/>
    </row>
    <row r="380" spans="6:18" ht="12.75" customHeight="1">
      <c r="F380" s="61"/>
      <c r="G380" s="61"/>
      <c r="H380" s="61"/>
      <c r="I380" s="61"/>
      <c r="J380" s="44"/>
      <c r="K380" s="61"/>
      <c r="L380" s="61"/>
      <c r="M380" s="61"/>
      <c r="O380" s="44"/>
      <c r="R380" s="61"/>
    </row>
    <row r="381" spans="6:18" ht="12.75" customHeight="1">
      <c r="F381" s="61"/>
      <c r="G381" s="61"/>
      <c r="H381" s="61"/>
      <c r="I381" s="61"/>
      <c r="J381" s="44"/>
      <c r="K381" s="61"/>
      <c r="L381" s="61"/>
      <c r="M381" s="61"/>
      <c r="O381" s="44"/>
      <c r="R381" s="61"/>
    </row>
    <row r="382" spans="6:18" ht="12.75" customHeight="1">
      <c r="F382" s="61"/>
      <c r="G382" s="61"/>
      <c r="H382" s="61"/>
      <c r="I382" s="61"/>
      <c r="J382" s="44"/>
      <c r="K382" s="61"/>
      <c r="L382" s="61"/>
      <c r="M382" s="61"/>
      <c r="O382" s="44"/>
      <c r="R382" s="61"/>
    </row>
    <row r="383" spans="6:18" ht="12.75" customHeight="1">
      <c r="F383" s="61"/>
      <c r="G383" s="61"/>
      <c r="H383" s="61"/>
      <c r="I383" s="61"/>
      <c r="J383" s="44"/>
      <c r="K383" s="61"/>
      <c r="L383" s="61"/>
      <c r="M383" s="61"/>
      <c r="O383" s="44"/>
      <c r="R383" s="61"/>
    </row>
    <row r="384" spans="6:18" ht="12.75" customHeight="1">
      <c r="F384" s="61"/>
      <c r="G384" s="61"/>
      <c r="H384" s="61"/>
      <c r="I384" s="61"/>
      <c r="J384" s="44"/>
      <c r="K384" s="61"/>
      <c r="L384" s="61"/>
      <c r="M384" s="61"/>
      <c r="O384" s="44"/>
      <c r="R384" s="61"/>
    </row>
    <row r="385" spans="6:18" ht="12.75" customHeight="1">
      <c r="F385" s="61"/>
      <c r="G385" s="61"/>
      <c r="H385" s="61"/>
      <c r="I385" s="61"/>
      <c r="J385" s="44"/>
      <c r="K385" s="61"/>
      <c r="L385" s="61"/>
      <c r="M385" s="61"/>
      <c r="O385" s="44"/>
      <c r="R385" s="61"/>
    </row>
    <row r="386" spans="6:18" ht="12.75" customHeight="1">
      <c r="F386" s="61"/>
      <c r="G386" s="61"/>
      <c r="H386" s="61"/>
      <c r="I386" s="61"/>
      <c r="J386" s="44"/>
      <c r="K386" s="61"/>
      <c r="L386" s="61"/>
      <c r="M386" s="61"/>
      <c r="O386" s="44"/>
      <c r="R386" s="61"/>
    </row>
    <row r="387" spans="6:18" ht="12.75" customHeight="1">
      <c r="F387" s="61"/>
      <c r="G387" s="61"/>
      <c r="H387" s="61"/>
      <c r="I387" s="61"/>
      <c r="J387" s="44"/>
      <c r="K387" s="61"/>
      <c r="L387" s="61"/>
      <c r="M387" s="61"/>
      <c r="O387" s="44"/>
      <c r="R387" s="61"/>
    </row>
    <row r="388" spans="6:18" ht="12.75" customHeight="1">
      <c r="F388" s="61"/>
      <c r="G388" s="61"/>
      <c r="H388" s="61"/>
      <c r="I388" s="61"/>
      <c r="J388" s="44"/>
      <c r="K388" s="61"/>
      <c r="L388" s="61"/>
      <c r="M388" s="61"/>
      <c r="O388" s="44"/>
      <c r="R388" s="61"/>
    </row>
    <row r="389" spans="6:18" ht="12.75" customHeight="1">
      <c r="F389" s="61"/>
      <c r="G389" s="61"/>
      <c r="H389" s="61"/>
      <c r="I389" s="61"/>
      <c r="J389" s="44"/>
      <c r="K389" s="61"/>
      <c r="L389" s="61"/>
      <c r="M389" s="61"/>
      <c r="O389" s="44"/>
      <c r="R389" s="61"/>
    </row>
    <row r="390" spans="6:18" ht="12.75" customHeight="1">
      <c r="F390" s="61"/>
      <c r="G390" s="61"/>
      <c r="H390" s="61"/>
      <c r="I390" s="61"/>
      <c r="J390" s="44"/>
      <c r="K390" s="61"/>
      <c r="L390" s="61"/>
      <c r="M390" s="61"/>
      <c r="O390" s="44"/>
      <c r="R390" s="61"/>
    </row>
    <row r="391" spans="6:18" ht="12.75" customHeight="1">
      <c r="F391" s="61"/>
      <c r="G391" s="61"/>
      <c r="H391" s="61"/>
      <c r="I391" s="61"/>
      <c r="J391" s="44"/>
      <c r="K391" s="61"/>
      <c r="L391" s="61"/>
      <c r="M391" s="61"/>
      <c r="O391" s="44"/>
      <c r="R391" s="61"/>
    </row>
    <row r="392" spans="6:18" ht="12.75" customHeight="1">
      <c r="F392" s="61"/>
      <c r="G392" s="61"/>
      <c r="H392" s="61"/>
      <c r="I392" s="61"/>
      <c r="J392" s="44"/>
      <c r="K392" s="61"/>
      <c r="L392" s="61"/>
      <c r="M392" s="61"/>
      <c r="O392" s="44"/>
      <c r="R392" s="61"/>
    </row>
    <row r="393" spans="6:18" ht="12.75" customHeight="1">
      <c r="F393" s="61"/>
      <c r="G393" s="61"/>
      <c r="H393" s="61"/>
      <c r="I393" s="61"/>
      <c r="J393" s="44"/>
      <c r="K393" s="61"/>
      <c r="L393" s="61"/>
      <c r="M393" s="61"/>
      <c r="O393" s="44"/>
      <c r="R393" s="61"/>
    </row>
    <row r="394" spans="6:18" ht="12.75" customHeight="1">
      <c r="F394" s="61"/>
      <c r="G394" s="61"/>
      <c r="H394" s="61"/>
      <c r="I394" s="61"/>
      <c r="J394" s="44"/>
      <c r="K394" s="61"/>
      <c r="L394" s="61"/>
      <c r="M394" s="61"/>
      <c r="O394" s="44"/>
      <c r="R394" s="61"/>
    </row>
    <row r="395" spans="6:18" ht="12.75" customHeight="1">
      <c r="F395" s="61"/>
      <c r="G395" s="61"/>
      <c r="H395" s="61"/>
      <c r="I395" s="61"/>
      <c r="J395" s="44"/>
      <c r="K395" s="61"/>
      <c r="L395" s="61"/>
      <c r="M395" s="61"/>
      <c r="O395" s="44"/>
      <c r="R395" s="61"/>
    </row>
    <row r="396" spans="6:18" ht="12.75" customHeight="1">
      <c r="F396" s="61"/>
      <c r="G396" s="61"/>
      <c r="H396" s="61"/>
      <c r="I396" s="61"/>
      <c r="J396" s="44"/>
      <c r="K396" s="61"/>
      <c r="L396" s="61"/>
      <c r="M396" s="61"/>
      <c r="O396" s="44"/>
      <c r="R396" s="61"/>
    </row>
    <row r="397" spans="6:18" ht="12.75" customHeight="1">
      <c r="F397" s="61"/>
      <c r="G397" s="61"/>
      <c r="H397" s="61"/>
      <c r="I397" s="61"/>
      <c r="J397" s="44"/>
      <c r="K397" s="61"/>
      <c r="L397" s="61"/>
      <c r="M397" s="61"/>
      <c r="O397" s="44"/>
      <c r="R397" s="61"/>
    </row>
    <row r="398" spans="6:18" ht="12.75" customHeight="1">
      <c r="F398" s="61"/>
      <c r="G398" s="61"/>
      <c r="H398" s="61"/>
      <c r="I398" s="61"/>
      <c r="J398" s="44"/>
      <c r="K398" s="61"/>
      <c r="L398" s="61"/>
      <c r="M398" s="61"/>
      <c r="O398" s="44"/>
      <c r="R398" s="61"/>
    </row>
    <row r="399" spans="6:18" ht="12.75" customHeight="1">
      <c r="F399" s="61"/>
      <c r="G399" s="61"/>
      <c r="H399" s="61"/>
      <c r="I399" s="61"/>
      <c r="J399" s="44"/>
      <c r="K399" s="61"/>
      <c r="L399" s="61"/>
      <c r="M399" s="61"/>
      <c r="O399" s="44"/>
      <c r="R399" s="61"/>
    </row>
    <row r="400" spans="6:18" ht="12.75" customHeight="1">
      <c r="F400" s="61"/>
      <c r="G400" s="61"/>
      <c r="H400" s="61"/>
      <c r="I400" s="61"/>
      <c r="J400" s="44"/>
      <c r="K400" s="61"/>
      <c r="L400" s="61"/>
      <c r="M400" s="61"/>
      <c r="O400" s="44"/>
      <c r="R400" s="61"/>
    </row>
    <row r="401" spans="6:18" ht="12.75" customHeight="1">
      <c r="F401" s="61"/>
      <c r="G401" s="61"/>
      <c r="H401" s="61"/>
      <c r="I401" s="61"/>
      <c r="J401" s="44"/>
      <c r="K401" s="61"/>
      <c r="L401" s="61"/>
      <c r="M401" s="61"/>
      <c r="O401" s="44"/>
      <c r="R401" s="61"/>
    </row>
    <row r="402" spans="6:18" ht="12.75" customHeight="1">
      <c r="F402" s="61"/>
      <c r="G402" s="61"/>
      <c r="H402" s="61"/>
      <c r="I402" s="61"/>
      <c r="J402" s="44"/>
      <c r="K402" s="61"/>
      <c r="L402" s="61"/>
      <c r="M402" s="61"/>
      <c r="O402" s="44"/>
      <c r="R402" s="61"/>
    </row>
    <row r="403" spans="6:18" ht="12.75" customHeight="1">
      <c r="F403" s="61"/>
      <c r="G403" s="61"/>
      <c r="H403" s="61"/>
      <c r="I403" s="61"/>
      <c r="J403" s="44"/>
      <c r="K403" s="61"/>
      <c r="L403" s="61"/>
      <c r="M403" s="61"/>
      <c r="O403" s="44"/>
      <c r="R403" s="61"/>
    </row>
    <row r="404" spans="6:18" ht="12.75" customHeight="1">
      <c r="F404" s="61"/>
      <c r="G404" s="61"/>
      <c r="H404" s="61"/>
      <c r="I404" s="61"/>
      <c r="J404" s="44"/>
      <c r="K404" s="61"/>
      <c r="L404" s="61"/>
      <c r="M404" s="61"/>
      <c r="O404" s="44"/>
      <c r="R404" s="61"/>
    </row>
    <row r="405" spans="6:18" ht="12.75" customHeight="1">
      <c r="F405" s="61"/>
      <c r="G405" s="61"/>
      <c r="H405" s="61"/>
      <c r="I405" s="61"/>
      <c r="J405" s="44"/>
      <c r="K405" s="61"/>
      <c r="L405" s="61"/>
      <c r="M405" s="61"/>
      <c r="O405" s="44"/>
      <c r="R405" s="61"/>
    </row>
    <row r="406" spans="6:18" ht="12.75" customHeight="1">
      <c r="F406" s="61"/>
      <c r="G406" s="61"/>
      <c r="H406" s="61"/>
      <c r="I406" s="61"/>
      <c r="J406" s="44"/>
      <c r="K406" s="61"/>
      <c r="L406" s="61"/>
      <c r="M406" s="61"/>
      <c r="O406" s="44"/>
      <c r="R406" s="61"/>
    </row>
    <row r="407" spans="6:18" ht="12.75" customHeight="1">
      <c r="F407" s="61"/>
      <c r="G407" s="61"/>
      <c r="H407" s="61"/>
      <c r="I407" s="61"/>
      <c r="J407" s="44"/>
      <c r="K407" s="61"/>
      <c r="L407" s="61"/>
      <c r="M407" s="61"/>
      <c r="O407" s="44"/>
      <c r="R407" s="61"/>
    </row>
    <row r="408" spans="6:18" ht="12.75" customHeight="1">
      <c r="F408" s="61"/>
      <c r="G408" s="61"/>
      <c r="H408" s="61"/>
      <c r="I408" s="61"/>
      <c r="J408" s="44"/>
      <c r="K408" s="61"/>
      <c r="L408" s="61"/>
      <c r="M408" s="61"/>
      <c r="O408" s="44"/>
      <c r="R408" s="61"/>
    </row>
    <row r="409" spans="6:18" ht="12.75" customHeight="1">
      <c r="F409" s="61"/>
      <c r="G409" s="61"/>
      <c r="H409" s="61"/>
      <c r="I409" s="61"/>
      <c r="J409" s="44"/>
      <c r="K409" s="61"/>
      <c r="L409" s="61"/>
      <c r="M409" s="61"/>
      <c r="O409" s="44"/>
      <c r="R409" s="61"/>
    </row>
    <row r="410" spans="6:18" ht="12.75" customHeight="1">
      <c r="F410" s="61"/>
      <c r="G410" s="61"/>
      <c r="H410" s="61"/>
      <c r="I410" s="61"/>
      <c r="J410" s="44"/>
      <c r="K410" s="61"/>
      <c r="L410" s="61"/>
      <c r="M410" s="61"/>
      <c r="O410" s="44"/>
      <c r="R410" s="61"/>
    </row>
    <row r="411" spans="6:18" ht="12.75" customHeight="1">
      <c r="F411" s="61"/>
      <c r="G411" s="61"/>
      <c r="H411" s="61"/>
      <c r="I411" s="61"/>
      <c r="J411" s="44"/>
      <c r="K411" s="61"/>
      <c r="L411" s="61"/>
      <c r="M411" s="61"/>
      <c r="O411" s="44"/>
      <c r="R411" s="61"/>
    </row>
    <row r="412" spans="6:18" ht="12.75" customHeight="1">
      <c r="F412" s="61"/>
      <c r="G412" s="61"/>
      <c r="H412" s="61"/>
      <c r="I412" s="61"/>
      <c r="J412" s="44"/>
      <c r="K412" s="61"/>
      <c r="L412" s="61"/>
      <c r="M412" s="61"/>
      <c r="O412" s="44"/>
      <c r="R412" s="61"/>
    </row>
    <row r="413" spans="6:18" ht="12.75" customHeight="1">
      <c r="F413" s="61"/>
      <c r="G413" s="61"/>
      <c r="H413" s="61"/>
      <c r="I413" s="61"/>
      <c r="J413" s="44"/>
      <c r="K413" s="61"/>
      <c r="L413" s="61"/>
      <c r="M413" s="61"/>
      <c r="O413" s="44"/>
      <c r="R413" s="61"/>
    </row>
    <row r="414" spans="6:18" ht="12.75" customHeight="1">
      <c r="F414" s="61"/>
      <c r="G414" s="61"/>
      <c r="H414" s="61"/>
      <c r="I414" s="61"/>
      <c r="J414" s="44"/>
      <c r="K414" s="61"/>
      <c r="L414" s="61"/>
      <c r="M414" s="61"/>
      <c r="O414" s="44"/>
      <c r="R414" s="61"/>
    </row>
    <row r="415" spans="6:18" ht="12.75" customHeight="1">
      <c r="F415" s="61"/>
      <c r="G415" s="61"/>
      <c r="H415" s="61"/>
      <c r="I415" s="61"/>
      <c r="J415" s="44"/>
      <c r="K415" s="61"/>
      <c r="L415" s="61"/>
      <c r="M415" s="61"/>
      <c r="O415" s="44"/>
      <c r="R415" s="61"/>
    </row>
    <row r="416" spans="6:18" ht="12.75" customHeight="1">
      <c r="F416" s="61"/>
      <c r="G416" s="61"/>
      <c r="H416" s="61"/>
      <c r="I416" s="61"/>
      <c r="J416" s="44"/>
      <c r="K416" s="61"/>
      <c r="L416" s="61"/>
      <c r="M416" s="61"/>
      <c r="O416" s="44"/>
      <c r="R416" s="61"/>
    </row>
    <row r="417" spans="6:18" ht="12.75" customHeight="1">
      <c r="F417" s="61"/>
      <c r="G417" s="61"/>
      <c r="H417" s="61"/>
      <c r="I417" s="61"/>
      <c r="J417" s="44"/>
      <c r="K417" s="61"/>
      <c r="L417" s="61"/>
      <c r="M417" s="61"/>
      <c r="O417" s="44"/>
      <c r="R417" s="61"/>
    </row>
    <row r="418" spans="6:18" ht="12.75" customHeight="1">
      <c r="F418" s="61"/>
      <c r="G418" s="61"/>
      <c r="H418" s="61"/>
      <c r="I418" s="61"/>
      <c r="J418" s="44"/>
      <c r="K418" s="61"/>
      <c r="L418" s="61"/>
      <c r="M418" s="61"/>
      <c r="O418" s="44"/>
      <c r="R418" s="61"/>
    </row>
    <row r="419" spans="6:18" ht="12.75" customHeight="1">
      <c r="F419" s="61"/>
      <c r="G419" s="61"/>
      <c r="H419" s="61"/>
      <c r="I419" s="61"/>
      <c r="J419" s="44"/>
      <c r="K419" s="61"/>
      <c r="L419" s="61"/>
      <c r="M419" s="61"/>
      <c r="O419" s="44"/>
      <c r="R419" s="61"/>
    </row>
    <row r="420" spans="6:18" ht="12.75" customHeight="1">
      <c r="F420" s="61"/>
      <c r="G420" s="61"/>
      <c r="H420" s="61"/>
      <c r="I420" s="61"/>
      <c r="J420" s="44"/>
      <c r="K420" s="61"/>
      <c r="L420" s="61"/>
      <c r="M420" s="61"/>
      <c r="O420" s="44"/>
      <c r="R420" s="61"/>
    </row>
    <row r="421" spans="6:18" ht="12.75" customHeight="1">
      <c r="F421" s="61"/>
      <c r="G421" s="61"/>
      <c r="H421" s="61"/>
      <c r="I421" s="61"/>
      <c r="J421" s="44"/>
      <c r="K421" s="61"/>
      <c r="L421" s="61"/>
      <c r="M421" s="61"/>
      <c r="O421" s="44"/>
      <c r="R421" s="61"/>
    </row>
    <row r="422" spans="6:18" ht="12.75" customHeight="1">
      <c r="F422" s="61"/>
      <c r="G422" s="61"/>
      <c r="H422" s="61"/>
      <c r="I422" s="61"/>
      <c r="J422" s="44"/>
      <c r="K422" s="61"/>
      <c r="L422" s="61"/>
      <c r="M422" s="61"/>
      <c r="O422" s="44"/>
      <c r="R422" s="61"/>
    </row>
    <row r="423" spans="6:18" ht="12.75" customHeight="1">
      <c r="F423" s="61"/>
      <c r="G423" s="61"/>
      <c r="H423" s="61"/>
      <c r="I423" s="61"/>
      <c r="J423" s="44"/>
      <c r="K423" s="61"/>
      <c r="L423" s="61"/>
      <c r="M423" s="61"/>
      <c r="O423" s="44"/>
      <c r="R423" s="61"/>
    </row>
    <row r="424" spans="6:18" ht="12.75" customHeight="1">
      <c r="F424" s="61"/>
      <c r="G424" s="61"/>
      <c r="H424" s="61"/>
      <c r="I424" s="61"/>
      <c r="J424" s="44"/>
      <c r="K424" s="61"/>
      <c r="L424" s="61"/>
      <c r="M424" s="61"/>
      <c r="O424" s="44"/>
      <c r="R424" s="61"/>
    </row>
    <row r="425" spans="6:18" ht="12.75" customHeight="1">
      <c r="F425" s="61"/>
      <c r="G425" s="61"/>
      <c r="H425" s="61"/>
      <c r="I425" s="61"/>
      <c r="J425" s="44"/>
      <c r="K425" s="61"/>
      <c r="L425" s="61"/>
      <c r="M425" s="61"/>
      <c r="O425" s="44"/>
      <c r="R425" s="61"/>
    </row>
    <row r="426" spans="6:18" ht="12.75" customHeight="1">
      <c r="F426" s="61"/>
      <c r="G426" s="61"/>
      <c r="H426" s="61"/>
      <c r="I426" s="61"/>
      <c r="J426" s="44"/>
      <c r="K426" s="61"/>
      <c r="L426" s="61"/>
      <c r="M426" s="61"/>
      <c r="O426" s="44"/>
      <c r="R426" s="61"/>
    </row>
    <row r="427" spans="6:18" ht="12.75" customHeight="1">
      <c r="F427" s="61"/>
      <c r="G427" s="61"/>
      <c r="H427" s="61"/>
      <c r="I427" s="61"/>
      <c r="J427" s="44"/>
      <c r="K427" s="61"/>
      <c r="L427" s="61"/>
      <c r="M427" s="61"/>
      <c r="O427" s="44"/>
      <c r="R427" s="61"/>
    </row>
    <row r="428" spans="6:18" ht="12.75" customHeight="1">
      <c r="F428" s="61"/>
      <c r="G428" s="61"/>
      <c r="H428" s="61"/>
      <c r="I428" s="61"/>
      <c r="J428" s="44"/>
      <c r="K428" s="61"/>
      <c r="L428" s="61"/>
      <c r="M428" s="61"/>
      <c r="O428" s="44"/>
      <c r="R428" s="61"/>
    </row>
    <row r="429" spans="6:18" ht="12.75" customHeight="1">
      <c r="F429" s="61"/>
      <c r="G429" s="61"/>
      <c r="H429" s="61"/>
      <c r="I429" s="61"/>
      <c r="J429" s="44"/>
      <c r="K429" s="61"/>
      <c r="L429" s="61"/>
      <c r="M429" s="61"/>
      <c r="O429" s="44"/>
      <c r="R429" s="61"/>
    </row>
    <row r="430" spans="6:18" ht="12.75" customHeight="1">
      <c r="F430" s="61"/>
      <c r="G430" s="61"/>
      <c r="H430" s="61"/>
      <c r="I430" s="61"/>
      <c r="J430" s="44"/>
      <c r="K430" s="61"/>
      <c r="L430" s="61"/>
      <c r="M430" s="61"/>
      <c r="O430" s="44"/>
      <c r="R430" s="61"/>
    </row>
    <row r="431" spans="6:18" ht="12.75" customHeight="1">
      <c r="F431" s="61"/>
      <c r="G431" s="61"/>
      <c r="H431" s="61"/>
      <c r="I431" s="61"/>
      <c r="J431" s="44"/>
      <c r="K431" s="61"/>
      <c r="L431" s="61"/>
      <c r="M431" s="61"/>
      <c r="O431" s="44"/>
      <c r="R431" s="61"/>
    </row>
    <row r="432" spans="6:18" ht="12.75" customHeight="1">
      <c r="F432" s="61"/>
      <c r="G432" s="61"/>
      <c r="H432" s="61"/>
      <c r="I432" s="61"/>
      <c r="J432" s="44"/>
      <c r="K432" s="61"/>
      <c r="L432" s="61"/>
      <c r="M432" s="61"/>
      <c r="O432" s="44"/>
      <c r="R432" s="61"/>
    </row>
    <row r="433" spans="6:18" ht="12.75" customHeight="1">
      <c r="F433" s="61"/>
      <c r="G433" s="61"/>
      <c r="H433" s="61"/>
      <c r="I433" s="61"/>
      <c r="J433" s="44"/>
      <c r="K433" s="61"/>
      <c r="L433" s="61"/>
      <c r="M433" s="61"/>
      <c r="O433" s="44"/>
      <c r="R433" s="61"/>
    </row>
    <row r="434" spans="6:18" ht="12.75" customHeight="1">
      <c r="F434" s="61"/>
      <c r="G434" s="61"/>
      <c r="H434" s="61"/>
      <c r="I434" s="61"/>
      <c r="J434" s="44"/>
      <c r="K434" s="61"/>
      <c r="L434" s="61"/>
      <c r="M434" s="61"/>
      <c r="O434" s="44"/>
      <c r="R434" s="61"/>
    </row>
    <row r="435" spans="6:18" ht="12.75" customHeight="1">
      <c r="F435" s="61"/>
      <c r="G435" s="61"/>
      <c r="H435" s="61"/>
      <c r="I435" s="61"/>
      <c r="J435" s="44"/>
      <c r="K435" s="61"/>
      <c r="L435" s="61"/>
      <c r="M435" s="61"/>
      <c r="O435" s="44"/>
      <c r="R435" s="61"/>
    </row>
    <row r="436" spans="6:18" ht="12.75" customHeight="1">
      <c r="F436" s="61"/>
      <c r="G436" s="61"/>
      <c r="H436" s="61"/>
      <c r="I436" s="61"/>
      <c r="J436" s="44"/>
      <c r="K436" s="61"/>
      <c r="L436" s="61"/>
      <c r="M436" s="61"/>
      <c r="O436" s="44"/>
      <c r="R436" s="61"/>
    </row>
    <row r="437" spans="6:18" ht="12.75" customHeight="1">
      <c r="F437" s="61"/>
      <c r="G437" s="61"/>
      <c r="H437" s="61"/>
      <c r="I437" s="61"/>
      <c r="J437" s="44"/>
      <c r="K437" s="61"/>
      <c r="L437" s="61"/>
      <c r="M437" s="61"/>
      <c r="O437" s="44"/>
      <c r="R437" s="61"/>
    </row>
    <row r="438" spans="6:18" ht="12.75" customHeight="1">
      <c r="F438" s="61"/>
      <c r="G438" s="61"/>
      <c r="H438" s="61"/>
      <c r="I438" s="61"/>
      <c r="J438" s="44"/>
      <c r="K438" s="61"/>
      <c r="L438" s="61"/>
      <c r="M438" s="61"/>
      <c r="O438" s="44"/>
      <c r="R438" s="61"/>
    </row>
    <row r="439" spans="6:18" ht="12.75" customHeight="1">
      <c r="F439" s="61"/>
      <c r="G439" s="61"/>
      <c r="H439" s="61"/>
      <c r="I439" s="61"/>
      <c r="J439" s="44"/>
      <c r="K439" s="61"/>
      <c r="L439" s="61"/>
      <c r="M439" s="61"/>
      <c r="O439" s="44"/>
      <c r="R439" s="61"/>
    </row>
    <row r="440" spans="6:18" ht="12.75" customHeight="1">
      <c r="F440" s="61"/>
      <c r="G440" s="61"/>
      <c r="H440" s="61"/>
      <c r="I440" s="61"/>
      <c r="J440" s="44"/>
      <c r="K440" s="61"/>
      <c r="L440" s="61"/>
      <c r="M440" s="61"/>
      <c r="O440" s="44"/>
      <c r="R440" s="61"/>
    </row>
    <row r="441" spans="6:18" ht="12.75" customHeight="1">
      <c r="F441" s="61"/>
      <c r="G441" s="61"/>
      <c r="H441" s="61"/>
      <c r="I441" s="61"/>
      <c r="J441" s="44"/>
      <c r="K441" s="61"/>
      <c r="L441" s="61"/>
      <c r="M441" s="61"/>
      <c r="O441" s="44"/>
      <c r="R441" s="61"/>
    </row>
    <row r="442" spans="6:18" ht="12.75" customHeight="1">
      <c r="F442" s="61"/>
      <c r="G442" s="61"/>
      <c r="H442" s="61"/>
      <c r="I442" s="61"/>
      <c r="J442" s="44"/>
      <c r="K442" s="61"/>
      <c r="L442" s="61"/>
      <c r="M442" s="61"/>
      <c r="O442" s="44"/>
      <c r="R442" s="61"/>
    </row>
    <row r="443" spans="6:18" ht="12.75" customHeight="1">
      <c r="F443" s="61"/>
      <c r="G443" s="61"/>
      <c r="H443" s="61"/>
      <c r="I443" s="61"/>
      <c r="J443" s="44"/>
      <c r="K443" s="61"/>
      <c r="L443" s="61"/>
      <c r="M443" s="61"/>
      <c r="O443" s="44"/>
      <c r="R443" s="61"/>
    </row>
    <row r="444" spans="6:18" ht="12.75" customHeight="1">
      <c r="F444" s="61"/>
      <c r="G444" s="61"/>
      <c r="H444" s="61"/>
      <c r="I444" s="61"/>
      <c r="J444" s="44"/>
      <c r="K444" s="61"/>
      <c r="L444" s="61"/>
      <c r="M444" s="61"/>
      <c r="O444" s="44"/>
      <c r="R444" s="61"/>
    </row>
    <row r="445" spans="6:18" ht="12.75" customHeight="1">
      <c r="F445" s="61"/>
      <c r="G445" s="61"/>
      <c r="H445" s="61"/>
      <c r="I445" s="61"/>
      <c r="J445" s="44"/>
      <c r="K445" s="61"/>
      <c r="L445" s="61"/>
      <c r="M445" s="61"/>
      <c r="O445" s="44"/>
      <c r="R445" s="61"/>
    </row>
    <row r="446" spans="6:18" ht="12.75" customHeight="1">
      <c r="F446" s="61"/>
      <c r="G446" s="61"/>
      <c r="H446" s="61"/>
      <c r="I446" s="61"/>
      <c r="J446" s="44"/>
      <c r="K446" s="61"/>
      <c r="L446" s="61"/>
      <c r="M446" s="61"/>
      <c r="O446" s="44"/>
      <c r="R446" s="61"/>
    </row>
    <row r="447" spans="6:18" ht="12.75" customHeight="1">
      <c r="F447" s="61"/>
      <c r="G447" s="61"/>
      <c r="H447" s="61"/>
      <c r="I447" s="61"/>
      <c r="J447" s="44"/>
      <c r="K447" s="61"/>
      <c r="L447" s="61"/>
      <c r="M447" s="61"/>
      <c r="O447" s="44"/>
      <c r="R447" s="61"/>
    </row>
    <row r="448" spans="6:18" ht="12.75" customHeight="1">
      <c r="F448" s="61"/>
      <c r="G448" s="61"/>
      <c r="H448" s="61"/>
      <c r="I448" s="61"/>
      <c r="J448" s="44"/>
      <c r="K448" s="61"/>
      <c r="L448" s="61"/>
      <c r="M448" s="61"/>
      <c r="O448" s="44"/>
      <c r="R448" s="61"/>
    </row>
    <row r="449" spans="6:18" ht="12.75" customHeight="1">
      <c r="F449" s="61"/>
      <c r="G449" s="61"/>
      <c r="H449" s="61"/>
      <c r="I449" s="61"/>
      <c r="J449" s="44"/>
      <c r="K449" s="61"/>
      <c r="L449" s="61"/>
      <c r="M449" s="61"/>
      <c r="O449" s="44"/>
      <c r="R449" s="61"/>
    </row>
    <row r="450" spans="6:18" ht="12.75" customHeight="1">
      <c r="F450" s="61"/>
      <c r="G450" s="61"/>
      <c r="H450" s="61"/>
      <c r="I450" s="61"/>
      <c r="J450" s="44"/>
      <c r="K450" s="61"/>
      <c r="L450" s="61"/>
      <c r="M450" s="61"/>
      <c r="O450" s="44"/>
      <c r="R450" s="61"/>
    </row>
    <row r="451" spans="6:18" ht="12.75" customHeight="1">
      <c r="F451" s="61"/>
      <c r="G451" s="61"/>
      <c r="H451" s="61"/>
      <c r="I451" s="61"/>
      <c r="J451" s="44"/>
      <c r="K451" s="61"/>
      <c r="L451" s="61"/>
      <c r="M451" s="61"/>
      <c r="O451" s="44"/>
      <c r="R451" s="61"/>
    </row>
    <row r="452" spans="6:18" ht="12.75" customHeight="1">
      <c r="F452" s="61"/>
      <c r="G452" s="61"/>
      <c r="H452" s="61"/>
      <c r="I452" s="61"/>
      <c r="J452" s="44"/>
      <c r="K452" s="61"/>
      <c r="L452" s="61"/>
      <c r="M452" s="61"/>
      <c r="O452" s="44"/>
      <c r="R452" s="61"/>
    </row>
    <row r="453" spans="6:18" ht="12.75" customHeight="1">
      <c r="F453" s="61"/>
      <c r="G453" s="61"/>
      <c r="H453" s="61"/>
      <c r="I453" s="61"/>
      <c r="J453" s="44"/>
      <c r="K453" s="61"/>
      <c r="L453" s="61"/>
      <c r="M453" s="61"/>
      <c r="O453" s="44"/>
      <c r="R453" s="61"/>
    </row>
    <row r="454" spans="6:18" ht="12.75" customHeight="1">
      <c r="F454" s="61"/>
      <c r="G454" s="61"/>
      <c r="H454" s="61"/>
      <c r="I454" s="61"/>
      <c r="J454" s="44"/>
      <c r="K454" s="61"/>
      <c r="L454" s="61"/>
      <c r="M454" s="61"/>
      <c r="O454" s="44"/>
      <c r="R454" s="61"/>
    </row>
    <row r="455" spans="6:18" ht="12.75" customHeight="1">
      <c r="F455" s="61"/>
      <c r="G455" s="61"/>
      <c r="H455" s="61"/>
      <c r="I455" s="61"/>
      <c r="J455" s="44"/>
      <c r="K455" s="61"/>
      <c r="L455" s="61"/>
      <c r="M455" s="61"/>
      <c r="O455" s="44"/>
      <c r="R455" s="61"/>
    </row>
    <row r="456" spans="6:18" ht="12.75" customHeight="1">
      <c r="F456" s="61"/>
      <c r="G456" s="61"/>
      <c r="H456" s="61"/>
      <c r="I456" s="61"/>
      <c r="J456" s="44"/>
      <c r="K456" s="61"/>
      <c r="L456" s="61"/>
      <c r="M456" s="61"/>
      <c r="O456" s="44"/>
      <c r="R456" s="61"/>
    </row>
    <row r="457" spans="6:18" ht="12.75" customHeight="1">
      <c r="F457" s="61"/>
      <c r="G457" s="61"/>
      <c r="H457" s="61"/>
      <c r="I457" s="61"/>
      <c r="J457" s="44"/>
      <c r="K457" s="61"/>
      <c r="L457" s="61"/>
      <c r="M457" s="61"/>
      <c r="O457" s="44"/>
      <c r="R457" s="61"/>
    </row>
    <row r="458" spans="6:18" ht="12.75" customHeight="1">
      <c r="F458" s="61"/>
      <c r="G458" s="61"/>
      <c r="H458" s="61"/>
      <c r="I458" s="61"/>
      <c r="J458" s="44"/>
      <c r="K458" s="61"/>
      <c r="L458" s="61"/>
      <c r="M458" s="61"/>
      <c r="O458" s="44"/>
      <c r="R458" s="61"/>
    </row>
    <row r="459" spans="6:18" ht="12.75" customHeight="1">
      <c r="F459" s="61"/>
      <c r="G459" s="61"/>
      <c r="H459" s="61"/>
      <c r="I459" s="61"/>
      <c r="J459" s="44"/>
      <c r="K459" s="61"/>
      <c r="L459" s="61"/>
      <c r="M459" s="61"/>
      <c r="O459" s="44"/>
      <c r="R459" s="61"/>
    </row>
    <row r="460" spans="6:18" ht="12.75" customHeight="1">
      <c r="F460" s="61"/>
      <c r="G460" s="61"/>
      <c r="H460" s="61"/>
      <c r="I460" s="61"/>
      <c r="J460" s="44"/>
      <c r="K460" s="61"/>
      <c r="L460" s="61"/>
      <c r="M460" s="61"/>
      <c r="O460" s="44"/>
      <c r="R460" s="61"/>
    </row>
    <row r="461" spans="6:18" ht="12.75" customHeight="1">
      <c r="F461" s="61"/>
      <c r="G461" s="61"/>
      <c r="H461" s="61"/>
      <c r="I461" s="61"/>
      <c r="J461" s="44"/>
      <c r="K461" s="61"/>
      <c r="L461" s="61"/>
      <c r="M461" s="61"/>
      <c r="O461" s="44"/>
      <c r="R461" s="61"/>
    </row>
    <row r="462" spans="6:18" ht="12.75" customHeight="1">
      <c r="F462" s="61"/>
      <c r="G462" s="61"/>
      <c r="H462" s="61"/>
      <c r="I462" s="61"/>
      <c r="J462" s="44"/>
      <c r="K462" s="61"/>
      <c r="L462" s="61"/>
      <c r="M462" s="61"/>
      <c r="O462" s="44"/>
      <c r="R462" s="61"/>
    </row>
    <row r="463" spans="6:18" ht="12.75" customHeight="1">
      <c r="F463" s="61"/>
      <c r="G463" s="61"/>
      <c r="H463" s="61"/>
      <c r="I463" s="61"/>
      <c r="J463" s="44"/>
      <c r="K463" s="61"/>
      <c r="L463" s="61"/>
      <c r="M463" s="61"/>
      <c r="O463" s="44"/>
      <c r="R463" s="61"/>
    </row>
    <row r="464" spans="6:18" ht="12.75" customHeight="1">
      <c r="F464" s="61"/>
      <c r="G464" s="61"/>
      <c r="H464" s="61"/>
      <c r="I464" s="61"/>
      <c r="J464" s="44"/>
      <c r="K464" s="61"/>
      <c r="L464" s="61"/>
      <c r="M464" s="61"/>
      <c r="O464" s="44"/>
      <c r="R464" s="61"/>
    </row>
    <row r="465" spans="6:18" ht="12.75" customHeight="1">
      <c r="F465" s="61"/>
      <c r="G465" s="61"/>
      <c r="H465" s="61"/>
      <c r="I465" s="61"/>
      <c r="J465" s="44"/>
      <c r="K465" s="61"/>
      <c r="L465" s="61"/>
      <c r="M465" s="61"/>
      <c r="O465" s="44"/>
      <c r="R465" s="61"/>
    </row>
    <row r="466" spans="6:18" ht="12.75" customHeight="1">
      <c r="F466" s="61"/>
      <c r="G466" s="61"/>
      <c r="H466" s="61"/>
      <c r="I466" s="61"/>
      <c r="J466" s="44"/>
      <c r="K466" s="61"/>
      <c r="L466" s="61"/>
      <c r="M466" s="61"/>
      <c r="O466" s="44"/>
      <c r="R466" s="61"/>
    </row>
    <row r="467" spans="6:18" ht="12.75" customHeight="1">
      <c r="F467" s="61"/>
      <c r="G467" s="61"/>
      <c r="H467" s="61"/>
      <c r="I467" s="61"/>
      <c r="J467" s="44"/>
      <c r="K467" s="61"/>
      <c r="L467" s="61"/>
      <c r="M467" s="61"/>
      <c r="O467" s="44"/>
      <c r="R467" s="61"/>
    </row>
    <row r="468" spans="6:18" ht="12.75" customHeight="1">
      <c r="F468" s="61"/>
      <c r="G468" s="61"/>
      <c r="H468" s="61"/>
      <c r="I468" s="61"/>
      <c r="J468" s="44"/>
      <c r="K468" s="61"/>
      <c r="L468" s="61"/>
      <c r="M468" s="61"/>
      <c r="O468" s="44"/>
      <c r="R468" s="61"/>
    </row>
    <row r="469" spans="6:18" ht="12.75" customHeight="1">
      <c r="F469" s="61"/>
      <c r="G469" s="61"/>
      <c r="H469" s="61"/>
      <c r="I469" s="61"/>
      <c r="J469" s="44"/>
      <c r="K469" s="61"/>
      <c r="L469" s="61"/>
      <c r="M469" s="61"/>
      <c r="O469" s="44"/>
      <c r="R469" s="61"/>
    </row>
    <row r="470" spans="6:18" ht="12.75" customHeight="1">
      <c r="F470" s="61"/>
      <c r="G470" s="61"/>
      <c r="H470" s="61"/>
      <c r="I470" s="61"/>
      <c r="J470" s="44"/>
      <c r="K470" s="61"/>
      <c r="L470" s="61"/>
      <c r="M470" s="61"/>
      <c r="O470" s="44"/>
      <c r="R470" s="61"/>
    </row>
    <row r="471" spans="6:18" ht="12.75" customHeight="1">
      <c r="F471" s="61"/>
      <c r="G471" s="61"/>
      <c r="H471" s="61"/>
      <c r="I471" s="61"/>
      <c r="J471" s="44"/>
      <c r="K471" s="61"/>
      <c r="L471" s="61"/>
      <c r="M471" s="61"/>
      <c r="O471" s="44"/>
      <c r="R471" s="61"/>
    </row>
    <row r="472" spans="6:18" ht="12.75" customHeight="1">
      <c r="F472" s="61"/>
      <c r="G472" s="61"/>
      <c r="H472" s="61"/>
      <c r="I472" s="61"/>
      <c r="J472" s="44"/>
      <c r="K472" s="61"/>
      <c r="L472" s="61"/>
      <c r="M472" s="61"/>
      <c r="O472" s="44"/>
      <c r="R472" s="61"/>
    </row>
    <row r="473" spans="6:18" ht="12.75" customHeight="1">
      <c r="F473" s="61"/>
      <c r="G473" s="61"/>
      <c r="H473" s="61"/>
      <c r="I473" s="61"/>
      <c r="J473" s="44"/>
      <c r="K473" s="61"/>
      <c r="L473" s="61"/>
      <c r="M473" s="61"/>
      <c r="O473" s="44"/>
      <c r="R473" s="61"/>
    </row>
    <row r="474" spans="6:18" ht="12.75" customHeight="1">
      <c r="F474" s="61"/>
      <c r="G474" s="61"/>
      <c r="H474" s="61"/>
      <c r="I474" s="61"/>
      <c r="J474" s="44"/>
      <c r="K474" s="61"/>
      <c r="L474" s="61"/>
      <c r="M474" s="61"/>
      <c r="O474" s="44"/>
      <c r="R474" s="61"/>
    </row>
    <row r="475" spans="6:18" ht="12.75" customHeight="1">
      <c r="F475" s="61"/>
      <c r="G475" s="61"/>
      <c r="H475" s="61"/>
      <c r="I475" s="61"/>
      <c r="J475" s="44"/>
      <c r="K475" s="61"/>
      <c r="L475" s="61"/>
      <c r="M475" s="61"/>
      <c r="O475" s="44"/>
      <c r="R475" s="61"/>
    </row>
    <row r="476" spans="6:18" ht="12.75" customHeight="1">
      <c r="F476" s="61"/>
      <c r="G476" s="61"/>
      <c r="H476" s="61"/>
      <c r="I476" s="61"/>
      <c r="J476" s="44"/>
      <c r="K476" s="61"/>
      <c r="L476" s="61"/>
      <c r="M476" s="61"/>
      <c r="O476" s="44"/>
      <c r="R476" s="61"/>
    </row>
    <row r="477" spans="6:18" ht="12.75" customHeight="1">
      <c r="F477" s="61"/>
      <c r="G477" s="61"/>
      <c r="H477" s="61"/>
      <c r="I477" s="61"/>
      <c r="J477" s="44"/>
      <c r="K477" s="61"/>
      <c r="L477" s="61"/>
      <c r="M477" s="61"/>
      <c r="O477" s="44"/>
      <c r="R477" s="61"/>
    </row>
    <row r="478" spans="6:18" ht="12.75" customHeight="1">
      <c r="F478" s="61"/>
      <c r="G478" s="61"/>
      <c r="H478" s="61"/>
      <c r="I478" s="61"/>
      <c r="J478" s="44"/>
      <c r="K478" s="61"/>
      <c r="L478" s="61"/>
      <c r="M478" s="61"/>
      <c r="O478" s="44"/>
      <c r="R478" s="61"/>
    </row>
    <row r="479" spans="6:18" ht="12.75" customHeight="1">
      <c r="F479" s="61"/>
      <c r="G479" s="61"/>
      <c r="H479" s="61"/>
      <c r="I479" s="61"/>
      <c r="J479" s="44"/>
      <c r="K479" s="61"/>
      <c r="L479" s="61"/>
      <c r="M479" s="61"/>
      <c r="O479" s="44"/>
      <c r="R479" s="61"/>
    </row>
    <row r="480" spans="6:18" ht="12.75" customHeight="1">
      <c r="F480" s="61"/>
      <c r="G480" s="61"/>
      <c r="H480" s="61"/>
      <c r="I480" s="61"/>
      <c r="J480" s="44"/>
      <c r="K480" s="61"/>
      <c r="L480" s="61"/>
      <c r="M480" s="61"/>
      <c r="O480" s="44"/>
      <c r="R480" s="61"/>
    </row>
    <row r="481" spans="6:18" ht="12.75" customHeight="1">
      <c r="F481" s="61"/>
      <c r="G481" s="61"/>
      <c r="H481" s="61"/>
      <c r="I481" s="61"/>
      <c r="J481" s="44"/>
      <c r="K481" s="61"/>
      <c r="L481" s="61"/>
      <c r="M481" s="61"/>
      <c r="O481" s="44"/>
      <c r="R481" s="61"/>
    </row>
    <row r="482" spans="6:18" ht="12.75" customHeight="1">
      <c r="F482" s="61"/>
      <c r="G482" s="61"/>
      <c r="H482" s="61"/>
      <c r="I482" s="61"/>
      <c r="J482" s="44"/>
      <c r="K482" s="61"/>
      <c r="L482" s="61"/>
      <c r="M482" s="61"/>
      <c r="O482" s="44"/>
      <c r="R482" s="61"/>
    </row>
    <row r="483" spans="6:18" ht="12.75" customHeight="1">
      <c r="F483" s="61"/>
      <c r="G483" s="61"/>
      <c r="H483" s="61"/>
      <c r="I483" s="61"/>
      <c r="J483" s="44"/>
      <c r="K483" s="61"/>
      <c r="L483" s="61"/>
      <c r="M483" s="61"/>
      <c r="O483" s="44"/>
      <c r="R483" s="61"/>
    </row>
    <row r="484" spans="6:18" ht="12.75" customHeight="1">
      <c r="F484" s="61"/>
      <c r="G484" s="61"/>
      <c r="H484" s="61"/>
      <c r="I484" s="61"/>
      <c r="J484" s="44"/>
      <c r="K484" s="61"/>
      <c r="L484" s="61"/>
      <c r="M484" s="61"/>
      <c r="O484" s="44"/>
      <c r="R484" s="61"/>
    </row>
    <row r="485" spans="6:18" ht="12.75" customHeight="1">
      <c r="F485" s="61"/>
      <c r="G485" s="61"/>
      <c r="H485" s="61"/>
      <c r="I485" s="61"/>
      <c r="J485" s="44"/>
      <c r="K485" s="61"/>
      <c r="L485" s="61"/>
      <c r="M485" s="61"/>
      <c r="O485" s="44"/>
      <c r="R485" s="61"/>
    </row>
    <row r="486" spans="6:18" ht="12.75" customHeight="1">
      <c r="F486" s="61"/>
      <c r="G486" s="61"/>
      <c r="H486" s="61"/>
      <c r="I486" s="61"/>
      <c r="J486" s="44"/>
      <c r="K486" s="61"/>
      <c r="L486" s="61"/>
      <c r="M486" s="61"/>
      <c r="O486" s="44"/>
      <c r="R486" s="61"/>
    </row>
    <row r="487" spans="6:18" ht="12.75" customHeight="1">
      <c r="F487" s="61"/>
      <c r="G487" s="61"/>
      <c r="H487" s="61"/>
      <c r="I487" s="61"/>
      <c r="J487" s="44"/>
      <c r="K487" s="61"/>
      <c r="L487" s="61"/>
      <c r="M487" s="61"/>
      <c r="O487" s="44"/>
      <c r="R487" s="61"/>
    </row>
    <row r="488" spans="6:18" ht="12.75" customHeight="1">
      <c r="F488" s="61"/>
      <c r="G488" s="61"/>
      <c r="H488" s="61"/>
      <c r="I488" s="61"/>
      <c r="J488" s="44"/>
      <c r="K488" s="61"/>
      <c r="L488" s="61"/>
      <c r="M488" s="61"/>
      <c r="O488" s="44"/>
      <c r="R488" s="61"/>
    </row>
    <row r="489" spans="6:18" ht="12.75" customHeight="1">
      <c r="F489" s="61"/>
      <c r="G489" s="61"/>
      <c r="H489" s="61"/>
      <c r="I489" s="61"/>
      <c r="J489" s="44"/>
      <c r="K489" s="61"/>
      <c r="L489" s="61"/>
      <c r="M489" s="61"/>
      <c r="O489" s="44"/>
      <c r="R489" s="61"/>
    </row>
    <row r="490" spans="6:18" ht="12.75" customHeight="1">
      <c r="F490" s="61"/>
      <c r="G490" s="61"/>
      <c r="H490" s="61"/>
      <c r="I490" s="61"/>
      <c r="J490" s="44"/>
      <c r="K490" s="61"/>
      <c r="L490" s="61"/>
      <c r="M490" s="61"/>
      <c r="O490" s="44"/>
      <c r="R490" s="61"/>
    </row>
    <row r="491" spans="6:18" ht="12.75" customHeight="1">
      <c r="F491" s="61"/>
      <c r="G491" s="61"/>
      <c r="H491" s="61"/>
      <c r="I491" s="61"/>
      <c r="J491" s="44"/>
      <c r="K491" s="61"/>
      <c r="L491" s="61"/>
      <c r="M491" s="61"/>
      <c r="O491" s="44"/>
      <c r="R491" s="61"/>
    </row>
  </sheetData>
  <autoFilter ref="R1:R314"/>
  <mergeCells count="7">
    <mergeCell ref="O85:O86"/>
    <mergeCell ref="P85:P86"/>
    <mergeCell ref="A85:A86"/>
    <mergeCell ref="B85:B86"/>
    <mergeCell ref="J85:J86"/>
    <mergeCell ref="M85:M86"/>
    <mergeCell ref="N85:N8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2021-08-13T02:36:11Z</dcterms:modified>
</cp:coreProperties>
</file>