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F&amp;O)'!$R$1:$R$301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79" i="7"/>
  <c r="M79" s="1"/>
  <c r="K84"/>
  <c r="M84" s="1"/>
  <c r="K283"/>
  <c r="L283" s="1"/>
  <c r="L39"/>
  <c r="K39"/>
  <c r="L38"/>
  <c r="K38"/>
  <c r="M38" s="1"/>
  <c r="K280"/>
  <c r="L280" s="1"/>
  <c r="K274"/>
  <c r="L274" s="1"/>
  <c r="K83"/>
  <c r="M83" s="1"/>
  <c r="L67"/>
  <c r="K67"/>
  <c r="L65"/>
  <c r="K65"/>
  <c r="L66"/>
  <c r="K66"/>
  <c r="L64"/>
  <c r="K64"/>
  <c r="L36"/>
  <c r="K36"/>
  <c r="L37"/>
  <c r="K37"/>
  <c r="L13"/>
  <c r="K13"/>
  <c r="L100"/>
  <c r="K100"/>
  <c r="L34"/>
  <c r="K34"/>
  <c r="L31"/>
  <c r="K31"/>
  <c r="K82"/>
  <c r="M82" s="1"/>
  <c r="L30"/>
  <c r="K30"/>
  <c r="L11"/>
  <c r="K11"/>
  <c r="L17"/>
  <c r="K17"/>
  <c r="L16"/>
  <c r="K16"/>
  <c r="M16" s="1"/>
  <c r="L63"/>
  <c r="K63"/>
  <c r="L61"/>
  <c r="K61"/>
  <c r="L62"/>
  <c r="K62"/>
  <c r="L35"/>
  <c r="K35"/>
  <c r="L14"/>
  <c r="K81"/>
  <c r="M81" s="1"/>
  <c r="L60"/>
  <c r="K60"/>
  <c r="M39" l="1"/>
  <c r="M62"/>
  <c r="M34"/>
  <c r="M64"/>
  <c r="M37"/>
  <c r="M65"/>
  <c r="M11"/>
  <c r="M60"/>
  <c r="M13"/>
  <c r="M17"/>
  <c r="M67"/>
  <c r="M66"/>
  <c r="M36"/>
  <c r="M100"/>
  <c r="M31"/>
  <c r="M30"/>
  <c r="M63"/>
  <c r="M61"/>
  <c r="M35"/>
  <c r="L32"/>
  <c r="K80"/>
  <c r="M80" s="1"/>
  <c r="K32"/>
  <c r="K14"/>
  <c r="M32" l="1"/>
  <c r="M14"/>
  <c r="K269"/>
  <c r="L269" s="1"/>
  <c r="K258"/>
  <c r="L258" s="1"/>
  <c r="K277"/>
  <c r="L277" s="1"/>
  <c r="K284" l="1"/>
  <c r="L284" s="1"/>
  <c r="K279" l="1"/>
  <c r="L279" s="1"/>
  <c r="K271" l="1"/>
  <c r="L271" s="1"/>
  <c r="K251"/>
  <c r="L251" s="1"/>
  <c r="K276"/>
  <c r="L276" s="1"/>
  <c r="K275"/>
  <c r="L275" s="1"/>
  <c r="K278"/>
  <c r="L278" s="1"/>
  <c r="K273"/>
  <c r="L273" s="1"/>
  <c r="M7"/>
  <c r="F261"/>
  <c r="K261" s="1"/>
  <c r="L261" s="1"/>
  <c r="K262"/>
  <c r="L262" s="1"/>
  <c r="K253"/>
  <c r="L253" s="1"/>
  <c r="K256"/>
  <c r="L256" s="1"/>
  <c r="K264"/>
  <c r="L264" s="1"/>
  <c r="F255"/>
  <c r="F254"/>
  <c r="K254" s="1"/>
  <c r="L254" s="1"/>
  <c r="F252"/>
  <c r="K252" s="1"/>
  <c r="L252" s="1"/>
  <c r="F232"/>
  <c r="K232" s="1"/>
  <c r="L232" s="1"/>
  <c r="F184"/>
  <c r="K184" s="1"/>
  <c r="L184" s="1"/>
  <c r="K263"/>
  <c r="L263" s="1"/>
  <c r="K267"/>
  <c r="L267" s="1"/>
  <c r="K268"/>
  <c r="L268" s="1"/>
  <c r="K260"/>
  <c r="L260" s="1"/>
  <c r="K270"/>
  <c r="L270" s="1"/>
  <c r="K266"/>
  <c r="L266" s="1"/>
  <c r="K259"/>
  <c r="L259" s="1"/>
  <c r="K248"/>
  <c r="L248" s="1"/>
  <c r="K250"/>
  <c r="L250" s="1"/>
  <c r="K247"/>
  <c r="L247" s="1"/>
  <c r="K249"/>
  <c r="L249" s="1"/>
  <c r="K178"/>
  <c r="L178" s="1"/>
  <c r="K231"/>
  <c r="L231" s="1"/>
  <c r="K245"/>
  <c r="L245" s="1"/>
  <c r="K246"/>
  <c r="L246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6"/>
  <c r="L236" s="1"/>
  <c r="K234"/>
  <c r="L234" s="1"/>
  <c r="K233"/>
  <c r="L233" s="1"/>
  <c r="K228"/>
  <c r="L228" s="1"/>
  <c r="K227"/>
  <c r="L227" s="1"/>
  <c r="K226"/>
  <c r="L226" s="1"/>
  <c r="K223"/>
  <c r="L223" s="1"/>
  <c r="K222"/>
  <c r="L222" s="1"/>
  <c r="K221"/>
  <c r="L221" s="1"/>
  <c r="K220"/>
  <c r="L220" s="1"/>
  <c r="K219"/>
  <c r="L219" s="1"/>
  <c r="K218"/>
  <c r="L218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6"/>
  <c r="L206" s="1"/>
  <c r="K204"/>
  <c r="L204" s="1"/>
  <c r="K202"/>
  <c r="L202" s="1"/>
  <c r="K200"/>
  <c r="L200" s="1"/>
  <c r="K199"/>
  <c r="L199" s="1"/>
  <c r="K198"/>
  <c r="L198" s="1"/>
  <c r="K196"/>
  <c r="L196" s="1"/>
  <c r="K195"/>
  <c r="L195" s="1"/>
  <c r="K194"/>
  <c r="L194" s="1"/>
  <c r="K193"/>
  <c r="K192"/>
  <c r="L192" s="1"/>
  <c r="K191"/>
  <c r="L191" s="1"/>
  <c r="K189"/>
  <c r="L189" s="1"/>
  <c r="K188"/>
  <c r="L188" s="1"/>
  <c r="K187"/>
  <c r="L187" s="1"/>
  <c r="K186"/>
  <c r="L186" s="1"/>
  <c r="K185"/>
  <c r="L185" s="1"/>
  <c r="H183"/>
  <c r="K183" s="1"/>
  <c r="L183" s="1"/>
  <c r="K180"/>
  <c r="L180" s="1"/>
  <c r="K179"/>
  <c r="L179" s="1"/>
  <c r="K177"/>
  <c r="L177" s="1"/>
  <c r="K176"/>
  <c r="L176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H149"/>
  <c r="K149" s="1"/>
  <c r="L149" s="1"/>
  <c r="F148"/>
  <c r="K148" s="1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D7" i="6"/>
  <c r="K6" i="4"/>
  <c r="K6" i="3"/>
  <c r="L6" i="2"/>
</calcChain>
</file>

<file path=xl/sharedStrings.xml><?xml version="1.0" encoding="utf-8"?>
<sst xmlns="http://schemas.openxmlformats.org/spreadsheetml/2006/main" count="2976" uniqueCount="1117">
  <si>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</si>
  <si>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</si>
  <si>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</si>
  <si>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</si>
  <si>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</si>
  <si>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</si>
  <si>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</si>
  <si>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</si>
  <si>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</si>
  <si>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</si>
  <si>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</si>
  <si>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</si>
  <si>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</si>
  <si>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</si>
  <si>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</si>
  <si>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</si>
  <si>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</si>
  <si>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</si>
  <si>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</si>
  <si>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</si>
  <si>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</si>
  <si>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</si>
  <si>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</si>
  <si>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</si>
  <si>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</si>
  <si>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</si>
  <si>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</si>
  <si>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</si>
  <si>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</si>
  <si>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</si>
  <si>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</si>
  <si>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</si>
  <si>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</si>
  <si>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</si>
  <si>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</si>
  <si>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</si>
  <si>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</si>
  <si>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</si>
  <si>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</si>
  <si>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</si>
  <si>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</si>
  <si>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</si>
  <si>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</si>
  <si>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</si>
  <si>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</si>
  <si>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</si>
  <si>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</si>
  <si>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</si>
  <si>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</si>
  <si>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</si>
  <si>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</si>
  <si>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</si>
  <si>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</si>
  <si>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</si>
  <si>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</si>
  <si>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</si>
  <si>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</si>
  <si>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</si>
  <si>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</si>
  <si>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</si>
  <si>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</si>
  <si>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</si>
  <si>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</si>
  <si>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</si>
  <si>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</si>
  <si>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</si>
  <si>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</si>
  <si>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</si>
  <si>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</si>
  <si>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</si>
  <si>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</si>
  <si>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</si>
  <si>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</si>
  <si>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</si>
  <si>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</si>
  <si>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</si>
  <si>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</si>
  <si>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</si>
  <si>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</si>
  <si>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</si>
  <si>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</si>
  <si>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</si>
  <si>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</si>
  <si>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</si>
  <si>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</si>
  <si>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</si>
  <si>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</si>
  <si>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</si>
  <si>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</si>
  <si>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</si>
  <si>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</si>
  <si>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</si>
  <si>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</si>
  <si>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</si>
  <si>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</si>
  <si>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</si>
  <si>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</si>
  <si>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</si>
  <si>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</si>
  <si>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</si>
  <si>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</si>
  <si>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</si>
  <si>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</si>
  <si>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</si>
  <si>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</si>
  <si>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</si>
  <si>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</si>
  <si>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</si>
  <si>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</si>
  <si>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</si>
  <si>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</si>
  <si>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</si>
  <si>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</si>
  <si>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</si>
  <si>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</si>
  <si>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</si>
  <si>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</si>
  <si>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</si>
  <si>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</si>
  <si>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</si>
  <si>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</si>
  <si>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</si>
  <si>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</si>
  <si>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</si>
  <si>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</si>
  <si>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</si>
  <si>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</si>
  <si>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</si>
  <si>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</si>
  <si>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</si>
  <si>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</si>
  <si>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</si>
  <si>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</si>
  <si>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</si>
  <si>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</si>
  <si>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</si>
  <si>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</si>
  <si>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</si>
  <si>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</si>
  <si>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</si>
  <si>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</si>
  <si>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</si>
  <si>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</si>
  <si>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</si>
  <si>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</si>
  <si>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</si>
  <si>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</si>
  <si>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</si>
  <si>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</si>
  <si>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</si>
  <si>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</si>
  <si>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</si>
  <si>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</si>
  <si>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</si>
  <si>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</si>
  <si>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</si>
  <si>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</si>
  <si>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</si>
  <si>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</si>
  <si>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</si>
  <si>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</si>
  <si>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</si>
  <si>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</si>
  <si>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</si>
  <si>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</si>
  <si>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</si>
  <si>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</si>
  <si>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</si>
  <si>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</si>
  <si>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</si>
  <si>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</si>
  <si>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</si>
  <si>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</si>
  <si>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</si>
  <si>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</si>
  <si>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</si>
  <si>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</si>
  <si>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</si>
  <si>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</si>
  <si>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</si>
  <si>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</si>
  <si>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</si>
  <si>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</si>
  <si>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</si>
  <si>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</si>
  <si>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</si>
  <si>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</si>
  <si>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</si>
  <si>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</si>
  <si>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</si>
  <si>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</si>
  <si>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</si>
  <si>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</si>
  <si>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</si>
  <si>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</si>
  <si>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</si>
  <si>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</si>
  <si>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</si>
  <si>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</si>
  <si>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</si>
  <si>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</si>
  <si>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</si>
  <si>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</si>
  <si>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</si>
  <si>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</si>
  <si>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</si>
  <si>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</si>
  <si>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</si>
  <si>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</si>
  <si>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</si>
  <si>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</si>
  <si>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</si>
  <si>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</si>
  <si>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</si>
  <si>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</si>
  <si>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</si>
  <si>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</si>
  <si>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</si>
  <si>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</si>
  <si>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</si>
  <si>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</si>
  <si>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</si>
  <si>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</si>
  <si>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</si>
  <si>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</si>
  <si>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</si>
  <si>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</si>
  <si>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</si>
  <si>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</si>
  <si>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</si>
  <si>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</si>
  <si>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</si>
  <si>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</si>
  <si>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</si>
  <si>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</si>
  <si>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</si>
  <si>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</si>
  <si>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</si>
  <si>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</si>
  <si>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</si>
  <si>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</si>
  <si>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</si>
  <si>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</si>
  <si>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</si>
  <si>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</si>
  <si>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</si>
  <si>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</si>
  <si>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</si>
  <si>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</si>
  <si>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</si>
  <si>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</si>
  <si>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</si>
  <si>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</si>
  <si>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</si>
  <si>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</si>
  <si>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</si>
  <si>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</si>
  <si>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</si>
  <si>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</si>
  <si>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</si>
  <si>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</si>
  <si>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</si>
  <si>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</si>
  <si>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</si>
  <si>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</si>
  <si>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</si>
  <si>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</si>
  <si>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</si>
  <si>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</si>
  <si>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</si>
  <si>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</si>
  <si>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</si>
  <si>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</si>
  <si>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</si>
  <si>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</si>
  <si>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</si>
  <si>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</si>
  <si>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</si>
  <si>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</si>
  <si>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</si>
  <si>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</si>
  <si>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</si>
  <si>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</si>
  <si>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</si>
  <si>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</si>
  <si>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</si>
  <si>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</si>
  <si>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</si>
  <si>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</si>
  <si>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</si>
  <si>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</si>
  <si>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</si>
  <si>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</si>
  <si>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</si>
  <si>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</si>
  <si>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</si>
  <si>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</si>
  <si>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</si>
  <si>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</si>
  <si>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</si>
  <si>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</si>
  <si>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</si>
  <si>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</si>
  <si>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</si>
  <si>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</si>
  <si>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</si>
  <si>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</si>
  <si>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</si>
  <si>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</si>
  <si>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</si>
  <si>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</si>
  <si>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</si>
  <si>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</si>
  <si>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</si>
  <si>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</si>
  <si>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</si>
  <si>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</si>
  <si>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</si>
  <si>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</si>
  <si>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</si>
  <si>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</si>
  <si>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</si>
  <si>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</si>
  <si>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</si>
  <si>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</si>
  <si>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</si>
  <si>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</si>
  <si>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</si>
  <si>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</si>
  <si>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</si>
  <si>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</si>
  <si>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</si>
  <si>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</si>
  <si>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</si>
  <si>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</si>
  <si>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</si>
  <si>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</si>
  <si>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</si>
  <si>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</si>
  <si>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</si>
  <si>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</si>
  <si>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</si>
  <si>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</si>
  <si>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</si>
  <si>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</si>
  <si>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</si>
  <si>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</si>
  <si>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</si>
  <si>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</si>
  <si>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</si>
  <si>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</si>
  <si>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</si>
  <si>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</si>
  <si>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</si>
  <si>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</si>
  <si>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</si>
  <si>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</si>
  <si>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</si>
  <si>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</si>
  <si>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</si>
  <si>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</si>
  <si>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</si>
  <si>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</si>
  <si>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</si>
  <si>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</si>
  <si>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</si>
  <si>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</si>
  <si>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</si>
  <si>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</si>
  <si>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</si>
  <si>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</si>
  <si>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</si>
  <si>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</si>
  <si>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</si>
  <si>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</si>
  <si>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</si>
  <si>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</si>
  <si>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</si>
  <si>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</si>
  <si>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</si>
  <si>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</si>
  <si>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</si>
  <si>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</si>
  <si>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</si>
  <si>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</si>
  <si>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</si>
  <si>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</si>
  <si>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</si>
  <si>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</si>
  <si>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</si>
  <si>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</si>
  <si>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</si>
  <si>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</si>
  <si>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</si>
  <si>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</si>
  <si>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</si>
  <si>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</si>
  <si>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</si>
  <si>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</si>
  <si>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</si>
  <si>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</si>
  <si>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</si>
  <si>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</si>
  <si>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</si>
  <si>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</si>
  <si>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</si>
  <si>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</si>
  <si>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</si>
  <si>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</si>
  <si>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</si>
  <si>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</si>
  <si>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</si>
  <si>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</si>
  <si>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</si>
  <si>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</si>
  <si>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</si>
  <si>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</si>
  <si>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</si>
  <si>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</si>
  <si>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</si>
  <si>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</si>
  <si>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</si>
  <si>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</si>
  <si>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</si>
  <si>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</si>
  <si>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</si>
  <si>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</si>
  <si>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</si>
  <si>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</si>
  <si>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</si>
  <si>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</si>
  <si>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</si>
  <si>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</si>
  <si>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</si>
  <si>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</si>
  <si>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</si>
  <si>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</si>
  <si>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</si>
  <si>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</si>
  <si>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</si>
  <si>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</si>
  <si>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</si>
  <si>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</si>
  <si>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</si>
  <si>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</si>
  <si>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</si>
  <si>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</si>
  <si>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</si>
  <si>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</si>
  <si>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</si>
  <si>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</si>
  <si>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</si>
  <si>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</si>
  <si>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</si>
  <si>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</si>
  <si>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</si>
  <si>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</si>
  <si>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</si>
  <si>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</si>
  <si>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</si>
  <si>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</si>
  <si>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</si>
  <si>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</si>
  <si>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</si>
  <si>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</si>
  <si>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</si>
  <si>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</si>
  <si>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</si>
  <si>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</si>
  <si>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</si>
  <si>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</si>
  <si>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</si>
  <si>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</si>
  <si>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</si>
  <si>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</si>
  <si>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</si>
  <si>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</si>
  <si>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</si>
  <si>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</si>
  <si>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</si>
  <si>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</si>
  <si>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</si>
  <si>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</si>
  <si>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</si>
  <si>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</si>
  <si>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</si>
  <si>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</si>
  <si>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</si>
  <si>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</si>
  <si>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</si>
  <si>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</si>
  <si>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</si>
  <si>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</si>
  <si>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</si>
  <si>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</si>
  <si>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</si>
  <si>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</si>
  <si>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</si>
  <si>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</si>
  <si>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</si>
  <si>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</si>
  <si>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</si>
  <si>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</si>
  <si>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</si>
  <si>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</si>
  <si>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</si>
  <si>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</si>
  <si>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</si>
  <si>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</si>
  <si>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</si>
  <si>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</si>
  <si>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</si>
  <si>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</si>
  <si>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</si>
  <si>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</si>
  <si>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</si>
  <si>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</si>
  <si>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</si>
  <si>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</si>
  <si>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</si>
  <si>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</si>
  <si>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</si>
  <si>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</si>
  <si>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</si>
  <si>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</si>
  <si>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</si>
  <si>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</si>
  <si>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</si>
  <si>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</si>
  <si>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</si>
  <si>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</si>
  <si>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</si>
  <si>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</si>
  <si>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</si>
  <si>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</si>
  <si>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</si>
  <si>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</si>
  <si>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</si>
  <si>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</si>
  <si>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</si>
  <si>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</si>
  <si>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</si>
  <si>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</si>
  <si>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</si>
  <si>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</si>
  <si>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</si>
  <si>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</si>
  <si>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</si>
  <si>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</si>
  <si>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</si>
  <si>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</si>
  <si>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</si>
  <si>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</si>
  <si>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</si>
  <si>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</si>
  <si>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</si>
  <si>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</si>
  <si>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</si>
  <si>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</si>
  <si>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</si>
  <si>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</si>
  <si>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</si>
  <si>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</si>
  <si>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</si>
  <si>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</si>
  <si>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</si>
  <si>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</si>
  <si>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</si>
  <si>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</si>
  <si>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</si>
  <si>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</si>
  <si>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</si>
  <si>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</si>
  <si>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</si>
  <si>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</si>
  <si>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</si>
  <si>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</si>
  <si>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</si>
  <si>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</si>
  <si>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</si>
  <si>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</si>
  <si>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</si>
  <si>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</si>
  <si>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</si>
  <si>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</si>
  <si>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</si>
  <si>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</si>
  <si>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</si>
  <si>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</si>
  <si>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</si>
  <si>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</si>
  <si>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</si>
  <si>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</si>
  <si>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</si>
  <si>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</si>
  <si>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</si>
  <si>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</si>
  <si>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</si>
  <si>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</si>
  <si>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</si>
  <si>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</si>
  <si>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</si>
  <si>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</si>
  <si>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</si>
  <si>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</si>
  <si>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</si>
  <si>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</si>
  <si>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</si>
  <si>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</si>
  <si>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</si>
  <si>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</si>
  <si>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</si>
  <si>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</si>
  <si>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</si>
  <si>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</si>
  <si>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</si>
  <si>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</si>
  <si>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</si>
  <si>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</si>
  <si>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</si>
  <si>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</si>
  <si>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</si>
  <si>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</si>
  <si>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</si>
  <si>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</si>
  <si>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</si>
  <si>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</si>
  <si>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</si>
  <si>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</si>
  <si>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</si>
  <si>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</si>
  <si>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</si>
  <si>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</si>
  <si>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</si>
  <si>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</si>
  <si>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</si>
  <si>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</si>
  <si>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</si>
  <si>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</si>
  <si>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</si>
  <si>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</si>
  <si>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</si>
  <si>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</si>
  <si>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</si>
  <si>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</si>
  <si>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</si>
  <si>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</si>
  <si>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</si>
  <si>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</si>
  <si>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</si>
  <si>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</si>
  <si>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</si>
  <si>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</si>
  <si>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</si>
  <si>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</si>
  <si>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</si>
  <si>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</si>
  <si>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</si>
  <si>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</si>
  <si>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</si>
  <si>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</si>
  <si>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</si>
  <si>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</si>
  <si>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</si>
  <si>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</si>
  <si>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</si>
  <si>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</si>
  <si>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</si>
  <si>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</si>
  <si>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</si>
  <si>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</si>
  <si>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</si>
  <si>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</si>
  <si>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</si>
  <si>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</si>
  <si>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</si>
  <si>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</si>
  <si>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</si>
  <si>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</si>
  <si>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</si>
  <si>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</si>
  <si>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</si>
  <si>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</si>
  <si>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</si>
  <si>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</si>
  <si>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</si>
  <si>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</si>
  <si>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</si>
  <si>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</si>
  <si>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</si>
  <si>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</si>
  <si>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</si>
  <si>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</si>
  <si>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</si>
  <si>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</si>
  <si>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</si>
  <si>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</si>
  <si>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</si>
  <si>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</si>
  <si>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</si>
  <si>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</si>
  <si>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</si>
  <si>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</si>
  <si>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</si>
  <si>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</si>
  <si>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</si>
  <si>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</si>
  <si>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</si>
  <si>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</si>
  <si>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</si>
  <si>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</si>
  <si>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</si>
  <si>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</si>
  <si>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</si>
  <si>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</si>
  <si>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</si>
  <si>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</si>
  <si>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</si>
  <si>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</si>
  <si>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</si>
  <si>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</si>
  <si>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</si>
  <si>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</si>
  <si>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</si>
  <si>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</si>
  <si>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</si>
  <si>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</si>
  <si>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</si>
  <si>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</si>
  <si>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</si>
  <si>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</si>
  <si>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</si>
  <si>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</si>
  <si>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</si>
  <si>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</si>
  <si>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</si>
  <si>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</si>
  <si>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</si>
  <si>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</si>
  <si>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</si>
  <si>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</si>
  <si>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</si>
  <si>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</si>
  <si>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</si>
  <si>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</si>
  <si>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</si>
  <si>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</si>
  <si>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</si>
  <si>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</si>
  <si>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</si>
  <si>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</si>
  <si>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</si>
  <si>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</si>
  <si>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</si>
  <si>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</si>
  <si>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</si>
  <si>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</si>
  <si>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</si>
  <si>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</si>
  <si>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</si>
  <si>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</si>
  <si>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</si>
  <si>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</si>
  <si>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</si>
  <si>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</si>
  <si>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</si>
  <si>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</si>
  <si>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</si>
  <si>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</si>
  <si>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</si>
  <si>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</si>
  <si>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</si>
  <si>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</si>
  <si>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</si>
  <si>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</si>
  <si>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</si>
  <si>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</si>
  <si>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</si>
  <si>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</si>
  <si>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</si>
  <si>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</si>
  <si>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</si>
  <si>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</si>
  <si>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</si>
  <si>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</si>
  <si>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</si>
  <si>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</si>
  <si>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</si>
  <si>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</si>
  <si>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</si>
  <si>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</si>
  <si>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</si>
  <si>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</si>
  <si>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</si>
  <si>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</si>
  <si>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</si>
  <si>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</si>
  <si>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</si>
  <si>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</si>
  <si>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</si>
  <si>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</si>
  <si>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</si>
  <si>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</si>
  <si>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</si>
  <si>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</si>
  <si>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</si>
  <si>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</si>
  <si>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</si>
  <si>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</si>
  <si>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</si>
  <si>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</si>
  <si>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</si>
  <si>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</si>
  <si>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</si>
  <si>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</si>
  <si>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</si>
  <si>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</si>
  <si>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</si>
  <si>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</si>
  <si>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*</t>
  </si>
  <si>
    <t>COFORGE</t>
  </si>
  <si>
    <t>Intrday Call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</si>
  <si>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</si>
  <si>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</si>
  <si>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</si>
  <si>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</si>
  <si>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</si>
  <si>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</si>
  <si>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</si>
  <si>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</si>
  <si>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</si>
  <si>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</si>
  <si>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</si>
  <si>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</si>
  <si>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</si>
  <si>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</si>
  <si>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</si>
  <si>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</si>
  <si>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1465-1475</t>
  </si>
  <si>
    <t>1600-1700</t>
  </si>
  <si>
    <t>ANURAS</t>
  </si>
  <si>
    <t>125-128</t>
  </si>
  <si>
    <t>ALPHA LEON ENTERPRISES LLP</t>
  </si>
  <si>
    <t>Profit of Rs.12/-</t>
  </si>
  <si>
    <t>720-740</t>
  </si>
  <si>
    <t>Profit of Rs.108/-</t>
  </si>
  <si>
    <t>GRAVITON RESEARCH CAPITAL LLP</t>
  </si>
  <si>
    <t>280-290</t>
  </si>
  <si>
    <t>Sell</t>
  </si>
  <si>
    <t>Part Profit of Rs.191.50/-</t>
  </si>
  <si>
    <t>Profit of Rs.30/-</t>
  </si>
  <si>
    <t>1380-1400</t>
  </si>
  <si>
    <t>100-120</t>
  </si>
  <si>
    <t>200-205</t>
  </si>
  <si>
    <t>2830-2850</t>
  </si>
  <si>
    <t>3100-3200</t>
  </si>
  <si>
    <t>HINDUNILVR JUNE FUT</t>
  </si>
  <si>
    <t>2390-2410</t>
  </si>
  <si>
    <t>590-610</t>
  </si>
  <si>
    <t xml:space="preserve">TVSMOTOR </t>
  </si>
  <si>
    <t>665-675</t>
  </si>
  <si>
    <t>M&amp;MFIN 185 CE JUN</t>
  </si>
  <si>
    <t>2250-2300</t>
  </si>
  <si>
    <t>NIFTY 15600 CE 3 JUNE</t>
  </si>
  <si>
    <t>Loss of Rs.22.5/-</t>
  </si>
  <si>
    <t>429-433</t>
  </si>
  <si>
    <t>450-455</t>
  </si>
  <si>
    <t>2965-2985</t>
  </si>
  <si>
    <t>3300-3350</t>
  </si>
  <si>
    <t>OLGA TRADING PRIVATE LIMITED</t>
  </si>
  <si>
    <t>HDFCLIFE JUNE FUT</t>
  </si>
  <si>
    <t>695-700</t>
  </si>
  <si>
    <t>Profit of Rs.31/-</t>
  </si>
  <si>
    <t>PEL JUNE FUT</t>
  </si>
  <si>
    <t>NAUKRI JUNE FUT</t>
  </si>
  <si>
    <t>NIFTY 15500 CE 3 JUNE</t>
  </si>
  <si>
    <t>100-110</t>
  </si>
  <si>
    <t>Profit of Rs.14/-</t>
  </si>
  <si>
    <t>1910-1930</t>
  </si>
  <si>
    <t>4700-4750</t>
  </si>
  <si>
    <t xml:space="preserve">AMARAJABAT </t>
  </si>
  <si>
    <t>780-790</t>
  </si>
  <si>
    <t>1240-1250</t>
  </si>
  <si>
    <t>Profit of Rs.22.5/-</t>
  </si>
  <si>
    <t>Profit of Rs.28.5/-</t>
  </si>
  <si>
    <t>Profit of Rs.7/-</t>
  </si>
  <si>
    <t>Profit of Rs.100/-</t>
  </si>
  <si>
    <t>Profit of Rs.160/-</t>
  </si>
  <si>
    <t>Profit of Rs.25.5/-</t>
  </si>
  <si>
    <t>Profit of Rs.38/-</t>
  </si>
  <si>
    <t>2380-2400</t>
  </si>
  <si>
    <t>Profit of Rs.14.5/-</t>
  </si>
  <si>
    <t>UTTAMSTL</t>
  </si>
  <si>
    <t>Uttam Galva Steels Limite</t>
  </si>
  <si>
    <t>ESCORTS JUNE FUT</t>
  </si>
  <si>
    <t>1250-1260</t>
  </si>
  <si>
    <t>265-270</t>
  </si>
  <si>
    <t>IRCTC 2200 CE JUNE</t>
  </si>
  <si>
    <t>55-60</t>
  </si>
  <si>
    <t>Profit of Rs.5/-</t>
  </si>
  <si>
    <t>Profit of Rs.19/-</t>
  </si>
  <si>
    <t>Retail Research Technical Calls &amp; Fundamental Performance Report for the month of June-2021</t>
  </si>
  <si>
    <t>CHDCHEM</t>
  </si>
  <si>
    <t>KIRTI RAMAN MEHTA</t>
  </si>
  <si>
    <t>DIVYA KOTHARI</t>
  </si>
  <si>
    <t>VMV</t>
  </si>
  <si>
    <t>VIVIDHA</t>
  </si>
  <si>
    <t>Visagar Polytex Ltd</t>
  </si>
  <si>
    <t>SAINATH TRADING COMPANY PRIVATE LIMITED .</t>
  </si>
  <si>
    <t>Profit of Rs.21.5/-</t>
  </si>
  <si>
    <t xml:space="preserve">IEX </t>
  </si>
  <si>
    <t>375-380</t>
  </si>
  <si>
    <t>4800-4850</t>
  </si>
  <si>
    <t xml:space="preserve">HCLTECH JUNE FUT </t>
  </si>
  <si>
    <t>990-1000</t>
  </si>
  <si>
    <t>7NR</t>
  </si>
  <si>
    <t>PINAL KANCHANLAL SHAH</t>
  </si>
  <si>
    <t>Profit of Rs.8/-</t>
  </si>
  <si>
    <t xml:space="preserve">IRCTC </t>
  </si>
  <si>
    <t>2200-2250</t>
  </si>
  <si>
    <t>Profit of Rs.28/-</t>
  </si>
  <si>
    <t>Loss of Rs.21/-</t>
  </si>
  <si>
    <t>Loss of Rs.70/-</t>
  </si>
  <si>
    <t>TECHM 1080 CE JUNE</t>
  </si>
  <si>
    <t>28-32</t>
  </si>
  <si>
    <t>NK SECURITIES RESEARCH PRIVATE LIMITED</t>
  </si>
  <si>
    <t>JUMP TRADING FINANCIAL INDIA PRIVATE LIMITED</t>
  </si>
  <si>
    <t>Indiabulls Hsg Fin Ltd</t>
  </si>
  <si>
    <t>KMSUGAR</t>
  </si>
  <si>
    <t>K.M.Sugar Mills Limited</t>
  </si>
  <si>
    <t>PILITA</t>
  </si>
  <si>
    <t>PIL Italica Lifestyle Ltd</t>
  </si>
  <si>
    <t>FOODVILLE HOSPITALITY SERVICES PVT LTD</t>
  </si>
  <si>
    <t>317-327</t>
  </si>
  <si>
    <t>Buy&lt;&gt;</t>
  </si>
  <si>
    <t xml:space="preserve"> NIFTY 15550 PE 17 JUNE</t>
  </si>
  <si>
    <t>110-120</t>
  </si>
  <si>
    <t>Profit of Rs.4/-</t>
  </si>
  <si>
    <t>2980-3020</t>
  </si>
  <si>
    <t>3570-3600</t>
  </si>
  <si>
    <t>3900-4000</t>
  </si>
  <si>
    <t>TOPGAIN FINANCE PRIVATE LIMITED</t>
  </si>
  <si>
    <t>DGL</t>
  </si>
  <si>
    <t>MAANOR INVESTMENTS PRIVATE LIMITED .</t>
  </si>
  <si>
    <t>MAHACORP</t>
  </si>
  <si>
    <t>TURBOT TRADERS PRIVATE LIMITED</t>
  </si>
  <si>
    <t>OPTIFIN</t>
  </si>
  <si>
    <t>VEAM CAPITALS PRIVATE LIMITED</t>
  </si>
  <si>
    <t>XTX MARKETS LLP</t>
  </si>
  <si>
    <t>DLINKINDIA</t>
  </si>
  <si>
    <t>D-Link India Ltd</t>
  </si>
  <si>
    <t>KELLTONTEC</t>
  </si>
  <si>
    <t>Kellton Tech Sol Ltd</t>
  </si>
  <si>
    <t>RIIL</t>
  </si>
  <si>
    <t>Reliance Indl Infra Ltd</t>
  </si>
  <si>
    <t>VERTOZ</t>
  </si>
  <si>
    <t>Vertoz Advertising Ltd</t>
  </si>
  <si>
    <t>VAIBHAV STOCK AND DERIVATIVES BROKING PRIVATE LIMITED</t>
  </si>
  <si>
    <t>GRANULES 350 CE JUNE</t>
  </si>
  <si>
    <t>8-8.5</t>
  </si>
  <si>
    <t>14-16</t>
  </si>
  <si>
    <t>HEROMOTOCO APRIL FUT</t>
  </si>
  <si>
    <t>HEROMOTOCO APR 3050 CE</t>
  </si>
  <si>
    <t>RELIANCE JUNE FUT</t>
  </si>
  <si>
    <t>2214-2218</t>
  </si>
  <si>
    <t>RELIANCE 2260 CE</t>
  </si>
  <si>
    <t>36-38</t>
  </si>
  <si>
    <t>COMFINCAP</t>
  </si>
  <si>
    <t>LUHARUKA COMMOTRADE PRIVATE LIMITED .</t>
  </si>
  <si>
    <t>PARESHBHAI BABUBHAI BHANDERI</t>
  </si>
  <si>
    <t>DML</t>
  </si>
  <si>
    <t>ASHA VIJAY PATIL</t>
  </si>
  <si>
    <t>OZONEWORLD</t>
  </si>
  <si>
    <t>RAJU GULABRAI SHAH</t>
  </si>
  <si>
    <t>PARLEIND</t>
  </si>
  <si>
    <t>RCL</t>
  </si>
  <si>
    <t>ABHISHEK CHOUDHARY</t>
  </si>
  <si>
    <t>SK GROWTH FUND PRIVATE LIMITED</t>
  </si>
  <si>
    <t>BCG</t>
  </si>
  <si>
    <t>Lycos Internet Limited</t>
  </si>
  <si>
    <t>GLOBUSSPR</t>
  </si>
  <si>
    <t>Globus Spirits Limited</t>
  </si>
  <si>
    <t>INDSWFTLAB</t>
  </si>
  <si>
    <t>Ind-Swift Labs Ltd.</t>
  </si>
  <si>
    <t>SANJEEV KALRA</t>
  </si>
  <si>
    <t>ASHWIN STOCKS AND INVESTMENT PRIVATE LIMITED</t>
  </si>
  <si>
    <t>QE SECURITIES</t>
  </si>
  <si>
    <t>SINTEX</t>
  </si>
  <si>
    <t>Sintex Industries Ltd.</t>
  </si>
  <si>
    <t>AJOONI</t>
  </si>
  <si>
    <t>Ajooni Biotech Limited</t>
  </si>
  <si>
    <t>TEMPLETON STRATEGIC EMERGING MARKETS FUND IV LDC</t>
  </si>
  <si>
    <t>Loss of Rs.80/-</t>
  </si>
  <si>
    <t>Loss of Rs.74/-</t>
  </si>
  <si>
    <t>Profit of Rs.67.5/-</t>
  </si>
  <si>
    <t>Loss of Rs.46.5/-</t>
  </si>
  <si>
    <t>Profit of Rs.1.15/-</t>
  </si>
  <si>
    <t>158-158.5</t>
  </si>
  <si>
    <t>165-170</t>
  </si>
  <si>
    <t>2050-2065</t>
  </si>
  <si>
    <t>DRREDDY JUNE FUT</t>
  </si>
  <si>
    <t>5430-5450</t>
  </si>
  <si>
    <t>DRREDDY 5600 CE</t>
  </si>
  <si>
    <t>73-75</t>
  </si>
  <si>
    <t>7SEASL</t>
  </si>
  <si>
    <t>PALACHARLA SRINIVASU</t>
  </si>
  <si>
    <t>ADJIA</t>
  </si>
  <si>
    <t>SHRENI SHARES PRIVATE LIMITED</t>
  </si>
  <si>
    <t>KAUPILKUMAR HASMUKHBHAI SHAH</t>
  </si>
  <si>
    <t>ASIANENE</t>
  </si>
  <si>
    <t>BALRAM CHAINRAI</t>
  </si>
  <si>
    <t>ATHARVENT</t>
  </si>
  <si>
    <t>SUSHILA DEVI AGARWAL</t>
  </si>
  <si>
    <t>MAHESH KULHARI</t>
  </si>
  <si>
    <t>BODHTREE</t>
  </si>
  <si>
    <t>RAJASEKHAR GUTTIKONDA</t>
  </si>
  <si>
    <t>BP EQUITIES PVT. LTD.</t>
  </si>
  <si>
    <t>CPL</t>
  </si>
  <si>
    <t>JILESH NAVIN CHHEDA</t>
  </si>
  <si>
    <t>BHOPENDRAKUMAR</t>
  </si>
  <si>
    <t>MAGNAELQ</t>
  </si>
  <si>
    <t>VENKATTU SRINIVASAN</t>
  </si>
  <si>
    <t>MAYUKH</t>
  </si>
  <si>
    <t>GANESH DHAR PANDEY</t>
  </si>
  <si>
    <t>NOVATEOR</t>
  </si>
  <si>
    <t>MURUGESANMARIS</t>
  </si>
  <si>
    <t>ARUN DASHRATHBHAI PRAJAPATI</t>
  </si>
  <si>
    <t>DARSHANGI MANISH PATEL</t>
  </si>
  <si>
    <t>BIPINCHANDRARANCHHODLALPATEL</t>
  </si>
  <si>
    <t>PADMAIND</t>
  </si>
  <si>
    <t>PUNAM LALJIBHAI DABHI</t>
  </si>
  <si>
    <t>PIL ENTERPRISE PRIVATE LIMITED</t>
  </si>
  <si>
    <t>REGENCY</t>
  </si>
  <si>
    <t>INDERJEET KAUR WADHWA</t>
  </si>
  <si>
    <t>SURINDER KUMAR</t>
  </si>
  <si>
    <t>RELICTEC</t>
  </si>
  <si>
    <t>CHANDAN</t>
  </si>
  <si>
    <t>REMLIFE</t>
  </si>
  <si>
    <t>SIDDHARTH CHIMANLAL SHAH .</t>
  </si>
  <si>
    <t>UPPINANGADY SUDHINDRA NAYAK</t>
  </si>
  <si>
    <t>SAGARPROD</t>
  </si>
  <si>
    <t>ANTIQUE SECURITIES PVT LTD.</t>
  </si>
  <si>
    <t>SHINEFASH</t>
  </si>
  <si>
    <t>JAGRUTIBEN JAYANTILAL VYAS</t>
  </si>
  <si>
    <t>PRAKASHBHAI MAHENDRABHAI DAVE</t>
  </si>
  <si>
    <t>SUMEDHA</t>
  </si>
  <si>
    <t>PARTH INFIN BROKERS PVT. LTD.</t>
  </si>
  <si>
    <t>SVPHOUSING</t>
  </si>
  <si>
    <t>INDO JATALIA SECURITIES PRIVATE LIMITED</t>
  </si>
  <si>
    <t>INDO JATALIA COMMODITIES LIMITED</t>
  </si>
  <si>
    <t>VBDESAI</t>
  </si>
  <si>
    <t>SANJEEV LUNKAD</t>
  </si>
  <si>
    <t>VEERENRGY</t>
  </si>
  <si>
    <t>VIJAYA LAKSHMI YALAMANCHILI</t>
  </si>
  <si>
    <t>ASHOK KUMAR SINGH</t>
  </si>
  <si>
    <t>ZEELEARN</t>
  </si>
  <si>
    <t>PULIN INVESTMENTS PRIVATE LIMITED</t>
  </si>
  <si>
    <t>ZICOM</t>
  </si>
  <si>
    <t>AVANI PARESH SHAH</t>
  </si>
  <si>
    <t>IDBI BANK LIMITED</t>
  </si>
  <si>
    <t>ALBERTDAVD</t>
  </si>
  <si>
    <t>Albert David Limited</t>
  </si>
  <si>
    <t>OHM INVESTMENT CORPORATION</t>
  </si>
  <si>
    <t>DWARKESH</t>
  </si>
  <si>
    <t>Dwarikesh Sugar Industrie</t>
  </si>
  <si>
    <t>Jai Corp Limited</t>
  </si>
  <si>
    <t>MARKSANS</t>
  </si>
  <si>
    <t>Marksans Pharma Limited</t>
  </si>
  <si>
    <t>PARTH INFIN BROKERS PVT LTD</t>
  </si>
  <si>
    <t>PENTAGOLD</t>
  </si>
  <si>
    <t>Penta Gold Limited</t>
  </si>
  <si>
    <t>A S CONFIN PVT.LTD.</t>
  </si>
  <si>
    <t>PIONEEREMB</t>
  </si>
  <si>
    <t>Pioneer Embroideries Limi</t>
  </si>
  <si>
    <t>GOENKA BUSINESS &amp; FINANCE LIMITED</t>
  </si>
  <si>
    <t>ARVINDER SINGH PASRICHA</t>
  </si>
  <si>
    <t>SHREEJI CAPITAL AND FINANCE LIMITED</t>
  </si>
  <si>
    <t>RCOM</t>
  </si>
  <si>
    <t>Reliance Comm. Ltd.</t>
  </si>
  <si>
    <t>RICOAUTO</t>
  </si>
  <si>
    <t>Rico Auto Industries Ltd</t>
  </si>
  <si>
    <t>TWO ROADS TRADING PRIVATE LIMITED</t>
  </si>
  <si>
    <t>GOLDMINE STOCKS PRIVATE LIMITED</t>
  </si>
  <si>
    <t>MATHISYS ADVISORS LLP</t>
  </si>
  <si>
    <t>SIDDHIKA</t>
  </si>
  <si>
    <t>Siddhika Coatings Limited</t>
  </si>
  <si>
    <t>SUNILKUMAR CHANDRAKANT MEHTA (HUF)</t>
  </si>
  <si>
    <t>GODHAR RAJENDRA GANGARAM</t>
  </si>
  <si>
    <t>V-Guard Industries Limite</t>
  </si>
  <si>
    <t>SBI MUTUAL FUND</t>
  </si>
  <si>
    <t>WABAG</t>
  </si>
  <si>
    <t>VA Tech Wabag Ltd</t>
  </si>
  <si>
    <t>WFL</t>
  </si>
  <si>
    <t>Wonder Fibromats Limited</t>
  </si>
  <si>
    <t>SATISH KUMAR GUPTA</t>
  </si>
  <si>
    <t>Zensar Technologies -Depo</t>
  </si>
  <si>
    <t>DSP MUTUAL FUND</t>
  </si>
  <si>
    <t>GOLDMAN SACHS INDIA FUND LIMITED</t>
  </si>
  <si>
    <t>NIPPON INDIA MUTUAL FUND</t>
  </si>
  <si>
    <t>ANTGRAPHIC</t>
  </si>
  <si>
    <t>Antarctica Graphics Ltd</t>
  </si>
  <si>
    <t>REDDY G MADAN MOHAN</t>
  </si>
  <si>
    <t>BBTCL</t>
  </si>
  <si>
    <t>B&amp;B Triplewall Cont Ltd</t>
  </si>
  <si>
    <t>SAI PARYAVARAN CONSTRUCTIONS PRIVATE LIMITED</t>
  </si>
  <si>
    <t>LIBAS</t>
  </si>
  <si>
    <t>Libas Consu Products Ltd</t>
  </si>
  <si>
    <t>SHAH NIRAJ RAJNIKANT</t>
  </si>
  <si>
    <t>PROFIN COMMODITIES PRIVATE LIMITED</t>
  </si>
  <si>
    <t>BHAGCHANDKA SUNITA</t>
  </si>
  <si>
    <t>CHITTILAPPILLY THOMAS KOCHUOUSEPH</t>
  </si>
  <si>
    <t>VISESHINFO</t>
  </si>
  <si>
    <t>Visesh Infotecnics Limite</t>
  </si>
  <si>
    <t>PATALIPUTRA INTERNATIONAL LIMITED</t>
  </si>
  <si>
    <t>KANIPAKAM EDUCATION PRIVATE LIMITED</t>
  </si>
  <si>
    <t>MARINA HOLDCO (FPI) LTD</t>
  </si>
  <si>
    <t>Zicom Electronic Security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</si>
</sst>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45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0" borderId="11" xfId="9" applyFont="1" applyFill="1" applyBorder="1" applyAlignment="1">
      <alignment horizontal="center"/>
    </xf>
    <xf numFmtId="0" fontId="46" fillId="23" borderId="0" xfId="0" applyFont="1" applyFill="1" applyAlignment="1">
      <alignment horizont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16" fontId="7" fillId="56" borderId="35" xfId="16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7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/>
    </xf>
    <xf numFmtId="0" fontId="8" fillId="2" borderId="35" xfId="0" applyFont="1" applyFill="1" applyBorder="1" applyAlignment="1">
      <alignment horizontal="left"/>
    </xf>
    <xf numFmtId="0" fontId="7" fillId="56" borderId="36" xfId="0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7" fillId="56" borderId="37" xfId="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64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2" fontId="7" fillId="56" borderId="35" xfId="0" applyNumberFormat="1" applyFont="1" applyFill="1" applyBorder="1" applyAlignment="1">
      <alignment horizontal="center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0" fillId="57" borderId="35" xfId="0" applyNumberFormat="1" applyFill="1" applyBorder="1" applyAlignment="1">
      <alignment horizontal="center" vertical="center"/>
    </xf>
    <xf numFmtId="164" fontId="0" fillId="57" borderId="35" xfId="0" applyNumberFormat="1" applyFill="1" applyBorder="1" applyAlignment="1">
      <alignment horizontal="center" vertical="center"/>
    </xf>
    <xf numFmtId="15" fontId="0" fillId="57" borderId="35" xfId="0" applyNumberFormat="1" applyFill="1" applyBorder="1" applyAlignment="1">
      <alignment horizontal="center" vertical="center"/>
    </xf>
    <xf numFmtId="0" fontId="49" fillId="57" borderId="35" xfId="0" applyFont="1" applyFill="1" applyBorder="1"/>
    <xf numFmtId="43" fontId="46" fillId="57" borderId="35" xfId="160" applyFont="1" applyFill="1" applyBorder="1" applyAlignment="1">
      <alignment horizontal="center" vertical="top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ill="1" applyBorder="1" applyAlignment="1">
      <alignment horizontal="center" vertical="center"/>
    </xf>
    <xf numFmtId="0" fontId="46" fillId="57" borderId="35" xfId="0" applyFont="1" applyFill="1" applyBorder="1" applyAlignment="1">
      <alignment horizontal="center" vertical="top"/>
    </xf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16" fontId="7" fillId="57" borderId="35" xfId="160" applyNumberFormat="1" applyFont="1" applyFill="1" applyBorder="1" applyAlignment="1">
      <alignment horizontal="center" vertical="center"/>
    </xf>
    <xf numFmtId="0" fontId="7" fillId="43" borderId="37" xfId="0" applyNumberFormat="1" applyFont="1" applyFill="1" applyBorder="1" applyAlignment="1">
      <alignment horizontal="center" vertical="center"/>
    </xf>
    <xf numFmtId="164" fontId="7" fillId="43" borderId="35" xfId="0" applyNumberFormat="1" applyFont="1" applyFill="1" applyBorder="1" applyAlignment="1">
      <alignment horizontal="center" vertical="center"/>
    </xf>
    <xf numFmtId="165" fontId="7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 applyAlignment="1">
      <alignment horizontal="left"/>
    </xf>
    <xf numFmtId="0" fontId="49" fillId="43" borderId="35" xfId="0" applyFont="1" applyFill="1" applyBorder="1" applyAlignment="1">
      <alignment horizontal="center" vertical="center"/>
    </xf>
    <xf numFmtId="0" fontId="7" fillId="43" borderId="36" xfId="0" applyFont="1" applyFill="1" applyBorder="1" applyAlignment="1">
      <alignment horizontal="center" vertical="center"/>
    </xf>
    <xf numFmtId="2" fontId="7" fillId="43" borderId="36" xfId="0" applyNumberFormat="1" applyFont="1" applyFill="1" applyBorder="1" applyAlignment="1">
      <alignment horizontal="center" vertical="center"/>
    </xf>
    <xf numFmtId="169" fontId="7" fillId="43" borderId="35" xfId="0" applyNumberFormat="1" applyFont="1" applyFill="1" applyBorder="1" applyAlignment="1">
      <alignment horizontal="center" vertical="center"/>
    </xf>
    <xf numFmtId="43" fontId="7" fillId="43" borderId="35" xfId="160" applyFont="1" applyFill="1" applyBorder="1" applyAlignment="1">
      <alignment horizontal="center" vertical="center"/>
    </xf>
    <xf numFmtId="16" fontId="7" fillId="2" borderId="36" xfId="160" applyNumberFormat="1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16" fontId="7" fillId="2" borderId="37" xfId="160" applyNumberFormat="1" applyFont="1" applyFill="1" applyBorder="1" applyAlignment="1">
      <alignment horizontal="center" vertical="center"/>
    </xf>
    <xf numFmtId="0" fontId="46" fillId="2" borderId="35" xfId="0" applyFont="1" applyFill="1" applyBorder="1"/>
    <xf numFmtId="0" fontId="0" fillId="2" borderId="35" xfId="0" applyFill="1" applyBorder="1"/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46" fillId="43" borderId="35" xfId="0" applyNumberFormat="1" applyFont="1" applyFill="1" applyBorder="1" applyAlignment="1">
      <alignment horizontal="center" vertical="center"/>
    </xf>
    <xf numFmtId="165" fontId="46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46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6" xfId="0" applyNumberFormat="1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0" sqref="B2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44362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44362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28" t="s">
        <v>16</v>
      </c>
      <c r="B9" s="530" t="s">
        <v>17</v>
      </c>
      <c r="C9" s="530" t="s">
        <v>18</v>
      </c>
      <c r="D9" s="530" t="s">
        <v>827</v>
      </c>
      <c r="E9" s="251" t="s">
        <v>19</v>
      </c>
      <c r="F9" s="251" t="s">
        <v>20</v>
      </c>
      <c r="G9" s="525" t="s">
        <v>21</v>
      </c>
      <c r="H9" s="526"/>
      <c r="I9" s="527"/>
      <c r="J9" s="525" t="s">
        <v>22</v>
      </c>
      <c r="K9" s="526"/>
      <c r="L9" s="527"/>
      <c r="M9" s="251"/>
      <c r="N9" s="258"/>
      <c r="O9" s="258"/>
      <c r="P9" s="258"/>
    </row>
    <row r="10" spans="1:16" ht="59.25" customHeight="1">
      <c r="A10" s="529"/>
      <c r="B10" s="531" t="s">
        <v>17</v>
      </c>
      <c r="C10" s="531"/>
      <c r="D10" s="531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3" t="s">
        <v>34</v>
      </c>
      <c r="C11" s="436" t="s">
        <v>35</v>
      </c>
      <c r="D11" s="437">
        <v>44371</v>
      </c>
      <c r="E11" s="275">
        <v>35065.1</v>
      </c>
      <c r="F11" s="275">
        <v>34883.366666666669</v>
      </c>
      <c r="G11" s="287">
        <v>34636.733333333337</v>
      </c>
      <c r="H11" s="287">
        <v>34208.366666666669</v>
      </c>
      <c r="I11" s="287">
        <v>33961.733333333337</v>
      </c>
      <c r="J11" s="287">
        <v>35311.733333333337</v>
      </c>
      <c r="K11" s="287">
        <v>35558.366666666669</v>
      </c>
      <c r="L11" s="287">
        <v>35986.733333333337</v>
      </c>
      <c r="M11" s="274">
        <v>35130</v>
      </c>
      <c r="N11" s="274">
        <v>34455</v>
      </c>
      <c r="O11" s="434">
        <v>1710250</v>
      </c>
      <c r="P11" s="435">
        <v>-7.3298925779927124E-2</v>
      </c>
    </row>
    <row r="12" spans="1:16" ht="15">
      <c r="A12" s="254">
        <v>2</v>
      </c>
      <c r="B12" s="343" t="s">
        <v>34</v>
      </c>
      <c r="C12" s="436" t="s">
        <v>36</v>
      </c>
      <c r="D12" s="437">
        <v>44371</v>
      </c>
      <c r="E12" s="288">
        <v>15832.65</v>
      </c>
      <c r="F12" s="288">
        <v>15770.466666666667</v>
      </c>
      <c r="G12" s="289">
        <v>15692.833333333334</v>
      </c>
      <c r="H12" s="289">
        <v>15553.016666666666</v>
      </c>
      <c r="I12" s="289">
        <v>15475.383333333333</v>
      </c>
      <c r="J12" s="289">
        <v>15910.283333333335</v>
      </c>
      <c r="K12" s="289">
        <v>15987.916666666666</v>
      </c>
      <c r="L12" s="289">
        <v>16127.733333333335</v>
      </c>
      <c r="M12" s="276">
        <v>15848.1</v>
      </c>
      <c r="N12" s="276">
        <v>15630.65</v>
      </c>
      <c r="O12" s="291">
        <v>12876050</v>
      </c>
      <c r="P12" s="292">
        <v>-1.0826248033817381E-2</v>
      </c>
    </row>
    <row r="13" spans="1:16" ht="15">
      <c r="A13" s="254">
        <v>3</v>
      </c>
      <c r="B13" s="343" t="s">
        <v>34</v>
      </c>
      <c r="C13" s="436" t="s">
        <v>825</v>
      </c>
      <c r="D13" s="437">
        <v>44371</v>
      </c>
      <c r="E13" s="402">
        <v>16627.349999999999</v>
      </c>
      <c r="F13" s="402">
        <v>16551.55</v>
      </c>
      <c r="G13" s="403">
        <v>16460.899999999998</v>
      </c>
      <c r="H13" s="403">
        <v>16294.449999999997</v>
      </c>
      <c r="I13" s="403">
        <v>16203.799999999996</v>
      </c>
      <c r="J13" s="403">
        <v>16718</v>
      </c>
      <c r="K13" s="403">
        <v>16808.650000000001</v>
      </c>
      <c r="L13" s="403">
        <v>16975.100000000002</v>
      </c>
      <c r="M13" s="404">
        <v>16642.2</v>
      </c>
      <c r="N13" s="404">
        <v>16385.099999999999</v>
      </c>
      <c r="O13" s="405">
        <v>12680</v>
      </c>
      <c r="P13" s="406">
        <v>1.9292604501607719E-2</v>
      </c>
    </row>
    <row r="14" spans="1:16" ht="15">
      <c r="A14" s="254">
        <v>4</v>
      </c>
      <c r="B14" s="363" t="s">
        <v>835</v>
      </c>
      <c r="C14" s="436" t="s">
        <v>735</v>
      </c>
      <c r="D14" s="437">
        <v>44371</v>
      </c>
      <c r="E14" s="288">
        <v>1826.75</v>
      </c>
      <c r="F14" s="288">
        <v>1815.6000000000001</v>
      </c>
      <c r="G14" s="289">
        <v>1791.1500000000003</v>
      </c>
      <c r="H14" s="289">
        <v>1755.5500000000002</v>
      </c>
      <c r="I14" s="289">
        <v>1731.1000000000004</v>
      </c>
      <c r="J14" s="289">
        <v>1851.2000000000003</v>
      </c>
      <c r="K14" s="289">
        <v>1875.65</v>
      </c>
      <c r="L14" s="289">
        <v>1911.2500000000002</v>
      </c>
      <c r="M14" s="276">
        <v>1840.05</v>
      </c>
      <c r="N14" s="276">
        <v>1780</v>
      </c>
      <c r="O14" s="291">
        <v>1209125</v>
      </c>
      <c r="P14" s="292">
        <v>-4.8968170689052118E-3</v>
      </c>
    </row>
    <row r="15" spans="1:16" ht="15">
      <c r="A15" s="254">
        <v>5</v>
      </c>
      <c r="B15" s="343" t="s">
        <v>37</v>
      </c>
      <c r="C15" s="436" t="s">
        <v>38</v>
      </c>
      <c r="D15" s="437">
        <v>44371</v>
      </c>
      <c r="E15" s="288">
        <v>2043.65</v>
      </c>
      <c r="F15" s="288">
        <v>2028.1166666666668</v>
      </c>
      <c r="G15" s="289">
        <v>2009.6333333333337</v>
      </c>
      <c r="H15" s="289">
        <v>1975.6166666666668</v>
      </c>
      <c r="I15" s="289">
        <v>1957.1333333333337</v>
      </c>
      <c r="J15" s="289">
        <v>2062.1333333333337</v>
      </c>
      <c r="K15" s="289">
        <v>2080.6166666666668</v>
      </c>
      <c r="L15" s="289">
        <v>2114.6333333333337</v>
      </c>
      <c r="M15" s="276">
        <v>2046.6</v>
      </c>
      <c r="N15" s="276">
        <v>1994.1</v>
      </c>
      <c r="O15" s="291">
        <v>2232500</v>
      </c>
      <c r="P15" s="292">
        <v>1.362088535754824E-2</v>
      </c>
    </row>
    <row r="16" spans="1:16" ht="15">
      <c r="A16" s="254">
        <v>6</v>
      </c>
      <c r="B16" s="343" t="s">
        <v>39</v>
      </c>
      <c r="C16" s="436" t="s">
        <v>40</v>
      </c>
      <c r="D16" s="437">
        <v>44371</v>
      </c>
      <c r="E16" s="288">
        <v>1507.5</v>
      </c>
      <c r="F16" s="288">
        <v>1415.9333333333332</v>
      </c>
      <c r="G16" s="289">
        <v>1297.9166666666663</v>
      </c>
      <c r="H16" s="289">
        <v>1088.333333333333</v>
      </c>
      <c r="I16" s="289">
        <v>970.31666666666615</v>
      </c>
      <c r="J16" s="289">
        <v>1625.5166666666664</v>
      </c>
      <c r="K16" s="289">
        <v>1743.5333333333333</v>
      </c>
      <c r="L16" s="289">
        <v>1953.1166666666666</v>
      </c>
      <c r="M16" s="276">
        <v>1533.95</v>
      </c>
      <c r="N16" s="276">
        <v>1206.3499999999999</v>
      </c>
      <c r="O16" s="291">
        <v>20506000</v>
      </c>
      <c r="P16" s="292">
        <v>3.6651332086345481E-2</v>
      </c>
    </row>
    <row r="17" spans="1:16" ht="15">
      <c r="A17" s="254">
        <v>7</v>
      </c>
      <c r="B17" s="343" t="s">
        <v>39</v>
      </c>
      <c r="C17" s="436" t="s">
        <v>41</v>
      </c>
      <c r="D17" s="437">
        <v>44371</v>
      </c>
      <c r="E17" s="288">
        <v>771.75</v>
      </c>
      <c r="F17" s="288">
        <v>746.98333333333323</v>
      </c>
      <c r="G17" s="289">
        <v>706.96666666666647</v>
      </c>
      <c r="H17" s="289">
        <v>642.18333333333328</v>
      </c>
      <c r="I17" s="289">
        <v>602.16666666666652</v>
      </c>
      <c r="J17" s="289">
        <v>811.76666666666642</v>
      </c>
      <c r="K17" s="289">
        <v>851.78333333333308</v>
      </c>
      <c r="L17" s="289">
        <v>916.56666666666638</v>
      </c>
      <c r="M17" s="276">
        <v>787</v>
      </c>
      <c r="N17" s="276">
        <v>682.2</v>
      </c>
      <c r="O17" s="291">
        <v>87913750</v>
      </c>
      <c r="P17" s="292">
        <v>9.0690569607493443E-2</v>
      </c>
    </row>
    <row r="18" spans="1:16" ht="15">
      <c r="A18" s="254">
        <v>8</v>
      </c>
      <c r="B18" s="343" t="s">
        <v>51</v>
      </c>
      <c r="C18" s="436" t="s">
        <v>226</v>
      </c>
      <c r="D18" s="437">
        <v>44371</v>
      </c>
      <c r="E18" s="288">
        <v>3235.85</v>
      </c>
      <c r="F18" s="288">
        <v>3219.3000000000006</v>
      </c>
      <c r="G18" s="289">
        <v>3168.6000000000013</v>
      </c>
      <c r="H18" s="289">
        <v>3101.3500000000008</v>
      </c>
      <c r="I18" s="289">
        <v>3050.6500000000015</v>
      </c>
      <c r="J18" s="289">
        <v>3286.5500000000011</v>
      </c>
      <c r="K18" s="289">
        <v>3337.2500000000009</v>
      </c>
      <c r="L18" s="289">
        <v>3404.5000000000009</v>
      </c>
      <c r="M18" s="276">
        <v>3270</v>
      </c>
      <c r="N18" s="276">
        <v>3152.05</v>
      </c>
      <c r="O18" s="291">
        <v>590800</v>
      </c>
      <c r="P18" s="292">
        <v>3.4313725490196081E-2</v>
      </c>
    </row>
    <row r="19" spans="1:16" ht="15">
      <c r="A19" s="254">
        <v>9</v>
      </c>
      <c r="B19" s="343" t="s">
        <v>43</v>
      </c>
      <c r="C19" s="436" t="s">
        <v>44</v>
      </c>
      <c r="D19" s="437">
        <v>44371</v>
      </c>
      <c r="E19" s="288">
        <v>772.55</v>
      </c>
      <c r="F19" s="288">
        <v>767.33333333333337</v>
      </c>
      <c r="G19" s="289">
        <v>756.06666666666672</v>
      </c>
      <c r="H19" s="289">
        <v>739.58333333333337</v>
      </c>
      <c r="I19" s="289">
        <v>728.31666666666672</v>
      </c>
      <c r="J19" s="289">
        <v>783.81666666666672</v>
      </c>
      <c r="K19" s="289">
        <v>795.08333333333337</v>
      </c>
      <c r="L19" s="289">
        <v>811.56666666666672</v>
      </c>
      <c r="M19" s="276">
        <v>778.6</v>
      </c>
      <c r="N19" s="276">
        <v>750.85</v>
      </c>
      <c r="O19" s="291">
        <v>10063000</v>
      </c>
      <c r="P19" s="292">
        <v>-3.3519016519400695E-2</v>
      </c>
    </row>
    <row r="20" spans="1:16" ht="15">
      <c r="A20" s="254">
        <v>10</v>
      </c>
      <c r="B20" s="343" t="s">
        <v>37</v>
      </c>
      <c r="C20" s="436" t="s">
        <v>45</v>
      </c>
      <c r="D20" s="437">
        <v>44371</v>
      </c>
      <c r="E20" s="288">
        <v>340.65</v>
      </c>
      <c r="F20" s="288">
        <v>338.34999999999997</v>
      </c>
      <c r="G20" s="289">
        <v>335.34999999999991</v>
      </c>
      <c r="H20" s="289">
        <v>330.04999999999995</v>
      </c>
      <c r="I20" s="289">
        <v>327.0499999999999</v>
      </c>
      <c r="J20" s="289">
        <v>343.64999999999992</v>
      </c>
      <c r="K20" s="289">
        <v>346.65000000000003</v>
      </c>
      <c r="L20" s="289">
        <v>351.94999999999993</v>
      </c>
      <c r="M20" s="276">
        <v>341.35</v>
      </c>
      <c r="N20" s="276">
        <v>333.05</v>
      </c>
      <c r="O20" s="291">
        <v>17805000</v>
      </c>
      <c r="P20" s="292">
        <v>-1.1492338441039307E-2</v>
      </c>
    </row>
    <row r="21" spans="1:16" ht="15">
      <c r="A21" s="254">
        <v>11</v>
      </c>
      <c r="B21" s="343" t="s">
        <v>51</v>
      </c>
      <c r="C21" s="436" t="s">
        <v>294</v>
      </c>
      <c r="D21" s="437">
        <v>44371</v>
      </c>
      <c r="E21" s="288">
        <v>997.1</v>
      </c>
      <c r="F21" s="288">
        <v>999.25</v>
      </c>
      <c r="G21" s="289">
        <v>984.45</v>
      </c>
      <c r="H21" s="289">
        <v>971.80000000000007</v>
      </c>
      <c r="I21" s="289">
        <v>957.00000000000011</v>
      </c>
      <c r="J21" s="289">
        <v>1011.9</v>
      </c>
      <c r="K21" s="289">
        <v>1026.6999999999998</v>
      </c>
      <c r="L21" s="289">
        <v>1039.3499999999999</v>
      </c>
      <c r="M21" s="276">
        <v>1014.05</v>
      </c>
      <c r="N21" s="276">
        <v>986.6</v>
      </c>
      <c r="O21" s="291">
        <v>1489950</v>
      </c>
      <c r="P21" s="292">
        <v>1.6891891891891893E-2</v>
      </c>
    </row>
    <row r="22" spans="1:16" ht="15">
      <c r="A22" s="254">
        <v>12</v>
      </c>
      <c r="B22" s="343" t="s">
        <v>39</v>
      </c>
      <c r="C22" s="436" t="s">
        <v>46</v>
      </c>
      <c r="D22" s="437">
        <v>44371</v>
      </c>
      <c r="E22" s="288">
        <v>3355.95</v>
      </c>
      <c r="F22" s="288">
        <v>3339.8166666666671</v>
      </c>
      <c r="G22" s="289">
        <v>3311.1333333333341</v>
      </c>
      <c r="H22" s="289">
        <v>3266.3166666666671</v>
      </c>
      <c r="I22" s="289">
        <v>3237.6333333333341</v>
      </c>
      <c r="J22" s="289">
        <v>3384.6333333333341</v>
      </c>
      <c r="K22" s="289">
        <v>3413.3166666666675</v>
      </c>
      <c r="L22" s="289">
        <v>3458.1333333333341</v>
      </c>
      <c r="M22" s="276">
        <v>3368.5</v>
      </c>
      <c r="N22" s="276">
        <v>3295</v>
      </c>
      <c r="O22" s="291">
        <v>1654000</v>
      </c>
      <c r="P22" s="292">
        <v>1.5137753557372085E-3</v>
      </c>
    </row>
    <row r="23" spans="1:16" ht="15">
      <c r="A23" s="254">
        <v>13</v>
      </c>
      <c r="B23" s="343" t="s">
        <v>43</v>
      </c>
      <c r="C23" s="436" t="s">
        <v>47</v>
      </c>
      <c r="D23" s="437">
        <v>44371</v>
      </c>
      <c r="E23" s="288">
        <v>238.1</v>
      </c>
      <c r="F23" s="288">
        <v>236.78333333333333</v>
      </c>
      <c r="G23" s="289">
        <v>234.56666666666666</v>
      </c>
      <c r="H23" s="289">
        <v>231.03333333333333</v>
      </c>
      <c r="I23" s="289">
        <v>228.81666666666666</v>
      </c>
      <c r="J23" s="289">
        <v>240.31666666666666</v>
      </c>
      <c r="K23" s="289">
        <v>242.5333333333333</v>
      </c>
      <c r="L23" s="289">
        <v>246.06666666666666</v>
      </c>
      <c r="M23" s="276">
        <v>239</v>
      </c>
      <c r="N23" s="276">
        <v>233.25</v>
      </c>
      <c r="O23" s="291">
        <v>13600000</v>
      </c>
      <c r="P23" s="292">
        <v>-1.5384615384615385E-2</v>
      </c>
    </row>
    <row r="24" spans="1:16" ht="15">
      <c r="A24" s="254">
        <v>14</v>
      </c>
      <c r="B24" s="343" t="s">
        <v>43</v>
      </c>
      <c r="C24" s="436" t="s">
        <v>48</v>
      </c>
      <c r="D24" s="437">
        <v>44371</v>
      </c>
      <c r="E24" s="288">
        <v>129.75</v>
      </c>
      <c r="F24" s="288">
        <v>129.41666666666666</v>
      </c>
      <c r="G24" s="289">
        <v>127.68333333333331</v>
      </c>
      <c r="H24" s="289">
        <v>125.61666666666665</v>
      </c>
      <c r="I24" s="289">
        <v>123.8833333333333</v>
      </c>
      <c r="J24" s="289">
        <v>131.48333333333332</v>
      </c>
      <c r="K24" s="289">
        <v>133.21666666666667</v>
      </c>
      <c r="L24" s="289">
        <v>135.28333333333333</v>
      </c>
      <c r="M24" s="276">
        <v>131.15</v>
      </c>
      <c r="N24" s="276">
        <v>127.35</v>
      </c>
      <c r="O24" s="291">
        <v>37107000</v>
      </c>
      <c r="P24" s="292">
        <v>-7.462686567164179E-3</v>
      </c>
    </row>
    <row r="25" spans="1:16" ht="15">
      <c r="A25" s="254">
        <v>15</v>
      </c>
      <c r="B25" s="343" t="s">
        <v>49</v>
      </c>
      <c r="C25" s="436" t="s">
        <v>50</v>
      </c>
      <c r="D25" s="437">
        <v>44371</v>
      </c>
      <c r="E25" s="288">
        <v>2951.5</v>
      </c>
      <c r="F25" s="288">
        <v>2949.5333333333333</v>
      </c>
      <c r="G25" s="289">
        <v>2922.7666666666664</v>
      </c>
      <c r="H25" s="289">
        <v>2894.0333333333333</v>
      </c>
      <c r="I25" s="289">
        <v>2867.2666666666664</v>
      </c>
      <c r="J25" s="289">
        <v>2978.2666666666664</v>
      </c>
      <c r="K25" s="289">
        <v>3005.0333333333338</v>
      </c>
      <c r="L25" s="289">
        <v>3033.7666666666664</v>
      </c>
      <c r="M25" s="276">
        <v>2976.3</v>
      </c>
      <c r="N25" s="276">
        <v>2920.8</v>
      </c>
      <c r="O25" s="291">
        <v>4114500</v>
      </c>
      <c r="P25" s="292">
        <v>-4.0665165928400263E-3</v>
      </c>
    </row>
    <row r="26" spans="1:16" ht="15">
      <c r="A26" s="254">
        <v>16</v>
      </c>
      <c r="B26" s="343" t="s">
        <v>53</v>
      </c>
      <c r="C26" s="436" t="s">
        <v>222</v>
      </c>
      <c r="D26" s="437">
        <v>44371</v>
      </c>
      <c r="E26" s="288">
        <v>1070.2</v>
      </c>
      <c r="F26" s="288">
        <v>1054.3</v>
      </c>
      <c r="G26" s="289">
        <v>1028.5999999999999</v>
      </c>
      <c r="H26" s="289">
        <v>987</v>
      </c>
      <c r="I26" s="289">
        <v>961.3</v>
      </c>
      <c r="J26" s="289">
        <v>1095.8999999999999</v>
      </c>
      <c r="K26" s="289">
        <v>1121.6000000000001</v>
      </c>
      <c r="L26" s="289">
        <v>1163.1999999999998</v>
      </c>
      <c r="M26" s="276">
        <v>1080</v>
      </c>
      <c r="N26" s="276">
        <v>1012.7</v>
      </c>
      <c r="O26" s="291">
        <v>2203500</v>
      </c>
      <c r="P26" s="292">
        <v>-0.12490071485305798</v>
      </c>
    </row>
    <row r="27" spans="1:16" ht="15">
      <c r="A27" s="254">
        <v>17</v>
      </c>
      <c r="B27" s="343" t="s">
        <v>51</v>
      </c>
      <c r="C27" s="436" t="s">
        <v>52</v>
      </c>
      <c r="D27" s="437">
        <v>44371</v>
      </c>
      <c r="E27" s="288">
        <v>998.4</v>
      </c>
      <c r="F27" s="288">
        <v>1002.1333333333333</v>
      </c>
      <c r="G27" s="289">
        <v>981.26666666666665</v>
      </c>
      <c r="H27" s="289">
        <v>964.13333333333333</v>
      </c>
      <c r="I27" s="289">
        <v>943.26666666666665</v>
      </c>
      <c r="J27" s="289">
        <v>1019.2666666666667</v>
      </c>
      <c r="K27" s="289">
        <v>1040.1333333333332</v>
      </c>
      <c r="L27" s="289">
        <v>1057.2666666666667</v>
      </c>
      <c r="M27" s="276">
        <v>1023</v>
      </c>
      <c r="N27" s="276">
        <v>985</v>
      </c>
      <c r="O27" s="291">
        <v>12947350</v>
      </c>
      <c r="P27" s="292">
        <v>3.5721713810316143E-2</v>
      </c>
    </row>
    <row r="28" spans="1:16" ht="15">
      <c r="A28" s="254">
        <v>18</v>
      </c>
      <c r="B28" s="343" t="s">
        <v>53</v>
      </c>
      <c r="C28" s="436" t="s">
        <v>54</v>
      </c>
      <c r="D28" s="437">
        <v>44371</v>
      </c>
      <c r="E28" s="288">
        <v>739.1</v>
      </c>
      <c r="F28" s="288">
        <v>736.2166666666667</v>
      </c>
      <c r="G28" s="289">
        <v>729.13333333333344</v>
      </c>
      <c r="H28" s="289">
        <v>719.16666666666674</v>
      </c>
      <c r="I28" s="289">
        <v>712.08333333333348</v>
      </c>
      <c r="J28" s="289">
        <v>746.18333333333339</v>
      </c>
      <c r="K28" s="289">
        <v>753.26666666666665</v>
      </c>
      <c r="L28" s="289">
        <v>763.23333333333335</v>
      </c>
      <c r="M28" s="276">
        <v>743.3</v>
      </c>
      <c r="N28" s="276">
        <v>726.25</v>
      </c>
      <c r="O28" s="291">
        <v>34485600</v>
      </c>
      <c r="P28" s="292">
        <v>-2.6376067189560629E-3</v>
      </c>
    </row>
    <row r="29" spans="1:16" ht="15">
      <c r="A29" s="254">
        <v>19</v>
      </c>
      <c r="B29" s="343" t="s">
        <v>43</v>
      </c>
      <c r="C29" s="436" t="s">
        <v>55</v>
      </c>
      <c r="D29" s="437">
        <v>44371</v>
      </c>
      <c r="E29" s="288">
        <v>4163.3999999999996</v>
      </c>
      <c r="F29" s="288">
        <v>4166.7999999999993</v>
      </c>
      <c r="G29" s="289">
        <v>4131.6499999999987</v>
      </c>
      <c r="H29" s="289">
        <v>4099.8999999999996</v>
      </c>
      <c r="I29" s="289">
        <v>4064.7499999999991</v>
      </c>
      <c r="J29" s="289">
        <v>4198.5499999999984</v>
      </c>
      <c r="K29" s="289">
        <v>4233.7</v>
      </c>
      <c r="L29" s="289">
        <v>4265.449999999998</v>
      </c>
      <c r="M29" s="276">
        <v>4201.95</v>
      </c>
      <c r="N29" s="276">
        <v>4135.05</v>
      </c>
      <c r="O29" s="291">
        <v>1468000</v>
      </c>
      <c r="P29" s="292">
        <v>-1.7238493723849373E-2</v>
      </c>
    </row>
    <row r="30" spans="1:16" ht="15">
      <c r="A30" s="254">
        <v>20</v>
      </c>
      <c r="B30" s="343" t="s">
        <v>56</v>
      </c>
      <c r="C30" s="436" t="s">
        <v>57</v>
      </c>
      <c r="D30" s="437">
        <v>44371</v>
      </c>
      <c r="E30" s="288">
        <v>11975.95</v>
      </c>
      <c r="F30" s="288">
        <v>11915.183333333334</v>
      </c>
      <c r="G30" s="289">
        <v>11770.366666666669</v>
      </c>
      <c r="H30" s="289">
        <v>11564.783333333335</v>
      </c>
      <c r="I30" s="289">
        <v>11419.966666666669</v>
      </c>
      <c r="J30" s="289">
        <v>12120.766666666668</v>
      </c>
      <c r="K30" s="289">
        <v>12265.583333333334</v>
      </c>
      <c r="L30" s="289">
        <v>12471.166666666668</v>
      </c>
      <c r="M30" s="276">
        <v>12060</v>
      </c>
      <c r="N30" s="276">
        <v>11709.6</v>
      </c>
      <c r="O30" s="291">
        <v>656250</v>
      </c>
      <c r="P30" s="292">
        <v>5.7471264367816091E-3</v>
      </c>
    </row>
    <row r="31" spans="1:16" ht="15">
      <c r="A31" s="254">
        <v>21</v>
      </c>
      <c r="B31" s="343" t="s">
        <v>56</v>
      </c>
      <c r="C31" s="436" t="s">
        <v>58</v>
      </c>
      <c r="D31" s="437">
        <v>44371</v>
      </c>
      <c r="E31" s="288">
        <v>6201.3</v>
      </c>
      <c r="F31" s="288">
        <v>6149.05</v>
      </c>
      <c r="G31" s="289">
        <v>6043.1</v>
      </c>
      <c r="H31" s="289">
        <v>5884.9000000000005</v>
      </c>
      <c r="I31" s="289">
        <v>5778.9500000000007</v>
      </c>
      <c r="J31" s="289">
        <v>6307.25</v>
      </c>
      <c r="K31" s="289">
        <v>6413.1999999999989</v>
      </c>
      <c r="L31" s="289">
        <v>6571.4</v>
      </c>
      <c r="M31" s="276">
        <v>6255</v>
      </c>
      <c r="N31" s="276">
        <v>5990.85</v>
      </c>
      <c r="O31" s="291">
        <v>3693250</v>
      </c>
      <c r="P31" s="292">
        <v>-5.9523809523809521E-2</v>
      </c>
    </row>
    <row r="32" spans="1:16" ht="15">
      <c r="A32" s="254">
        <v>22</v>
      </c>
      <c r="B32" s="343" t="s">
        <v>43</v>
      </c>
      <c r="C32" s="436" t="s">
        <v>59</v>
      </c>
      <c r="D32" s="437">
        <v>44371</v>
      </c>
      <c r="E32" s="288">
        <v>2269.4499999999998</v>
      </c>
      <c r="F32" s="288">
        <v>2255.0499999999997</v>
      </c>
      <c r="G32" s="289">
        <v>2231.1499999999996</v>
      </c>
      <c r="H32" s="289">
        <v>2192.85</v>
      </c>
      <c r="I32" s="289">
        <v>2168.9499999999998</v>
      </c>
      <c r="J32" s="289">
        <v>2293.3499999999995</v>
      </c>
      <c r="K32" s="289">
        <v>2317.25</v>
      </c>
      <c r="L32" s="289">
        <v>2355.5499999999993</v>
      </c>
      <c r="M32" s="276">
        <v>2278.9499999999998</v>
      </c>
      <c r="N32" s="276">
        <v>2216.75</v>
      </c>
      <c r="O32" s="291">
        <v>1122400</v>
      </c>
      <c r="P32" s="292">
        <v>-1.4401123990165085E-2</v>
      </c>
    </row>
    <row r="33" spans="1:16" ht="15">
      <c r="A33" s="254">
        <v>23</v>
      </c>
      <c r="B33" s="343" t="s">
        <v>53</v>
      </c>
      <c r="C33" s="436" t="s">
        <v>229</v>
      </c>
      <c r="D33" s="437">
        <v>44371</v>
      </c>
      <c r="E33" s="288">
        <v>317.5</v>
      </c>
      <c r="F33" s="288">
        <v>316.95</v>
      </c>
      <c r="G33" s="289">
        <v>314.04999999999995</v>
      </c>
      <c r="H33" s="289">
        <v>310.59999999999997</v>
      </c>
      <c r="I33" s="289">
        <v>307.69999999999993</v>
      </c>
      <c r="J33" s="289">
        <v>320.39999999999998</v>
      </c>
      <c r="K33" s="289">
        <v>323.29999999999995</v>
      </c>
      <c r="L33" s="289">
        <v>326.75</v>
      </c>
      <c r="M33" s="276">
        <v>319.85000000000002</v>
      </c>
      <c r="N33" s="276">
        <v>313.5</v>
      </c>
      <c r="O33" s="291">
        <v>18570600</v>
      </c>
      <c r="P33" s="292">
        <v>-1.1497556769186549E-2</v>
      </c>
    </row>
    <row r="34" spans="1:16" ht="15">
      <c r="A34" s="254">
        <v>24</v>
      </c>
      <c r="B34" s="343" t="s">
        <v>53</v>
      </c>
      <c r="C34" s="436" t="s">
        <v>60</v>
      </c>
      <c r="D34" s="437">
        <v>44371</v>
      </c>
      <c r="E34" s="288">
        <v>85.2</v>
      </c>
      <c r="F34" s="288">
        <v>84.13333333333334</v>
      </c>
      <c r="G34" s="289">
        <v>82.066666666666677</v>
      </c>
      <c r="H34" s="289">
        <v>78.933333333333337</v>
      </c>
      <c r="I34" s="289">
        <v>76.866666666666674</v>
      </c>
      <c r="J34" s="289">
        <v>87.26666666666668</v>
      </c>
      <c r="K34" s="289">
        <v>89.333333333333343</v>
      </c>
      <c r="L34" s="289">
        <v>92.466666666666683</v>
      </c>
      <c r="M34" s="276">
        <v>86.2</v>
      </c>
      <c r="N34" s="276">
        <v>81</v>
      </c>
      <c r="O34" s="291">
        <v>175488300</v>
      </c>
      <c r="P34" s="292">
        <v>-4.9094407218204733E-3</v>
      </c>
    </row>
    <row r="35" spans="1:16" ht="15">
      <c r="A35" s="254">
        <v>25</v>
      </c>
      <c r="B35" s="343" t="s">
        <v>49</v>
      </c>
      <c r="C35" s="436" t="s">
        <v>62</v>
      </c>
      <c r="D35" s="437">
        <v>44371</v>
      </c>
      <c r="E35" s="288">
        <v>1648.05</v>
      </c>
      <c r="F35" s="288">
        <v>1636.3500000000001</v>
      </c>
      <c r="G35" s="289">
        <v>1620.7000000000003</v>
      </c>
      <c r="H35" s="289">
        <v>1593.3500000000001</v>
      </c>
      <c r="I35" s="289">
        <v>1577.7000000000003</v>
      </c>
      <c r="J35" s="289">
        <v>1663.7000000000003</v>
      </c>
      <c r="K35" s="289">
        <v>1679.3500000000004</v>
      </c>
      <c r="L35" s="289">
        <v>1706.7000000000003</v>
      </c>
      <c r="M35" s="276">
        <v>1652</v>
      </c>
      <c r="N35" s="276">
        <v>1609</v>
      </c>
      <c r="O35" s="291">
        <v>1225950</v>
      </c>
      <c r="P35" s="292">
        <v>-3.1290743155149937E-2</v>
      </c>
    </row>
    <row r="36" spans="1:16" ht="15">
      <c r="A36" s="254">
        <v>26</v>
      </c>
      <c r="B36" s="343" t="s">
        <v>63</v>
      </c>
      <c r="C36" s="436" t="s">
        <v>64</v>
      </c>
      <c r="D36" s="437">
        <v>44371</v>
      </c>
      <c r="E36" s="288">
        <v>152.30000000000001</v>
      </c>
      <c r="F36" s="288">
        <v>151.20000000000002</v>
      </c>
      <c r="G36" s="289">
        <v>148.95000000000005</v>
      </c>
      <c r="H36" s="289">
        <v>145.60000000000002</v>
      </c>
      <c r="I36" s="289">
        <v>143.35000000000005</v>
      </c>
      <c r="J36" s="289">
        <v>154.55000000000004</v>
      </c>
      <c r="K36" s="289">
        <v>156.79999999999998</v>
      </c>
      <c r="L36" s="289">
        <v>160.15000000000003</v>
      </c>
      <c r="M36" s="276">
        <v>153.44999999999999</v>
      </c>
      <c r="N36" s="276">
        <v>147.85</v>
      </c>
      <c r="O36" s="291">
        <v>31855400</v>
      </c>
      <c r="P36" s="292">
        <v>-1.7693930161706117E-2</v>
      </c>
    </row>
    <row r="37" spans="1:16" ht="15">
      <c r="A37" s="254">
        <v>27</v>
      </c>
      <c r="B37" s="343" t="s">
        <v>49</v>
      </c>
      <c r="C37" s="436" t="s">
        <v>65</v>
      </c>
      <c r="D37" s="437">
        <v>44371</v>
      </c>
      <c r="E37" s="288">
        <v>811.75</v>
      </c>
      <c r="F37" s="288">
        <v>807.7166666666667</v>
      </c>
      <c r="G37" s="289">
        <v>802.28333333333342</v>
      </c>
      <c r="H37" s="289">
        <v>792.81666666666672</v>
      </c>
      <c r="I37" s="289">
        <v>787.38333333333344</v>
      </c>
      <c r="J37" s="289">
        <v>817.18333333333339</v>
      </c>
      <c r="K37" s="289">
        <v>822.61666666666679</v>
      </c>
      <c r="L37" s="289">
        <v>832.08333333333337</v>
      </c>
      <c r="M37" s="276">
        <v>813.15</v>
      </c>
      <c r="N37" s="276">
        <v>798.25</v>
      </c>
      <c r="O37" s="291">
        <v>3500200</v>
      </c>
      <c r="P37" s="292">
        <v>-3.1416902293433867E-4</v>
      </c>
    </row>
    <row r="38" spans="1:16" ht="15">
      <c r="A38" s="254">
        <v>28</v>
      </c>
      <c r="B38" s="343" t="s">
        <v>43</v>
      </c>
      <c r="C38" s="436" t="s">
        <v>66</v>
      </c>
      <c r="D38" s="437">
        <v>44371</v>
      </c>
      <c r="E38" s="288">
        <v>743.95</v>
      </c>
      <c r="F38" s="288">
        <v>741.15</v>
      </c>
      <c r="G38" s="289">
        <v>730.8</v>
      </c>
      <c r="H38" s="289">
        <v>717.65</v>
      </c>
      <c r="I38" s="289">
        <v>707.3</v>
      </c>
      <c r="J38" s="289">
        <v>754.3</v>
      </c>
      <c r="K38" s="289">
        <v>764.65000000000009</v>
      </c>
      <c r="L38" s="289">
        <v>777.8</v>
      </c>
      <c r="M38" s="276">
        <v>751.5</v>
      </c>
      <c r="N38" s="276">
        <v>728</v>
      </c>
      <c r="O38" s="291">
        <v>8142000</v>
      </c>
      <c r="P38" s="292">
        <v>-3.261450721796471E-2</v>
      </c>
    </row>
    <row r="39" spans="1:16" ht="15">
      <c r="A39" s="254">
        <v>29</v>
      </c>
      <c r="B39" s="343" t="s">
        <v>67</v>
      </c>
      <c r="C39" s="436" t="s">
        <v>68</v>
      </c>
      <c r="D39" s="437">
        <v>44371</v>
      </c>
      <c r="E39" s="288">
        <v>539.9</v>
      </c>
      <c r="F39" s="288">
        <v>537.38333333333333</v>
      </c>
      <c r="G39" s="289">
        <v>532.61666666666667</v>
      </c>
      <c r="H39" s="289">
        <v>525.33333333333337</v>
      </c>
      <c r="I39" s="289">
        <v>520.56666666666672</v>
      </c>
      <c r="J39" s="289">
        <v>544.66666666666663</v>
      </c>
      <c r="K39" s="289">
        <v>549.43333333333328</v>
      </c>
      <c r="L39" s="289">
        <v>556.71666666666658</v>
      </c>
      <c r="M39" s="276">
        <v>542.15</v>
      </c>
      <c r="N39" s="276">
        <v>530.1</v>
      </c>
      <c r="O39" s="291">
        <v>110352918</v>
      </c>
      <c r="P39" s="292">
        <v>-1.5742229367631296E-3</v>
      </c>
    </row>
    <row r="40" spans="1:16" ht="15">
      <c r="A40" s="254">
        <v>30</v>
      </c>
      <c r="B40" s="343" t="s">
        <v>63</v>
      </c>
      <c r="C40" s="436" t="s">
        <v>69</v>
      </c>
      <c r="D40" s="437">
        <v>44371</v>
      </c>
      <c r="E40" s="288">
        <v>67.45</v>
      </c>
      <c r="F40" s="288">
        <v>66.2</v>
      </c>
      <c r="G40" s="289">
        <v>62.400000000000006</v>
      </c>
      <c r="H40" s="289">
        <v>57.35</v>
      </c>
      <c r="I40" s="289">
        <v>53.550000000000004</v>
      </c>
      <c r="J40" s="289">
        <v>71.25</v>
      </c>
      <c r="K40" s="289">
        <v>75.049999999999983</v>
      </c>
      <c r="L40" s="289">
        <v>80.100000000000009</v>
      </c>
      <c r="M40" s="276">
        <v>70</v>
      </c>
      <c r="N40" s="276">
        <v>61.15</v>
      </c>
      <c r="O40" s="291">
        <v>97398000</v>
      </c>
      <c r="P40" s="292">
        <v>-0.1275395033860045</v>
      </c>
    </row>
    <row r="41" spans="1:16" ht="15">
      <c r="A41" s="254">
        <v>31</v>
      </c>
      <c r="B41" s="343" t="s">
        <v>51</v>
      </c>
      <c r="C41" s="436" t="s">
        <v>70</v>
      </c>
      <c r="D41" s="437">
        <v>44371</v>
      </c>
      <c r="E41" s="288">
        <v>413.75</v>
      </c>
      <c r="F41" s="288">
        <v>411.93333333333334</v>
      </c>
      <c r="G41" s="289">
        <v>407.86666666666667</v>
      </c>
      <c r="H41" s="289">
        <v>401.98333333333335</v>
      </c>
      <c r="I41" s="289">
        <v>397.91666666666669</v>
      </c>
      <c r="J41" s="289">
        <v>417.81666666666666</v>
      </c>
      <c r="K41" s="289">
        <v>421.88333333333338</v>
      </c>
      <c r="L41" s="289">
        <v>427.76666666666665</v>
      </c>
      <c r="M41" s="276">
        <v>416</v>
      </c>
      <c r="N41" s="276">
        <v>406.05</v>
      </c>
      <c r="O41" s="291">
        <v>15398500</v>
      </c>
      <c r="P41" s="292">
        <v>-2.4052478134110787E-2</v>
      </c>
    </row>
    <row r="42" spans="1:16" ht="15">
      <c r="A42" s="254">
        <v>32</v>
      </c>
      <c r="B42" s="343" t="s">
        <v>43</v>
      </c>
      <c r="C42" s="436" t="s">
        <v>71</v>
      </c>
      <c r="D42" s="437">
        <v>44371</v>
      </c>
      <c r="E42" s="288">
        <v>15913.4</v>
      </c>
      <c r="F42" s="288">
        <v>15819.433333333334</v>
      </c>
      <c r="G42" s="289">
        <v>15663.916666666668</v>
      </c>
      <c r="H42" s="289">
        <v>15414.433333333334</v>
      </c>
      <c r="I42" s="289">
        <v>15258.916666666668</v>
      </c>
      <c r="J42" s="289">
        <v>16068.916666666668</v>
      </c>
      <c r="K42" s="289">
        <v>16224.433333333334</v>
      </c>
      <c r="L42" s="289">
        <v>16473.916666666668</v>
      </c>
      <c r="M42" s="276">
        <v>15974.95</v>
      </c>
      <c r="N42" s="276">
        <v>15569.95</v>
      </c>
      <c r="O42" s="291">
        <v>88800</v>
      </c>
      <c r="P42" s="292">
        <v>-1.38811771238201E-2</v>
      </c>
    </row>
    <row r="43" spans="1:16" ht="15">
      <c r="A43" s="254">
        <v>33</v>
      </c>
      <c r="B43" s="343" t="s">
        <v>72</v>
      </c>
      <c r="C43" s="436" t="s">
        <v>73</v>
      </c>
      <c r="D43" s="437">
        <v>44371</v>
      </c>
      <c r="E43" s="288">
        <v>485.2</v>
      </c>
      <c r="F43" s="288">
        <v>482.7</v>
      </c>
      <c r="G43" s="289">
        <v>478.84999999999997</v>
      </c>
      <c r="H43" s="289">
        <v>472.5</v>
      </c>
      <c r="I43" s="289">
        <v>468.65</v>
      </c>
      <c r="J43" s="289">
        <v>489.04999999999995</v>
      </c>
      <c r="K43" s="289">
        <v>492.9</v>
      </c>
      <c r="L43" s="289">
        <v>499.24999999999994</v>
      </c>
      <c r="M43" s="276">
        <v>486.55</v>
      </c>
      <c r="N43" s="276">
        <v>476.35</v>
      </c>
      <c r="O43" s="291">
        <v>35688600</v>
      </c>
      <c r="P43" s="292">
        <v>-1.7881910045571627E-2</v>
      </c>
    </row>
    <row r="44" spans="1:16" ht="15">
      <c r="A44" s="254">
        <v>34</v>
      </c>
      <c r="B44" s="343" t="s">
        <v>49</v>
      </c>
      <c r="C44" s="436" t="s">
        <v>74</v>
      </c>
      <c r="D44" s="437">
        <v>44371</v>
      </c>
      <c r="E44" s="288">
        <v>3591.3</v>
      </c>
      <c r="F44" s="288">
        <v>3571.1</v>
      </c>
      <c r="G44" s="289">
        <v>3542.8999999999996</v>
      </c>
      <c r="H44" s="289">
        <v>3494.4999999999995</v>
      </c>
      <c r="I44" s="289">
        <v>3466.2999999999993</v>
      </c>
      <c r="J44" s="289">
        <v>3619.5</v>
      </c>
      <c r="K44" s="289">
        <v>3647.7</v>
      </c>
      <c r="L44" s="289">
        <v>3696.1000000000004</v>
      </c>
      <c r="M44" s="276">
        <v>3599.3</v>
      </c>
      <c r="N44" s="276">
        <v>3522.7</v>
      </c>
      <c r="O44" s="291">
        <v>1848400</v>
      </c>
      <c r="P44" s="292">
        <v>3.0388539179509442E-3</v>
      </c>
    </row>
    <row r="45" spans="1:16" ht="15">
      <c r="A45" s="254">
        <v>35</v>
      </c>
      <c r="B45" s="343" t="s">
        <v>51</v>
      </c>
      <c r="C45" s="436" t="s">
        <v>75</v>
      </c>
      <c r="D45" s="437">
        <v>44371</v>
      </c>
      <c r="E45" s="288">
        <v>656.75</v>
      </c>
      <c r="F45" s="288">
        <v>655.44999999999993</v>
      </c>
      <c r="G45" s="289">
        <v>641.59999999999991</v>
      </c>
      <c r="H45" s="289">
        <v>626.44999999999993</v>
      </c>
      <c r="I45" s="289">
        <v>612.59999999999991</v>
      </c>
      <c r="J45" s="289">
        <v>670.59999999999991</v>
      </c>
      <c r="K45" s="289">
        <v>684.45</v>
      </c>
      <c r="L45" s="289">
        <v>699.59999999999991</v>
      </c>
      <c r="M45" s="276">
        <v>669.3</v>
      </c>
      <c r="N45" s="276">
        <v>640.29999999999995</v>
      </c>
      <c r="O45" s="291">
        <v>24237400</v>
      </c>
      <c r="P45" s="292">
        <v>-3.5274963820549929E-3</v>
      </c>
    </row>
    <row r="46" spans="1:16" ht="15">
      <c r="A46" s="254">
        <v>36</v>
      </c>
      <c r="B46" s="343" t="s">
        <v>53</v>
      </c>
      <c r="C46" s="436" t="s">
        <v>76</v>
      </c>
      <c r="D46" s="437">
        <v>44371</v>
      </c>
      <c r="E46" s="288">
        <v>155.35</v>
      </c>
      <c r="F46" s="288">
        <v>153.16666666666666</v>
      </c>
      <c r="G46" s="289">
        <v>150.18333333333331</v>
      </c>
      <c r="H46" s="289">
        <v>145.01666666666665</v>
      </c>
      <c r="I46" s="289">
        <v>142.0333333333333</v>
      </c>
      <c r="J46" s="289">
        <v>158.33333333333331</v>
      </c>
      <c r="K46" s="289">
        <v>161.31666666666666</v>
      </c>
      <c r="L46" s="289">
        <v>166.48333333333332</v>
      </c>
      <c r="M46" s="276">
        <v>156.15</v>
      </c>
      <c r="N46" s="276">
        <v>148</v>
      </c>
      <c r="O46" s="291">
        <v>54918000</v>
      </c>
      <c r="P46" s="292">
        <v>-2.7073567396919546E-2</v>
      </c>
    </row>
    <row r="47" spans="1:16" ht="15">
      <c r="A47" s="254">
        <v>37</v>
      </c>
      <c r="B47" s="343" t="s">
        <v>56</v>
      </c>
      <c r="C47" s="436" t="s">
        <v>81</v>
      </c>
      <c r="D47" s="437">
        <v>44371</v>
      </c>
      <c r="E47" s="288">
        <v>572.15</v>
      </c>
      <c r="F47" s="288">
        <v>566.31666666666672</v>
      </c>
      <c r="G47" s="289">
        <v>559.13333333333344</v>
      </c>
      <c r="H47" s="289">
        <v>546.11666666666667</v>
      </c>
      <c r="I47" s="289">
        <v>538.93333333333339</v>
      </c>
      <c r="J47" s="289">
        <v>579.33333333333348</v>
      </c>
      <c r="K47" s="289">
        <v>586.51666666666665</v>
      </c>
      <c r="L47" s="289">
        <v>599.53333333333353</v>
      </c>
      <c r="M47" s="276">
        <v>573.5</v>
      </c>
      <c r="N47" s="276">
        <v>553.29999999999995</v>
      </c>
      <c r="O47" s="291">
        <v>7967500</v>
      </c>
      <c r="P47" s="292">
        <v>-2.6599906117978408E-3</v>
      </c>
    </row>
    <row r="48" spans="1:16" ht="15">
      <c r="A48" s="254">
        <v>38</v>
      </c>
      <c r="B48" s="363" t="s">
        <v>51</v>
      </c>
      <c r="C48" s="436" t="s">
        <v>82</v>
      </c>
      <c r="D48" s="437">
        <v>44371</v>
      </c>
      <c r="E48" s="288">
        <v>976.85</v>
      </c>
      <c r="F48" s="288">
        <v>972.40000000000009</v>
      </c>
      <c r="G48" s="289">
        <v>963.35000000000014</v>
      </c>
      <c r="H48" s="289">
        <v>949.85</v>
      </c>
      <c r="I48" s="289">
        <v>940.80000000000007</v>
      </c>
      <c r="J48" s="289">
        <v>985.9000000000002</v>
      </c>
      <c r="K48" s="289">
        <v>994.95000000000016</v>
      </c>
      <c r="L48" s="289">
        <v>1008.4500000000003</v>
      </c>
      <c r="M48" s="276">
        <v>981.45</v>
      </c>
      <c r="N48" s="276">
        <v>958.9</v>
      </c>
      <c r="O48" s="291">
        <v>9451000</v>
      </c>
      <c r="P48" s="292">
        <v>-1.5572105619498984E-2</v>
      </c>
    </row>
    <row r="49" spans="1:16" ht="15">
      <c r="A49" s="254">
        <v>39</v>
      </c>
      <c r="B49" s="343" t="s">
        <v>39</v>
      </c>
      <c r="C49" s="436" t="s">
        <v>83</v>
      </c>
      <c r="D49" s="437">
        <v>44371</v>
      </c>
      <c r="E49" s="288">
        <v>159.5</v>
      </c>
      <c r="F49" s="288">
        <v>159.68333333333334</v>
      </c>
      <c r="G49" s="289">
        <v>155.51666666666668</v>
      </c>
      <c r="H49" s="289">
        <v>151.53333333333333</v>
      </c>
      <c r="I49" s="289">
        <v>147.36666666666667</v>
      </c>
      <c r="J49" s="289">
        <v>163.66666666666669</v>
      </c>
      <c r="K49" s="289">
        <v>167.83333333333331</v>
      </c>
      <c r="L49" s="289">
        <v>171.81666666666669</v>
      </c>
      <c r="M49" s="276">
        <v>163.85</v>
      </c>
      <c r="N49" s="276">
        <v>155.69999999999999</v>
      </c>
      <c r="O49" s="291">
        <v>61572000</v>
      </c>
      <c r="P49" s="292">
        <v>5.4600054600054604E-4</v>
      </c>
    </row>
    <row r="50" spans="1:16" ht="15">
      <c r="A50" s="254">
        <v>40</v>
      </c>
      <c r="B50" s="343" t="s">
        <v>106</v>
      </c>
      <c r="C50" s="436" t="s">
        <v>820</v>
      </c>
      <c r="D50" s="437">
        <v>44371</v>
      </c>
      <c r="E50" s="288">
        <v>3927.05</v>
      </c>
      <c r="F50" s="288">
        <v>3944.35</v>
      </c>
      <c r="G50" s="289">
        <v>3864.7</v>
      </c>
      <c r="H50" s="289">
        <v>3802.35</v>
      </c>
      <c r="I50" s="289">
        <v>3722.7</v>
      </c>
      <c r="J50" s="289">
        <v>4006.7</v>
      </c>
      <c r="K50" s="289">
        <v>4086.3500000000004</v>
      </c>
      <c r="L50" s="289">
        <v>4148.7</v>
      </c>
      <c r="M50" s="276">
        <v>4024</v>
      </c>
      <c r="N50" s="276">
        <v>3882</v>
      </c>
      <c r="O50" s="291">
        <v>764650</v>
      </c>
      <c r="P50" s="292">
        <v>2.1269491468830344E-2</v>
      </c>
    </row>
    <row r="51" spans="1:16" ht="15">
      <c r="A51" s="254">
        <v>41</v>
      </c>
      <c r="B51" s="343" t="s">
        <v>49</v>
      </c>
      <c r="C51" s="436" t="s">
        <v>84</v>
      </c>
      <c r="D51" s="437">
        <v>44371</v>
      </c>
      <c r="E51" s="288">
        <v>1696.45</v>
      </c>
      <c r="F51" s="288">
        <v>1701.3499999999997</v>
      </c>
      <c r="G51" s="289">
        <v>1683.9499999999994</v>
      </c>
      <c r="H51" s="289">
        <v>1671.4499999999996</v>
      </c>
      <c r="I51" s="289">
        <v>1654.0499999999993</v>
      </c>
      <c r="J51" s="289">
        <v>1713.8499999999995</v>
      </c>
      <c r="K51" s="289">
        <v>1731.2499999999995</v>
      </c>
      <c r="L51" s="289">
        <v>1743.7499999999995</v>
      </c>
      <c r="M51" s="276">
        <v>1718.75</v>
      </c>
      <c r="N51" s="276">
        <v>1688.85</v>
      </c>
      <c r="O51" s="291">
        <v>2597000</v>
      </c>
      <c r="P51" s="292">
        <v>-7.0921985815602835E-3</v>
      </c>
    </row>
    <row r="52" spans="1:16" ht="15">
      <c r="A52" s="254">
        <v>42</v>
      </c>
      <c r="B52" s="343" t="s">
        <v>39</v>
      </c>
      <c r="C52" s="436" t="s">
        <v>85</v>
      </c>
      <c r="D52" s="437">
        <v>44371</v>
      </c>
      <c r="E52" s="288">
        <v>684.3</v>
      </c>
      <c r="F52" s="288">
        <v>682.4666666666667</v>
      </c>
      <c r="G52" s="289">
        <v>673.98333333333335</v>
      </c>
      <c r="H52" s="289">
        <v>663.66666666666663</v>
      </c>
      <c r="I52" s="289">
        <v>655.18333333333328</v>
      </c>
      <c r="J52" s="289">
        <v>692.78333333333342</v>
      </c>
      <c r="K52" s="289">
        <v>701.26666666666677</v>
      </c>
      <c r="L52" s="289">
        <v>711.58333333333348</v>
      </c>
      <c r="M52" s="276">
        <v>690.95</v>
      </c>
      <c r="N52" s="276">
        <v>672.15</v>
      </c>
      <c r="O52" s="291">
        <v>7547727</v>
      </c>
      <c r="P52" s="292">
        <v>5.4132833645638145E-3</v>
      </c>
    </row>
    <row r="53" spans="1:16" ht="15">
      <c r="A53" s="254">
        <v>43</v>
      </c>
      <c r="B53" s="343" t="s">
        <v>53</v>
      </c>
      <c r="C53" s="436" t="s">
        <v>231</v>
      </c>
      <c r="D53" s="437">
        <v>44371</v>
      </c>
      <c r="E53" s="288">
        <v>170.55</v>
      </c>
      <c r="F53" s="288">
        <v>170.13333333333333</v>
      </c>
      <c r="G53" s="289">
        <v>167.26666666666665</v>
      </c>
      <c r="H53" s="289">
        <v>163.98333333333332</v>
      </c>
      <c r="I53" s="289">
        <v>161.11666666666665</v>
      </c>
      <c r="J53" s="289">
        <v>173.41666666666666</v>
      </c>
      <c r="K53" s="289">
        <v>176.28333333333333</v>
      </c>
      <c r="L53" s="289">
        <v>179.56666666666666</v>
      </c>
      <c r="M53" s="276">
        <v>173</v>
      </c>
      <c r="N53" s="276">
        <v>166.85</v>
      </c>
      <c r="O53" s="291">
        <v>10877900</v>
      </c>
      <c r="P53" s="292">
        <v>4.7150104446433902E-2</v>
      </c>
    </row>
    <row r="54" spans="1:16" ht="15">
      <c r="A54" s="254">
        <v>44</v>
      </c>
      <c r="B54" s="343" t="s">
        <v>63</v>
      </c>
      <c r="C54" s="436" t="s">
        <v>86</v>
      </c>
      <c r="D54" s="437">
        <v>44371</v>
      </c>
      <c r="E54" s="288">
        <v>832.4</v>
      </c>
      <c r="F54" s="288">
        <v>826.19999999999993</v>
      </c>
      <c r="G54" s="289">
        <v>817.59999999999991</v>
      </c>
      <c r="H54" s="289">
        <v>802.8</v>
      </c>
      <c r="I54" s="289">
        <v>794.19999999999993</v>
      </c>
      <c r="J54" s="289">
        <v>840.99999999999989</v>
      </c>
      <c r="K54" s="289">
        <v>849.6</v>
      </c>
      <c r="L54" s="289">
        <v>864.39999999999986</v>
      </c>
      <c r="M54" s="276">
        <v>834.8</v>
      </c>
      <c r="N54" s="276">
        <v>811.4</v>
      </c>
      <c r="O54" s="291">
        <v>2940000</v>
      </c>
      <c r="P54" s="292">
        <v>-2.23463687150838E-2</v>
      </c>
    </row>
    <row r="55" spans="1:16" ht="15">
      <c r="A55" s="254">
        <v>45</v>
      </c>
      <c r="B55" s="343" t="s">
        <v>49</v>
      </c>
      <c r="C55" s="436" t="s">
        <v>87</v>
      </c>
      <c r="D55" s="437">
        <v>44371</v>
      </c>
      <c r="E55" s="288">
        <v>568.20000000000005</v>
      </c>
      <c r="F55" s="288">
        <v>566.80000000000007</v>
      </c>
      <c r="G55" s="289">
        <v>562.35000000000014</v>
      </c>
      <c r="H55" s="289">
        <v>556.50000000000011</v>
      </c>
      <c r="I55" s="289">
        <v>552.05000000000018</v>
      </c>
      <c r="J55" s="289">
        <v>572.65000000000009</v>
      </c>
      <c r="K55" s="289">
        <v>577.10000000000014</v>
      </c>
      <c r="L55" s="289">
        <v>582.95000000000005</v>
      </c>
      <c r="M55" s="276">
        <v>571.25</v>
      </c>
      <c r="N55" s="276">
        <v>560.95000000000005</v>
      </c>
      <c r="O55" s="291">
        <v>8413750</v>
      </c>
      <c r="P55" s="292">
        <v>-2.222545031958164E-2</v>
      </c>
    </row>
    <row r="56" spans="1:16" ht="15">
      <c r="A56" s="254">
        <v>46</v>
      </c>
      <c r="B56" s="343" t="s">
        <v>835</v>
      </c>
      <c r="C56" s="436" t="s">
        <v>342</v>
      </c>
      <c r="D56" s="437">
        <v>44371</v>
      </c>
      <c r="E56" s="288">
        <v>1777.25</v>
      </c>
      <c r="F56" s="288">
        <v>1774.9833333333333</v>
      </c>
      <c r="G56" s="289">
        <v>1757.8666666666668</v>
      </c>
      <c r="H56" s="289">
        <v>1738.4833333333333</v>
      </c>
      <c r="I56" s="289">
        <v>1721.3666666666668</v>
      </c>
      <c r="J56" s="289">
        <v>1794.3666666666668</v>
      </c>
      <c r="K56" s="289">
        <v>1811.4833333333331</v>
      </c>
      <c r="L56" s="289">
        <v>1830.8666666666668</v>
      </c>
      <c r="M56" s="276">
        <v>1792.1</v>
      </c>
      <c r="N56" s="276">
        <v>1755.6</v>
      </c>
      <c r="O56" s="291">
        <v>2892000</v>
      </c>
      <c r="P56" s="292">
        <v>3.5260425988902812E-2</v>
      </c>
    </row>
    <row r="57" spans="1:16" ht="15">
      <c r="A57" s="254">
        <v>47</v>
      </c>
      <c r="B57" s="343" t="s">
        <v>51</v>
      </c>
      <c r="C57" s="436" t="s">
        <v>90</v>
      </c>
      <c r="D57" s="437">
        <v>44371</v>
      </c>
      <c r="E57" s="288">
        <v>4394.05</v>
      </c>
      <c r="F57" s="288">
        <v>4376.6500000000005</v>
      </c>
      <c r="G57" s="289">
        <v>4334.3500000000013</v>
      </c>
      <c r="H57" s="289">
        <v>4274.6500000000005</v>
      </c>
      <c r="I57" s="289">
        <v>4232.3500000000013</v>
      </c>
      <c r="J57" s="289">
        <v>4436.3500000000013</v>
      </c>
      <c r="K57" s="289">
        <v>4478.6500000000005</v>
      </c>
      <c r="L57" s="289">
        <v>4538.3500000000013</v>
      </c>
      <c r="M57" s="276">
        <v>4418.95</v>
      </c>
      <c r="N57" s="276">
        <v>4316.95</v>
      </c>
      <c r="O57" s="291">
        <v>2159600</v>
      </c>
      <c r="P57" s="292">
        <v>4.3716863547576968E-3</v>
      </c>
    </row>
    <row r="58" spans="1:16" ht="15">
      <c r="A58" s="254">
        <v>48</v>
      </c>
      <c r="B58" s="343" t="s">
        <v>91</v>
      </c>
      <c r="C58" s="436" t="s">
        <v>92</v>
      </c>
      <c r="D58" s="437">
        <v>44371</v>
      </c>
      <c r="E58" s="288">
        <v>299.60000000000002</v>
      </c>
      <c r="F58" s="288">
        <v>301.56666666666666</v>
      </c>
      <c r="G58" s="289">
        <v>288.73333333333335</v>
      </c>
      <c r="H58" s="289">
        <v>277.86666666666667</v>
      </c>
      <c r="I58" s="289">
        <v>265.03333333333336</v>
      </c>
      <c r="J58" s="289">
        <v>312.43333333333334</v>
      </c>
      <c r="K58" s="289">
        <v>325.26666666666671</v>
      </c>
      <c r="L58" s="289">
        <v>336.13333333333333</v>
      </c>
      <c r="M58" s="276">
        <v>314.39999999999998</v>
      </c>
      <c r="N58" s="276">
        <v>290.7</v>
      </c>
      <c r="O58" s="291">
        <v>39200700</v>
      </c>
      <c r="P58" s="292">
        <v>5.3102836879432624E-2</v>
      </c>
    </row>
    <row r="59" spans="1:16" ht="15">
      <c r="A59" s="254">
        <v>49</v>
      </c>
      <c r="B59" s="343" t="s">
        <v>51</v>
      </c>
      <c r="C59" s="436" t="s">
        <v>93</v>
      </c>
      <c r="D59" s="437">
        <v>44371</v>
      </c>
      <c r="E59" s="288">
        <v>5465.5</v>
      </c>
      <c r="F59" s="288">
        <v>5455.2166666666662</v>
      </c>
      <c r="G59" s="289">
        <v>5390.4333333333325</v>
      </c>
      <c r="H59" s="289">
        <v>5315.3666666666659</v>
      </c>
      <c r="I59" s="289">
        <v>5250.5833333333321</v>
      </c>
      <c r="J59" s="289">
        <v>5530.2833333333328</v>
      </c>
      <c r="K59" s="289">
        <v>5595.0666666666675</v>
      </c>
      <c r="L59" s="289">
        <v>5670.1333333333332</v>
      </c>
      <c r="M59" s="276">
        <v>5520</v>
      </c>
      <c r="N59" s="276">
        <v>5380.15</v>
      </c>
      <c r="O59" s="291">
        <v>2695500</v>
      </c>
      <c r="P59" s="292">
        <v>-1.6151108677799068E-2</v>
      </c>
    </row>
    <row r="60" spans="1:16" ht="15">
      <c r="A60" s="254">
        <v>50</v>
      </c>
      <c r="B60" s="343" t="s">
        <v>43</v>
      </c>
      <c r="C60" s="436" t="s">
        <v>94</v>
      </c>
      <c r="D60" s="437">
        <v>44371</v>
      </c>
      <c r="E60" s="288">
        <v>2748.05</v>
      </c>
      <c r="F60" s="288">
        <v>2745.9666666666667</v>
      </c>
      <c r="G60" s="289">
        <v>2717.9333333333334</v>
      </c>
      <c r="H60" s="289">
        <v>2687.8166666666666</v>
      </c>
      <c r="I60" s="289">
        <v>2659.7833333333333</v>
      </c>
      <c r="J60" s="289">
        <v>2776.0833333333335</v>
      </c>
      <c r="K60" s="289">
        <v>2804.1166666666672</v>
      </c>
      <c r="L60" s="289">
        <v>2834.2333333333336</v>
      </c>
      <c r="M60" s="276">
        <v>2774</v>
      </c>
      <c r="N60" s="276">
        <v>2715.85</v>
      </c>
      <c r="O60" s="291">
        <v>1997100</v>
      </c>
      <c r="P60" s="292">
        <v>-7.6521739130434785E-3</v>
      </c>
    </row>
    <row r="61" spans="1:16" ht="15">
      <c r="A61" s="254">
        <v>51</v>
      </c>
      <c r="B61" s="343" t="s">
        <v>43</v>
      </c>
      <c r="C61" s="436" t="s">
        <v>96</v>
      </c>
      <c r="D61" s="437">
        <v>44371</v>
      </c>
      <c r="E61" s="288">
        <v>1217.25</v>
      </c>
      <c r="F61" s="288">
        <v>1212.4000000000001</v>
      </c>
      <c r="G61" s="289">
        <v>1197.5000000000002</v>
      </c>
      <c r="H61" s="289">
        <v>1177.7500000000002</v>
      </c>
      <c r="I61" s="289">
        <v>1162.8500000000004</v>
      </c>
      <c r="J61" s="289">
        <v>1232.1500000000001</v>
      </c>
      <c r="K61" s="289">
        <v>1247.0499999999997</v>
      </c>
      <c r="L61" s="289">
        <v>1266.8</v>
      </c>
      <c r="M61" s="276">
        <v>1227.3</v>
      </c>
      <c r="N61" s="276">
        <v>1192.6500000000001</v>
      </c>
      <c r="O61" s="291">
        <v>6207850</v>
      </c>
      <c r="P61" s="292">
        <v>-5.6382697559686371E-3</v>
      </c>
    </row>
    <row r="62" spans="1:16" ht="15">
      <c r="A62" s="254">
        <v>52</v>
      </c>
      <c r="B62" s="343" t="s">
        <v>43</v>
      </c>
      <c r="C62" s="436" t="s">
        <v>97</v>
      </c>
      <c r="D62" s="437">
        <v>44371</v>
      </c>
      <c r="E62" s="288">
        <v>191.55</v>
      </c>
      <c r="F62" s="288">
        <v>190.9</v>
      </c>
      <c r="G62" s="289">
        <v>189.05</v>
      </c>
      <c r="H62" s="289">
        <v>186.55</v>
      </c>
      <c r="I62" s="289">
        <v>184.70000000000002</v>
      </c>
      <c r="J62" s="289">
        <v>193.4</v>
      </c>
      <c r="K62" s="289">
        <v>195.24999999999997</v>
      </c>
      <c r="L62" s="289">
        <v>197.75</v>
      </c>
      <c r="M62" s="276">
        <v>192.75</v>
      </c>
      <c r="N62" s="276">
        <v>188.4</v>
      </c>
      <c r="O62" s="291">
        <v>14590800</v>
      </c>
      <c r="P62" s="292">
        <v>-2.4666995559940801E-4</v>
      </c>
    </row>
    <row r="63" spans="1:16" ht="15">
      <c r="A63" s="254">
        <v>53</v>
      </c>
      <c r="B63" s="343" t="s">
        <v>53</v>
      </c>
      <c r="C63" s="436" t="s">
        <v>98</v>
      </c>
      <c r="D63" s="437">
        <v>44371</v>
      </c>
      <c r="E63" s="288">
        <v>85.7</v>
      </c>
      <c r="F63" s="288">
        <v>85.116666666666674</v>
      </c>
      <c r="G63" s="289">
        <v>84.083333333333343</v>
      </c>
      <c r="H63" s="289">
        <v>82.466666666666669</v>
      </c>
      <c r="I63" s="289">
        <v>81.433333333333337</v>
      </c>
      <c r="J63" s="289">
        <v>86.733333333333348</v>
      </c>
      <c r="K63" s="289">
        <v>87.76666666666668</v>
      </c>
      <c r="L63" s="289">
        <v>89.383333333333354</v>
      </c>
      <c r="M63" s="276">
        <v>86.15</v>
      </c>
      <c r="N63" s="276">
        <v>83.5</v>
      </c>
      <c r="O63" s="291">
        <v>80500000</v>
      </c>
      <c r="P63" s="292">
        <v>0</v>
      </c>
    </row>
    <row r="64" spans="1:16" ht="15">
      <c r="A64" s="254">
        <v>54</v>
      </c>
      <c r="B64" s="363" t="s">
        <v>72</v>
      </c>
      <c r="C64" s="436" t="s">
        <v>99</v>
      </c>
      <c r="D64" s="437">
        <v>44371</v>
      </c>
      <c r="E64" s="288">
        <v>163.85</v>
      </c>
      <c r="F64" s="288">
        <v>162.86666666666665</v>
      </c>
      <c r="G64" s="289">
        <v>161.18333333333328</v>
      </c>
      <c r="H64" s="289">
        <v>158.51666666666662</v>
      </c>
      <c r="I64" s="289">
        <v>156.83333333333326</v>
      </c>
      <c r="J64" s="289">
        <v>165.5333333333333</v>
      </c>
      <c r="K64" s="289">
        <v>167.21666666666664</v>
      </c>
      <c r="L64" s="289">
        <v>169.88333333333333</v>
      </c>
      <c r="M64" s="276">
        <v>164.55</v>
      </c>
      <c r="N64" s="276">
        <v>160.19999999999999</v>
      </c>
      <c r="O64" s="291">
        <v>33977000</v>
      </c>
      <c r="P64" s="292">
        <v>-1.0760401721664275E-3</v>
      </c>
    </row>
    <row r="65" spans="1:16" ht="15">
      <c r="A65" s="254">
        <v>55</v>
      </c>
      <c r="B65" s="343" t="s">
        <v>51</v>
      </c>
      <c r="C65" s="436" t="s">
        <v>100</v>
      </c>
      <c r="D65" s="437">
        <v>44371</v>
      </c>
      <c r="E65" s="288">
        <v>644.5</v>
      </c>
      <c r="F65" s="288">
        <v>646.25</v>
      </c>
      <c r="G65" s="289">
        <v>634</v>
      </c>
      <c r="H65" s="289">
        <v>623.5</v>
      </c>
      <c r="I65" s="289">
        <v>611.25</v>
      </c>
      <c r="J65" s="289">
        <v>656.75</v>
      </c>
      <c r="K65" s="289">
        <v>669</v>
      </c>
      <c r="L65" s="289">
        <v>679.5</v>
      </c>
      <c r="M65" s="276">
        <v>658.5</v>
      </c>
      <c r="N65" s="276">
        <v>635.75</v>
      </c>
      <c r="O65" s="291">
        <v>9732450</v>
      </c>
      <c r="P65" s="292">
        <v>-1.8555027252696279E-2</v>
      </c>
    </row>
    <row r="66" spans="1:16" ht="15">
      <c r="A66" s="254">
        <v>56</v>
      </c>
      <c r="B66" s="343" t="s">
        <v>101</v>
      </c>
      <c r="C66" s="436" t="s">
        <v>102</v>
      </c>
      <c r="D66" s="437">
        <v>44371</v>
      </c>
      <c r="E66" s="288">
        <v>26.85</v>
      </c>
      <c r="F66" s="288">
        <v>26.650000000000002</v>
      </c>
      <c r="G66" s="289">
        <v>26.300000000000004</v>
      </c>
      <c r="H66" s="289">
        <v>25.750000000000004</v>
      </c>
      <c r="I66" s="289">
        <v>25.400000000000006</v>
      </c>
      <c r="J66" s="289">
        <v>27.200000000000003</v>
      </c>
      <c r="K66" s="289">
        <v>27.550000000000004</v>
      </c>
      <c r="L66" s="289">
        <v>28.1</v>
      </c>
      <c r="M66" s="276">
        <v>27</v>
      </c>
      <c r="N66" s="276">
        <v>26.1</v>
      </c>
      <c r="O66" s="291">
        <v>89370000</v>
      </c>
      <c r="P66" s="292">
        <v>1.3782542113323124E-2</v>
      </c>
    </row>
    <row r="67" spans="1:16" ht="15">
      <c r="A67" s="254">
        <v>57</v>
      </c>
      <c r="B67" s="343" t="s">
        <v>49</v>
      </c>
      <c r="C67" s="436" t="s">
        <v>103</v>
      </c>
      <c r="D67" s="437">
        <v>44371</v>
      </c>
      <c r="E67" s="402">
        <v>920.2</v>
      </c>
      <c r="F67" s="402">
        <v>910.83333333333337</v>
      </c>
      <c r="G67" s="403">
        <v>897.7166666666667</v>
      </c>
      <c r="H67" s="403">
        <v>875.23333333333335</v>
      </c>
      <c r="I67" s="403">
        <v>862.11666666666667</v>
      </c>
      <c r="J67" s="403">
        <v>933.31666666666672</v>
      </c>
      <c r="K67" s="403">
        <v>946.43333333333328</v>
      </c>
      <c r="L67" s="403">
        <v>968.91666666666674</v>
      </c>
      <c r="M67" s="404">
        <v>923.95</v>
      </c>
      <c r="N67" s="404">
        <v>888.35</v>
      </c>
      <c r="O67" s="405">
        <v>3600000</v>
      </c>
      <c r="P67" s="406">
        <v>1.4942204680011277E-2</v>
      </c>
    </row>
    <row r="68" spans="1:16" ht="15">
      <c r="A68" s="254">
        <v>58</v>
      </c>
      <c r="B68" s="343" t="s">
        <v>91</v>
      </c>
      <c r="C68" s="436" t="s">
        <v>244</v>
      </c>
      <c r="D68" s="437">
        <v>44371</v>
      </c>
      <c r="E68" s="288">
        <v>1416.85</v>
      </c>
      <c r="F68" s="288">
        <v>1410.1000000000001</v>
      </c>
      <c r="G68" s="289">
        <v>1388.0500000000002</v>
      </c>
      <c r="H68" s="289">
        <v>1359.25</v>
      </c>
      <c r="I68" s="289">
        <v>1337.2</v>
      </c>
      <c r="J68" s="289">
        <v>1438.9000000000003</v>
      </c>
      <c r="K68" s="289">
        <v>1460.95</v>
      </c>
      <c r="L68" s="289">
        <v>1489.7500000000005</v>
      </c>
      <c r="M68" s="276">
        <v>1432.15</v>
      </c>
      <c r="N68" s="276">
        <v>1381.3</v>
      </c>
      <c r="O68" s="291">
        <v>1875900</v>
      </c>
      <c r="P68" s="292">
        <v>-3.453038674033149E-3</v>
      </c>
    </row>
    <row r="69" spans="1:16" ht="15">
      <c r="A69" s="254">
        <v>59</v>
      </c>
      <c r="B69" s="363" t="s">
        <v>51</v>
      </c>
      <c r="C69" s="436" t="s">
        <v>367</v>
      </c>
      <c r="D69" s="437">
        <v>44371</v>
      </c>
      <c r="E69" s="288">
        <v>330.5</v>
      </c>
      <c r="F69" s="288">
        <v>328.58333333333331</v>
      </c>
      <c r="G69" s="289">
        <v>322.66666666666663</v>
      </c>
      <c r="H69" s="289">
        <v>314.83333333333331</v>
      </c>
      <c r="I69" s="289">
        <v>308.91666666666663</v>
      </c>
      <c r="J69" s="289">
        <v>336.41666666666663</v>
      </c>
      <c r="K69" s="289">
        <v>342.33333333333326</v>
      </c>
      <c r="L69" s="289">
        <v>350.16666666666663</v>
      </c>
      <c r="M69" s="276">
        <v>334.5</v>
      </c>
      <c r="N69" s="276">
        <v>320.75</v>
      </c>
      <c r="O69" s="291">
        <v>12262050</v>
      </c>
      <c r="P69" s="292">
        <v>-2.2367770637666831E-2</v>
      </c>
    </row>
    <row r="70" spans="1:16" ht="15">
      <c r="A70" s="254">
        <v>60</v>
      </c>
      <c r="B70" s="343" t="s">
        <v>37</v>
      </c>
      <c r="C70" s="436" t="s">
        <v>104</v>
      </c>
      <c r="D70" s="437">
        <v>44371</v>
      </c>
      <c r="E70" s="288">
        <v>1494.3</v>
      </c>
      <c r="F70" s="288">
        <v>1484.3499999999997</v>
      </c>
      <c r="G70" s="289">
        <v>1469.7999999999993</v>
      </c>
      <c r="H70" s="289">
        <v>1445.2999999999995</v>
      </c>
      <c r="I70" s="289">
        <v>1430.7499999999991</v>
      </c>
      <c r="J70" s="289">
        <v>1508.8499999999995</v>
      </c>
      <c r="K70" s="289">
        <v>1523.4</v>
      </c>
      <c r="L70" s="289">
        <v>1547.8999999999996</v>
      </c>
      <c r="M70" s="276">
        <v>1498.9</v>
      </c>
      <c r="N70" s="276">
        <v>1459.85</v>
      </c>
      <c r="O70" s="291">
        <v>12174250</v>
      </c>
      <c r="P70" s="292">
        <v>-1.1607728201766226E-2</v>
      </c>
    </row>
    <row r="71" spans="1:16" ht="15">
      <c r="A71" s="254">
        <v>61</v>
      </c>
      <c r="B71" s="343" t="s">
        <v>72</v>
      </c>
      <c r="C71" s="436" t="s">
        <v>372</v>
      </c>
      <c r="D71" s="437">
        <v>44371</v>
      </c>
      <c r="E71" s="288">
        <v>604.15</v>
      </c>
      <c r="F71" s="288">
        <v>600.55000000000007</v>
      </c>
      <c r="G71" s="289">
        <v>590.70000000000016</v>
      </c>
      <c r="H71" s="289">
        <v>577.25000000000011</v>
      </c>
      <c r="I71" s="289">
        <v>567.4000000000002</v>
      </c>
      <c r="J71" s="289">
        <v>614.00000000000011</v>
      </c>
      <c r="K71" s="289">
        <v>623.85</v>
      </c>
      <c r="L71" s="289">
        <v>637.30000000000007</v>
      </c>
      <c r="M71" s="276">
        <v>610.4</v>
      </c>
      <c r="N71" s="276">
        <v>587.1</v>
      </c>
      <c r="O71" s="291">
        <v>1772500</v>
      </c>
      <c r="P71" s="292">
        <v>1.0691375623663579E-2</v>
      </c>
    </row>
    <row r="72" spans="1:16" ht="15">
      <c r="A72" s="254">
        <v>62</v>
      </c>
      <c r="B72" s="343" t="s">
        <v>63</v>
      </c>
      <c r="C72" s="436" t="s">
        <v>105</v>
      </c>
      <c r="D72" s="437">
        <v>44371</v>
      </c>
      <c r="E72" s="288">
        <v>1020.4</v>
      </c>
      <c r="F72" s="288">
        <v>1015.4333333333334</v>
      </c>
      <c r="G72" s="289">
        <v>1005.9666666666667</v>
      </c>
      <c r="H72" s="289">
        <v>991.5333333333333</v>
      </c>
      <c r="I72" s="289">
        <v>982.06666666666661</v>
      </c>
      <c r="J72" s="289">
        <v>1029.8666666666668</v>
      </c>
      <c r="K72" s="289">
        <v>1039.3333333333335</v>
      </c>
      <c r="L72" s="289">
        <v>1053.7666666666669</v>
      </c>
      <c r="M72" s="276">
        <v>1024.9000000000001</v>
      </c>
      <c r="N72" s="276">
        <v>1001</v>
      </c>
      <c r="O72" s="291">
        <v>5285500</v>
      </c>
      <c r="P72" s="292">
        <v>4.384319146835193E-2</v>
      </c>
    </row>
    <row r="73" spans="1:16" ht="15">
      <c r="A73" s="254">
        <v>63</v>
      </c>
      <c r="B73" s="343" t="s">
        <v>106</v>
      </c>
      <c r="C73" s="436" t="s">
        <v>107</v>
      </c>
      <c r="D73" s="437">
        <v>44371</v>
      </c>
      <c r="E73" s="288">
        <v>985.55</v>
      </c>
      <c r="F73" s="288">
        <v>984.69999999999993</v>
      </c>
      <c r="G73" s="289">
        <v>978.34999999999991</v>
      </c>
      <c r="H73" s="289">
        <v>971.15</v>
      </c>
      <c r="I73" s="289">
        <v>964.8</v>
      </c>
      <c r="J73" s="289">
        <v>991.89999999999986</v>
      </c>
      <c r="K73" s="289">
        <v>998.25</v>
      </c>
      <c r="L73" s="289">
        <v>1005.4499999999998</v>
      </c>
      <c r="M73" s="276">
        <v>991.05</v>
      </c>
      <c r="N73" s="276">
        <v>977.5</v>
      </c>
      <c r="O73" s="291">
        <v>20208300</v>
      </c>
      <c r="P73" s="292">
        <v>-3.808864265927978E-4</v>
      </c>
    </row>
    <row r="74" spans="1:16" ht="15">
      <c r="A74" s="254">
        <v>64</v>
      </c>
      <c r="B74" s="343" t="s">
        <v>56</v>
      </c>
      <c r="C74" s="436" t="s">
        <v>108</v>
      </c>
      <c r="D74" s="437">
        <v>44371</v>
      </c>
      <c r="E74" s="288">
        <v>2543.3000000000002</v>
      </c>
      <c r="F74" s="288">
        <v>2540.2666666666669</v>
      </c>
      <c r="G74" s="289">
        <v>2519.1333333333337</v>
      </c>
      <c r="H74" s="289">
        <v>2494.9666666666667</v>
      </c>
      <c r="I74" s="289">
        <v>2473.8333333333335</v>
      </c>
      <c r="J74" s="289">
        <v>2564.4333333333338</v>
      </c>
      <c r="K74" s="289">
        <v>2585.5666666666671</v>
      </c>
      <c r="L74" s="289">
        <v>2609.733333333334</v>
      </c>
      <c r="M74" s="276">
        <v>2561.4</v>
      </c>
      <c r="N74" s="276">
        <v>2516.1</v>
      </c>
      <c r="O74" s="291">
        <v>16233600</v>
      </c>
      <c r="P74" s="292">
        <v>1.6569603606988541E-2</v>
      </c>
    </row>
    <row r="75" spans="1:16" ht="15">
      <c r="A75" s="254">
        <v>65</v>
      </c>
      <c r="B75" s="343" t="s">
        <v>56</v>
      </c>
      <c r="C75" s="436" t="s">
        <v>248</v>
      </c>
      <c r="D75" s="437">
        <v>44371</v>
      </c>
      <c r="E75" s="288">
        <v>3096.1</v>
      </c>
      <c r="F75" s="288">
        <v>3075.8833333333332</v>
      </c>
      <c r="G75" s="289">
        <v>3048.8666666666663</v>
      </c>
      <c r="H75" s="289">
        <v>3001.6333333333332</v>
      </c>
      <c r="I75" s="289">
        <v>2974.6166666666663</v>
      </c>
      <c r="J75" s="289">
        <v>3123.1166666666663</v>
      </c>
      <c r="K75" s="289">
        <v>3150.1333333333328</v>
      </c>
      <c r="L75" s="289">
        <v>3197.3666666666663</v>
      </c>
      <c r="M75" s="276">
        <v>3102.9</v>
      </c>
      <c r="N75" s="276">
        <v>3028.65</v>
      </c>
      <c r="O75" s="291">
        <v>532800</v>
      </c>
      <c r="P75" s="292">
        <v>1.0238907849829351E-2</v>
      </c>
    </row>
    <row r="76" spans="1:16" ht="15">
      <c r="A76" s="254">
        <v>66</v>
      </c>
      <c r="B76" s="343" t="s">
        <v>53</v>
      </c>
      <c r="C76" t="s">
        <v>109</v>
      </c>
      <c r="D76" s="437">
        <v>44371</v>
      </c>
      <c r="E76" s="402">
        <v>1481.5</v>
      </c>
      <c r="F76" s="402">
        <v>1478.9333333333334</v>
      </c>
      <c r="G76" s="403">
        <v>1468.1166666666668</v>
      </c>
      <c r="H76" s="403">
        <v>1454.7333333333333</v>
      </c>
      <c r="I76" s="403">
        <v>1443.9166666666667</v>
      </c>
      <c r="J76" s="403">
        <v>1492.3166666666668</v>
      </c>
      <c r="K76" s="403">
        <v>1503.1333333333334</v>
      </c>
      <c r="L76" s="403">
        <v>1516.5166666666669</v>
      </c>
      <c r="M76" s="404">
        <v>1489.75</v>
      </c>
      <c r="N76" s="404">
        <v>1465.55</v>
      </c>
      <c r="O76" s="405">
        <v>26072200</v>
      </c>
      <c r="P76" s="406">
        <v>-2.8397736595216559E-3</v>
      </c>
    </row>
    <row r="77" spans="1:16" ht="15">
      <c r="A77" s="254">
        <v>67</v>
      </c>
      <c r="B77" s="343" t="s">
        <v>56</v>
      </c>
      <c r="C77" s="436" t="s">
        <v>249</v>
      </c>
      <c r="D77" s="437">
        <v>44371</v>
      </c>
      <c r="E77" s="288">
        <v>684.45</v>
      </c>
      <c r="F77" s="288">
        <v>681.85</v>
      </c>
      <c r="G77" s="289">
        <v>677.75</v>
      </c>
      <c r="H77" s="289">
        <v>671.05</v>
      </c>
      <c r="I77" s="289">
        <v>666.94999999999993</v>
      </c>
      <c r="J77" s="289">
        <v>688.55000000000007</v>
      </c>
      <c r="K77" s="289">
        <v>692.6500000000002</v>
      </c>
      <c r="L77" s="289">
        <v>699.35000000000014</v>
      </c>
      <c r="M77" s="276">
        <v>685.95</v>
      </c>
      <c r="N77" s="276">
        <v>675.15</v>
      </c>
      <c r="O77" s="291">
        <v>13791800</v>
      </c>
      <c r="P77" s="292">
        <v>9.1757887958789433E-3</v>
      </c>
    </row>
    <row r="78" spans="1:16" ht="15">
      <c r="A78" s="254">
        <v>68</v>
      </c>
      <c r="B78" s="363" t="s">
        <v>43</v>
      </c>
      <c r="C78" s="436" t="s">
        <v>110</v>
      </c>
      <c r="D78" s="437">
        <v>44371</v>
      </c>
      <c r="E78" s="288">
        <v>2997.6</v>
      </c>
      <c r="F78" s="288">
        <v>2989.15</v>
      </c>
      <c r="G78" s="289">
        <v>2959.55</v>
      </c>
      <c r="H78" s="289">
        <v>2921.5</v>
      </c>
      <c r="I78" s="289">
        <v>2891.9</v>
      </c>
      <c r="J78" s="289">
        <v>3027.2000000000003</v>
      </c>
      <c r="K78" s="289">
        <v>3056.7999999999997</v>
      </c>
      <c r="L78" s="289">
        <v>3094.8500000000004</v>
      </c>
      <c r="M78" s="276">
        <v>3018.75</v>
      </c>
      <c r="N78" s="276">
        <v>2951.1</v>
      </c>
      <c r="O78" s="291">
        <v>3938100</v>
      </c>
      <c r="P78" s="292">
        <v>1.3746235230519731E-2</v>
      </c>
    </row>
    <row r="79" spans="1:16" ht="15">
      <c r="A79" s="254">
        <v>69</v>
      </c>
      <c r="B79" s="343" t="s">
        <v>111</v>
      </c>
      <c r="C79" s="436" t="s">
        <v>112</v>
      </c>
      <c r="D79" s="437">
        <v>44371</v>
      </c>
      <c r="E79" s="288">
        <v>395.1</v>
      </c>
      <c r="F79" s="288">
        <v>391.8</v>
      </c>
      <c r="G79" s="289">
        <v>385.40000000000003</v>
      </c>
      <c r="H79" s="289">
        <v>375.70000000000005</v>
      </c>
      <c r="I79" s="289">
        <v>369.30000000000007</v>
      </c>
      <c r="J79" s="289">
        <v>401.5</v>
      </c>
      <c r="K79" s="289">
        <v>407.9</v>
      </c>
      <c r="L79" s="289">
        <v>417.59999999999997</v>
      </c>
      <c r="M79" s="276">
        <v>398.2</v>
      </c>
      <c r="N79" s="276">
        <v>382.1</v>
      </c>
      <c r="O79" s="291">
        <v>25542000</v>
      </c>
      <c r="P79" s="292">
        <v>-5.6918313884258158E-2</v>
      </c>
    </row>
    <row r="80" spans="1:16" ht="15">
      <c r="A80" s="254">
        <v>70</v>
      </c>
      <c r="B80" s="343" t="s">
        <v>72</v>
      </c>
      <c r="C80" s="436" t="s">
        <v>113</v>
      </c>
      <c r="D80" s="437">
        <v>44371</v>
      </c>
      <c r="E80" s="288">
        <v>298.60000000000002</v>
      </c>
      <c r="F80" s="288">
        <v>297.41666666666669</v>
      </c>
      <c r="G80" s="289">
        <v>293.98333333333335</v>
      </c>
      <c r="H80" s="289">
        <v>289.36666666666667</v>
      </c>
      <c r="I80" s="289">
        <v>285.93333333333334</v>
      </c>
      <c r="J80" s="289">
        <v>302.03333333333336</v>
      </c>
      <c r="K80" s="289">
        <v>305.46666666666664</v>
      </c>
      <c r="L80" s="289">
        <v>310.08333333333337</v>
      </c>
      <c r="M80" s="276">
        <v>300.85000000000002</v>
      </c>
      <c r="N80" s="276">
        <v>292.8</v>
      </c>
      <c r="O80" s="291">
        <v>22866300</v>
      </c>
      <c r="P80" s="292">
        <v>-4.3498706795203389E-3</v>
      </c>
    </row>
    <row r="81" spans="1:16" ht="15">
      <c r="A81" s="254">
        <v>71</v>
      </c>
      <c r="B81" s="343" t="s">
        <v>49</v>
      </c>
      <c r="C81" s="436" t="s">
        <v>114</v>
      </c>
      <c r="D81" s="437">
        <v>44371</v>
      </c>
      <c r="E81" s="288">
        <v>2369.25</v>
      </c>
      <c r="F81" s="288">
        <v>2362.35</v>
      </c>
      <c r="G81" s="289">
        <v>2346.8999999999996</v>
      </c>
      <c r="H81" s="289">
        <v>2324.5499999999997</v>
      </c>
      <c r="I81" s="289">
        <v>2309.0999999999995</v>
      </c>
      <c r="J81" s="289">
        <v>2384.6999999999998</v>
      </c>
      <c r="K81" s="289">
        <v>2400.1499999999996</v>
      </c>
      <c r="L81" s="289">
        <v>2422.5</v>
      </c>
      <c r="M81" s="276">
        <v>2377.8000000000002</v>
      </c>
      <c r="N81" s="276">
        <v>2340</v>
      </c>
      <c r="O81" s="291">
        <v>8518800</v>
      </c>
      <c r="P81" s="292">
        <v>-1.3753820505696027E-2</v>
      </c>
    </row>
    <row r="82" spans="1:16" ht="15">
      <c r="A82" s="254">
        <v>72</v>
      </c>
      <c r="B82" s="343" t="s">
        <v>56</v>
      </c>
      <c r="C82" s="436" t="s">
        <v>115</v>
      </c>
      <c r="D82" s="437">
        <v>44371</v>
      </c>
      <c r="E82" s="288">
        <v>298.7</v>
      </c>
      <c r="F82" s="288">
        <v>294.81666666666666</v>
      </c>
      <c r="G82" s="289">
        <v>285.13333333333333</v>
      </c>
      <c r="H82" s="289">
        <v>271.56666666666666</v>
      </c>
      <c r="I82" s="289">
        <v>261.88333333333333</v>
      </c>
      <c r="J82" s="289">
        <v>308.38333333333333</v>
      </c>
      <c r="K82" s="289">
        <v>318.06666666666661</v>
      </c>
      <c r="L82" s="289">
        <v>331.63333333333333</v>
      </c>
      <c r="M82" s="276">
        <v>304.5</v>
      </c>
      <c r="N82" s="276">
        <v>281.25</v>
      </c>
      <c r="O82" s="291">
        <v>28352600</v>
      </c>
      <c r="P82" s="292">
        <v>-0.12670676978898118</v>
      </c>
    </row>
    <row r="83" spans="1:16" ht="15">
      <c r="A83" s="254">
        <v>73</v>
      </c>
      <c r="B83" s="343" t="s">
        <v>53</v>
      </c>
      <c r="C83" s="436" t="s">
        <v>116</v>
      </c>
      <c r="D83" s="437">
        <v>44371</v>
      </c>
      <c r="E83" s="288">
        <v>637.75</v>
      </c>
      <c r="F83" s="288">
        <v>633.94999999999993</v>
      </c>
      <c r="G83" s="289">
        <v>629.19999999999982</v>
      </c>
      <c r="H83" s="289">
        <v>620.64999999999986</v>
      </c>
      <c r="I83" s="289">
        <v>615.89999999999975</v>
      </c>
      <c r="J83" s="289">
        <v>642.49999999999989</v>
      </c>
      <c r="K83" s="289">
        <v>647.25000000000011</v>
      </c>
      <c r="L83" s="289">
        <v>655.8</v>
      </c>
      <c r="M83" s="276">
        <v>638.70000000000005</v>
      </c>
      <c r="N83" s="276">
        <v>625.4</v>
      </c>
      <c r="O83" s="291">
        <v>69279375</v>
      </c>
      <c r="P83" s="292">
        <v>1.3354518211620845E-2</v>
      </c>
    </row>
    <row r="84" spans="1:16" ht="15">
      <c r="A84" s="254">
        <v>74</v>
      </c>
      <c r="B84" s="343" t="s">
        <v>56</v>
      </c>
      <c r="C84" s="436" t="s">
        <v>252</v>
      </c>
      <c r="D84" s="437">
        <v>44371</v>
      </c>
      <c r="E84" s="288">
        <v>1508.5</v>
      </c>
      <c r="F84" s="288">
        <v>1509.9166666666667</v>
      </c>
      <c r="G84" s="289">
        <v>1488.6333333333334</v>
      </c>
      <c r="H84" s="289">
        <v>1468.7666666666667</v>
      </c>
      <c r="I84" s="289">
        <v>1447.4833333333333</v>
      </c>
      <c r="J84" s="289">
        <v>1529.7833333333335</v>
      </c>
      <c r="K84" s="289">
        <v>1551.0666666666668</v>
      </c>
      <c r="L84" s="289">
        <v>1570.9333333333336</v>
      </c>
      <c r="M84" s="276">
        <v>1531.2</v>
      </c>
      <c r="N84" s="276">
        <v>1490.05</v>
      </c>
      <c r="O84" s="291">
        <v>1206575</v>
      </c>
      <c r="P84" s="292">
        <v>-3.7300779925398438E-2</v>
      </c>
    </row>
    <row r="85" spans="1:16" ht="15">
      <c r="A85" s="254">
        <v>75</v>
      </c>
      <c r="B85" s="343" t="s">
        <v>56</v>
      </c>
      <c r="C85" s="436" t="s">
        <v>117</v>
      </c>
      <c r="D85" s="437">
        <v>44371</v>
      </c>
      <c r="E85" s="288">
        <v>588.4</v>
      </c>
      <c r="F85" s="288">
        <v>582.9666666666667</v>
      </c>
      <c r="G85" s="289">
        <v>572.78333333333342</v>
      </c>
      <c r="H85" s="289">
        <v>557.16666666666674</v>
      </c>
      <c r="I85" s="289">
        <v>546.98333333333346</v>
      </c>
      <c r="J85" s="289">
        <v>598.58333333333337</v>
      </c>
      <c r="K85" s="289">
        <v>608.76666666666677</v>
      </c>
      <c r="L85" s="289">
        <v>624.38333333333333</v>
      </c>
      <c r="M85" s="276">
        <v>593.15</v>
      </c>
      <c r="N85" s="276">
        <v>567.35</v>
      </c>
      <c r="O85" s="291">
        <v>4588500</v>
      </c>
      <c r="P85" s="292">
        <v>-1.5132002575660013E-2</v>
      </c>
    </row>
    <row r="86" spans="1:16" ht="15">
      <c r="A86" s="254">
        <v>76</v>
      </c>
      <c r="B86" s="343" t="s">
        <v>67</v>
      </c>
      <c r="C86" s="436" t="s">
        <v>118</v>
      </c>
      <c r="D86" s="437">
        <v>44371</v>
      </c>
      <c r="E86" s="288">
        <v>9.6999999999999993</v>
      </c>
      <c r="F86" s="288">
        <v>9.7333333333333325</v>
      </c>
      <c r="G86" s="289">
        <v>9.5166666666666657</v>
      </c>
      <c r="H86" s="289">
        <v>9.3333333333333339</v>
      </c>
      <c r="I86" s="289">
        <v>9.1166666666666671</v>
      </c>
      <c r="J86" s="289">
        <v>9.9166666666666643</v>
      </c>
      <c r="K86" s="289">
        <v>10.133333333333329</v>
      </c>
      <c r="L86" s="289">
        <v>10.316666666666663</v>
      </c>
      <c r="M86" s="276">
        <v>9.9499999999999993</v>
      </c>
      <c r="N86" s="276">
        <v>9.5500000000000007</v>
      </c>
      <c r="O86" s="291">
        <v>733320000</v>
      </c>
      <c r="P86" s="292">
        <v>4.5066641096941223E-3</v>
      </c>
    </row>
    <row r="87" spans="1:16" ht="15">
      <c r="A87" s="254">
        <v>77</v>
      </c>
      <c r="B87" s="343" t="s">
        <v>53</v>
      </c>
      <c r="C87" s="436" t="s">
        <v>119</v>
      </c>
      <c r="D87" s="437">
        <v>44371</v>
      </c>
      <c r="E87" s="288">
        <v>59.55</v>
      </c>
      <c r="F87" s="288">
        <v>59.1</v>
      </c>
      <c r="G87" s="289">
        <v>58.400000000000006</v>
      </c>
      <c r="H87" s="289">
        <v>57.250000000000007</v>
      </c>
      <c r="I87" s="289">
        <v>56.550000000000011</v>
      </c>
      <c r="J87" s="289">
        <v>60.25</v>
      </c>
      <c r="K87" s="289">
        <v>60.95</v>
      </c>
      <c r="L87" s="289">
        <v>62.099999999999994</v>
      </c>
      <c r="M87" s="276">
        <v>59.8</v>
      </c>
      <c r="N87" s="276">
        <v>57.95</v>
      </c>
      <c r="O87" s="291">
        <v>138871000</v>
      </c>
      <c r="P87" s="292">
        <v>-8.885243660720388E-4</v>
      </c>
    </row>
    <row r="88" spans="1:16" ht="15">
      <c r="A88" s="254">
        <v>78</v>
      </c>
      <c r="B88" s="343" t="s">
        <v>72</v>
      </c>
      <c r="C88" s="436" t="s">
        <v>120</v>
      </c>
      <c r="D88" s="437">
        <v>44371</v>
      </c>
      <c r="E88" s="288">
        <v>533.4</v>
      </c>
      <c r="F88" s="288">
        <v>533.68333333333328</v>
      </c>
      <c r="G88" s="289">
        <v>527.71666666666658</v>
      </c>
      <c r="H88" s="289">
        <v>522.0333333333333</v>
      </c>
      <c r="I88" s="289">
        <v>516.06666666666661</v>
      </c>
      <c r="J88" s="289">
        <v>539.36666666666656</v>
      </c>
      <c r="K88" s="289">
        <v>545.33333333333326</v>
      </c>
      <c r="L88" s="289">
        <v>551.01666666666654</v>
      </c>
      <c r="M88" s="276">
        <v>539.65</v>
      </c>
      <c r="N88" s="276">
        <v>528</v>
      </c>
      <c r="O88" s="291">
        <v>9433875</v>
      </c>
      <c r="P88" s="292">
        <v>3.6718041704442428E-2</v>
      </c>
    </row>
    <row r="89" spans="1:16" ht="15">
      <c r="A89" s="254">
        <v>79</v>
      </c>
      <c r="B89" s="343" t="s">
        <v>39</v>
      </c>
      <c r="C89" s="436" t="s">
        <v>121</v>
      </c>
      <c r="D89" s="437">
        <v>44371</v>
      </c>
      <c r="E89" s="288">
        <v>1783.15</v>
      </c>
      <c r="F89" s="288">
        <v>1786.1000000000001</v>
      </c>
      <c r="G89" s="289">
        <v>1770.7500000000002</v>
      </c>
      <c r="H89" s="289">
        <v>1758.3500000000001</v>
      </c>
      <c r="I89" s="289">
        <v>1743.0000000000002</v>
      </c>
      <c r="J89" s="289">
        <v>1798.5000000000002</v>
      </c>
      <c r="K89" s="289">
        <v>1813.8500000000001</v>
      </c>
      <c r="L89" s="289">
        <v>1826.2500000000002</v>
      </c>
      <c r="M89" s="276">
        <v>1801.45</v>
      </c>
      <c r="N89" s="276">
        <v>1773.7</v>
      </c>
      <c r="O89" s="291">
        <v>3246500</v>
      </c>
      <c r="P89" s="292">
        <v>-6.5789473684210523E-3</v>
      </c>
    </row>
    <row r="90" spans="1:16" ht="15">
      <c r="A90" s="254">
        <v>80</v>
      </c>
      <c r="B90" s="343" t="s">
        <v>53</v>
      </c>
      <c r="C90" s="436" t="s">
        <v>122</v>
      </c>
      <c r="D90" s="437">
        <v>44371</v>
      </c>
      <c r="E90" s="288">
        <v>1026.25</v>
      </c>
      <c r="F90" s="288">
        <v>1016.9333333333334</v>
      </c>
      <c r="G90" s="289">
        <v>1004.6166666666668</v>
      </c>
      <c r="H90" s="289">
        <v>982.98333333333335</v>
      </c>
      <c r="I90" s="289">
        <v>970.66666666666674</v>
      </c>
      <c r="J90" s="289">
        <v>1038.5666666666668</v>
      </c>
      <c r="K90" s="289">
        <v>1050.8833333333334</v>
      </c>
      <c r="L90" s="289">
        <v>1072.5166666666669</v>
      </c>
      <c r="M90" s="276">
        <v>1029.25</v>
      </c>
      <c r="N90" s="276">
        <v>995.3</v>
      </c>
      <c r="O90" s="291">
        <v>18717300</v>
      </c>
      <c r="P90" s="292">
        <v>-2.5353828849939076E-2</v>
      </c>
    </row>
    <row r="91" spans="1:16" ht="15">
      <c r="A91" s="254">
        <v>81</v>
      </c>
      <c r="B91" s="343" t="s">
        <v>67</v>
      </c>
      <c r="C91" s="436" t="s">
        <v>822</v>
      </c>
      <c r="D91" s="437">
        <v>44371</v>
      </c>
      <c r="E91" s="288">
        <v>255.8</v>
      </c>
      <c r="F91" s="288">
        <v>254.16666666666666</v>
      </c>
      <c r="G91" s="289">
        <v>251.93333333333334</v>
      </c>
      <c r="H91" s="289">
        <v>248.06666666666669</v>
      </c>
      <c r="I91" s="289">
        <v>245.83333333333337</v>
      </c>
      <c r="J91" s="289">
        <v>258.0333333333333</v>
      </c>
      <c r="K91" s="289">
        <v>260.26666666666659</v>
      </c>
      <c r="L91" s="289">
        <v>264.13333333333327</v>
      </c>
      <c r="M91" s="276">
        <v>256.39999999999998</v>
      </c>
      <c r="N91" s="276">
        <v>250.3</v>
      </c>
      <c r="O91" s="291">
        <v>9466800</v>
      </c>
      <c r="P91" s="292">
        <v>7.4493444576877238E-3</v>
      </c>
    </row>
    <row r="92" spans="1:16" ht="15">
      <c r="A92" s="254">
        <v>82</v>
      </c>
      <c r="B92" s="343" t="s">
        <v>106</v>
      </c>
      <c r="C92" s="436" t="s">
        <v>124</v>
      </c>
      <c r="D92" s="437">
        <v>44371</v>
      </c>
      <c r="E92" s="402">
        <v>1466.2</v>
      </c>
      <c r="F92" s="402">
        <v>1467.8833333333332</v>
      </c>
      <c r="G92" s="403">
        <v>1456.9166666666665</v>
      </c>
      <c r="H92" s="403">
        <v>1447.6333333333332</v>
      </c>
      <c r="I92" s="403">
        <v>1436.6666666666665</v>
      </c>
      <c r="J92" s="403">
        <v>1477.1666666666665</v>
      </c>
      <c r="K92" s="403">
        <v>1488.1333333333332</v>
      </c>
      <c r="L92" s="403">
        <v>1497.4166666666665</v>
      </c>
      <c r="M92" s="404">
        <v>1478.85</v>
      </c>
      <c r="N92" s="404">
        <v>1458.6</v>
      </c>
      <c r="O92" s="405">
        <v>33182400</v>
      </c>
      <c r="P92" s="406">
        <v>3.9392572545481883E-2</v>
      </c>
    </row>
    <row r="93" spans="1:16" ht="15">
      <c r="A93" s="254">
        <v>83</v>
      </c>
      <c r="B93" s="343" t="s">
        <v>72</v>
      </c>
      <c r="C93" s="436" t="s">
        <v>125</v>
      </c>
      <c r="D93" s="437">
        <v>44371</v>
      </c>
      <c r="E93" s="288">
        <v>114.95</v>
      </c>
      <c r="F93" s="288">
        <v>114.55</v>
      </c>
      <c r="G93" s="289">
        <v>113</v>
      </c>
      <c r="H93" s="289">
        <v>111.05</v>
      </c>
      <c r="I93" s="289">
        <v>109.5</v>
      </c>
      <c r="J93" s="289">
        <v>116.5</v>
      </c>
      <c r="K93" s="289">
        <v>118.04999999999998</v>
      </c>
      <c r="L93" s="289">
        <v>120</v>
      </c>
      <c r="M93" s="276">
        <v>116.1</v>
      </c>
      <c r="N93" s="276">
        <v>112.6</v>
      </c>
      <c r="O93" s="291">
        <v>54840500</v>
      </c>
      <c r="P93" s="292">
        <v>-1.2176560121765601E-2</v>
      </c>
    </row>
    <row r="94" spans="1:16" ht="15">
      <c r="A94" s="254">
        <v>84</v>
      </c>
      <c r="B94" s="363" t="s">
        <v>39</v>
      </c>
      <c r="C94" s="436" t="s">
        <v>772</v>
      </c>
      <c r="D94" s="437">
        <v>44371</v>
      </c>
      <c r="E94" s="288">
        <v>2073.1</v>
      </c>
      <c r="F94" s="288">
        <v>2066.2666666666669</v>
      </c>
      <c r="G94" s="289">
        <v>2036.8833333333337</v>
      </c>
      <c r="H94" s="289">
        <v>2000.6666666666667</v>
      </c>
      <c r="I94" s="289">
        <v>1971.2833333333335</v>
      </c>
      <c r="J94" s="289">
        <v>2102.4833333333336</v>
      </c>
      <c r="K94" s="289">
        <v>2131.8666666666668</v>
      </c>
      <c r="L94" s="289">
        <v>2168.0833333333339</v>
      </c>
      <c r="M94" s="276">
        <v>2095.65</v>
      </c>
      <c r="N94" s="276">
        <v>2030.05</v>
      </c>
      <c r="O94" s="291">
        <v>1818700</v>
      </c>
      <c r="P94" s="292">
        <v>-4.6246887228744218E-3</v>
      </c>
    </row>
    <row r="95" spans="1:16" ht="15">
      <c r="A95" s="254">
        <v>85</v>
      </c>
      <c r="B95" s="343" t="s">
        <v>49</v>
      </c>
      <c r="C95" s="436" t="s">
        <v>126</v>
      </c>
      <c r="D95" s="437">
        <v>44371</v>
      </c>
      <c r="E95" s="288">
        <v>207.8</v>
      </c>
      <c r="F95" s="288">
        <v>207.33333333333334</v>
      </c>
      <c r="G95" s="289">
        <v>205.86666666666667</v>
      </c>
      <c r="H95" s="289">
        <v>203.93333333333334</v>
      </c>
      <c r="I95" s="289">
        <v>202.46666666666667</v>
      </c>
      <c r="J95" s="289">
        <v>209.26666666666668</v>
      </c>
      <c r="K95" s="289">
        <v>210.73333333333332</v>
      </c>
      <c r="L95" s="289">
        <v>212.66666666666669</v>
      </c>
      <c r="M95" s="276">
        <v>208.8</v>
      </c>
      <c r="N95" s="276">
        <v>205.4</v>
      </c>
      <c r="O95" s="291">
        <v>172467200</v>
      </c>
      <c r="P95" s="292">
        <v>-5.2785057768262519E-3</v>
      </c>
    </row>
    <row r="96" spans="1:16" ht="15">
      <c r="A96" s="254">
        <v>86</v>
      </c>
      <c r="B96" s="343" t="s">
        <v>111</v>
      </c>
      <c r="C96" s="436" t="s">
        <v>127</v>
      </c>
      <c r="D96" s="437">
        <v>44371</v>
      </c>
      <c r="E96" s="288">
        <v>425.35</v>
      </c>
      <c r="F96" s="288">
        <v>420.40000000000003</v>
      </c>
      <c r="G96" s="289">
        <v>411.40000000000009</v>
      </c>
      <c r="H96" s="289">
        <v>397.45000000000005</v>
      </c>
      <c r="I96" s="289">
        <v>388.4500000000001</v>
      </c>
      <c r="J96" s="289">
        <v>434.35000000000008</v>
      </c>
      <c r="K96" s="289">
        <v>443.34999999999997</v>
      </c>
      <c r="L96" s="289">
        <v>457.30000000000007</v>
      </c>
      <c r="M96" s="276">
        <v>429.4</v>
      </c>
      <c r="N96" s="276">
        <v>406.45</v>
      </c>
      <c r="O96" s="291">
        <v>34315000</v>
      </c>
      <c r="P96" s="292">
        <v>1.6816060448922143E-2</v>
      </c>
    </row>
    <row r="97" spans="1:16" ht="15">
      <c r="A97" s="254">
        <v>87</v>
      </c>
      <c r="B97" s="343" t="s">
        <v>111</v>
      </c>
      <c r="C97" s="436" t="s">
        <v>128</v>
      </c>
      <c r="D97" s="437">
        <v>44371</v>
      </c>
      <c r="E97" s="288">
        <v>731.45</v>
      </c>
      <c r="F97" s="288">
        <v>729.06666666666672</v>
      </c>
      <c r="G97" s="289">
        <v>718.53333333333342</v>
      </c>
      <c r="H97" s="289">
        <v>705.61666666666667</v>
      </c>
      <c r="I97" s="289">
        <v>695.08333333333337</v>
      </c>
      <c r="J97" s="289">
        <v>741.98333333333346</v>
      </c>
      <c r="K97" s="289">
        <v>752.51666666666677</v>
      </c>
      <c r="L97" s="289">
        <v>765.43333333333351</v>
      </c>
      <c r="M97" s="276">
        <v>739.6</v>
      </c>
      <c r="N97" s="276">
        <v>716.15</v>
      </c>
      <c r="O97" s="291">
        <v>36733500</v>
      </c>
      <c r="P97" s="292">
        <v>-1.3212948689715921E-3</v>
      </c>
    </row>
    <row r="98" spans="1:16" ht="15">
      <c r="A98" s="254">
        <v>88</v>
      </c>
      <c r="B98" s="343" t="s">
        <v>39</v>
      </c>
      <c r="C98" s="436" t="s">
        <v>129</v>
      </c>
      <c r="D98" s="437">
        <v>44371</v>
      </c>
      <c r="E98" s="288">
        <v>3211.35</v>
      </c>
      <c r="F98" s="288">
        <v>3207.2333333333331</v>
      </c>
      <c r="G98" s="289">
        <v>3172.7666666666664</v>
      </c>
      <c r="H98" s="289">
        <v>3134.1833333333334</v>
      </c>
      <c r="I98" s="289">
        <v>3099.7166666666667</v>
      </c>
      <c r="J98" s="289">
        <v>3245.8166666666662</v>
      </c>
      <c r="K98" s="289">
        <v>3280.2833333333324</v>
      </c>
      <c r="L98" s="289">
        <v>3318.8666666666659</v>
      </c>
      <c r="M98" s="276">
        <v>3241.7</v>
      </c>
      <c r="N98" s="276">
        <v>3168.65</v>
      </c>
      <c r="O98" s="291">
        <v>1438000</v>
      </c>
      <c r="P98" s="292">
        <v>1.9135364989369241E-2</v>
      </c>
    </row>
    <row r="99" spans="1:16" ht="15">
      <c r="A99" s="254">
        <v>89</v>
      </c>
      <c r="B99" s="343" t="s">
        <v>53</v>
      </c>
      <c r="C99" s="436" t="s">
        <v>131</v>
      </c>
      <c r="D99" s="437">
        <v>44371</v>
      </c>
      <c r="E99" s="288">
        <v>1774.75</v>
      </c>
      <c r="F99" s="288">
        <v>1776.6000000000001</v>
      </c>
      <c r="G99" s="289">
        <v>1759.5500000000002</v>
      </c>
      <c r="H99" s="289">
        <v>1744.3500000000001</v>
      </c>
      <c r="I99" s="289">
        <v>1727.3000000000002</v>
      </c>
      <c r="J99" s="289">
        <v>1791.8000000000002</v>
      </c>
      <c r="K99" s="289">
        <v>1808.85</v>
      </c>
      <c r="L99" s="289">
        <v>1824.0500000000002</v>
      </c>
      <c r="M99" s="276">
        <v>1793.65</v>
      </c>
      <c r="N99" s="276">
        <v>1761.4</v>
      </c>
      <c r="O99" s="291">
        <v>13534400</v>
      </c>
      <c r="P99" s="292">
        <v>4.4256527374853402E-2</v>
      </c>
    </row>
    <row r="100" spans="1:16" ht="15">
      <c r="A100" s="254">
        <v>90</v>
      </c>
      <c r="B100" s="343" t="s">
        <v>56</v>
      </c>
      <c r="C100" s="436" t="s">
        <v>132</v>
      </c>
      <c r="D100" s="437">
        <v>44371</v>
      </c>
      <c r="E100" s="288">
        <v>97.45</v>
      </c>
      <c r="F100" s="288">
        <v>96.583333333333329</v>
      </c>
      <c r="G100" s="289">
        <v>94.816666666666663</v>
      </c>
      <c r="H100" s="289">
        <v>92.183333333333337</v>
      </c>
      <c r="I100" s="289">
        <v>90.416666666666671</v>
      </c>
      <c r="J100" s="289">
        <v>99.216666666666654</v>
      </c>
      <c r="K100" s="289">
        <v>100.98333333333333</v>
      </c>
      <c r="L100" s="289">
        <v>103.61666666666665</v>
      </c>
      <c r="M100" s="276">
        <v>98.35</v>
      </c>
      <c r="N100" s="276">
        <v>93.95</v>
      </c>
      <c r="O100" s="291">
        <v>68509548</v>
      </c>
      <c r="P100" s="292">
        <v>-9.1636551368094992E-3</v>
      </c>
    </row>
    <row r="101" spans="1:16" ht="15">
      <c r="A101" s="254">
        <v>91</v>
      </c>
      <c r="B101" s="343" t="s">
        <v>39</v>
      </c>
      <c r="C101" s="436" t="s">
        <v>348</v>
      </c>
      <c r="D101" s="437">
        <v>44371</v>
      </c>
      <c r="E101" s="288">
        <v>3204.7</v>
      </c>
      <c r="F101" s="288">
        <v>3172.4666666666667</v>
      </c>
      <c r="G101" s="289">
        <v>3125.6333333333332</v>
      </c>
      <c r="H101" s="289">
        <v>3046.5666666666666</v>
      </c>
      <c r="I101" s="289">
        <v>2999.7333333333331</v>
      </c>
      <c r="J101" s="289">
        <v>3251.5333333333333</v>
      </c>
      <c r="K101" s="289">
        <v>3298.3666666666663</v>
      </c>
      <c r="L101" s="289">
        <v>3377.4333333333334</v>
      </c>
      <c r="M101" s="276">
        <v>3219.3</v>
      </c>
      <c r="N101" s="276">
        <v>3093.4</v>
      </c>
      <c r="O101" s="291">
        <v>428500</v>
      </c>
      <c r="P101" s="292">
        <v>-2.9445073612684031E-2</v>
      </c>
    </row>
    <row r="102" spans="1:16" ht="15">
      <c r="A102" s="254">
        <v>92</v>
      </c>
      <c r="B102" s="343" t="s">
        <v>56</v>
      </c>
      <c r="C102" s="436" t="s">
        <v>133</v>
      </c>
      <c r="D102" s="437">
        <v>44371</v>
      </c>
      <c r="E102" s="288">
        <v>526.25</v>
      </c>
      <c r="F102" s="288">
        <v>521.86666666666667</v>
      </c>
      <c r="G102" s="289">
        <v>513.73333333333335</v>
      </c>
      <c r="H102" s="289">
        <v>501.2166666666667</v>
      </c>
      <c r="I102" s="289">
        <v>493.08333333333337</v>
      </c>
      <c r="J102" s="289">
        <v>534.38333333333333</v>
      </c>
      <c r="K102" s="289">
        <v>542.51666666666677</v>
      </c>
      <c r="L102" s="289">
        <v>555.0333333333333</v>
      </c>
      <c r="M102" s="276">
        <v>530</v>
      </c>
      <c r="N102" s="276">
        <v>509.35</v>
      </c>
      <c r="O102" s="291">
        <v>9878000</v>
      </c>
      <c r="P102" s="292">
        <v>7.9591836734693878E-3</v>
      </c>
    </row>
    <row r="103" spans="1:16" ht="15">
      <c r="A103" s="254">
        <v>93</v>
      </c>
      <c r="B103" s="343" t="s">
        <v>63</v>
      </c>
      <c r="C103" s="436" t="s">
        <v>134</v>
      </c>
      <c r="D103" s="437">
        <v>44371</v>
      </c>
      <c r="E103" s="288">
        <v>1521.85</v>
      </c>
      <c r="F103" s="288">
        <v>1510.5166666666667</v>
      </c>
      <c r="G103" s="289">
        <v>1494.8833333333332</v>
      </c>
      <c r="H103" s="289">
        <v>1467.9166666666665</v>
      </c>
      <c r="I103" s="289">
        <v>1452.2833333333331</v>
      </c>
      <c r="J103" s="289">
        <v>1537.4833333333333</v>
      </c>
      <c r="K103" s="289">
        <v>1553.116666666667</v>
      </c>
      <c r="L103" s="289">
        <v>1580.0833333333335</v>
      </c>
      <c r="M103" s="276">
        <v>1526.15</v>
      </c>
      <c r="N103" s="276">
        <v>1483.55</v>
      </c>
      <c r="O103" s="291">
        <v>14376150</v>
      </c>
      <c r="P103" s="292">
        <v>3.4850993377483444E-2</v>
      </c>
    </row>
    <row r="104" spans="1:16" ht="15">
      <c r="A104" s="254">
        <v>94</v>
      </c>
      <c r="B104" s="343" t="s">
        <v>106</v>
      </c>
      <c r="C104" s="436" t="s">
        <v>260</v>
      </c>
      <c r="D104" s="437">
        <v>44371</v>
      </c>
      <c r="E104" s="288">
        <v>4173.05</v>
      </c>
      <c r="F104" s="288">
        <v>4178.6833333333334</v>
      </c>
      <c r="G104" s="289">
        <v>4122.416666666667</v>
      </c>
      <c r="H104" s="289">
        <v>4071.7833333333338</v>
      </c>
      <c r="I104" s="289">
        <v>4015.5166666666673</v>
      </c>
      <c r="J104" s="289">
        <v>4229.3166666666666</v>
      </c>
      <c r="K104" s="289">
        <v>4285.583333333333</v>
      </c>
      <c r="L104" s="289">
        <v>4336.2166666666662</v>
      </c>
      <c r="M104" s="276">
        <v>4234.95</v>
      </c>
      <c r="N104" s="276">
        <v>4128.05</v>
      </c>
      <c r="O104" s="291">
        <v>594450</v>
      </c>
      <c r="P104" s="292">
        <v>-7.0157855174141819E-3</v>
      </c>
    </row>
    <row r="105" spans="1:16" ht="15">
      <c r="A105" s="254">
        <v>95</v>
      </c>
      <c r="B105" s="343" t="s">
        <v>106</v>
      </c>
      <c r="C105" s="436" t="s">
        <v>259</v>
      </c>
      <c r="D105" s="437">
        <v>44371</v>
      </c>
      <c r="E105" s="288">
        <v>2868.25</v>
      </c>
      <c r="F105" s="288">
        <v>2867.6333333333332</v>
      </c>
      <c r="G105" s="289">
        <v>2812.6166666666663</v>
      </c>
      <c r="H105" s="289">
        <v>2756.9833333333331</v>
      </c>
      <c r="I105" s="289">
        <v>2701.9666666666662</v>
      </c>
      <c r="J105" s="289">
        <v>2923.2666666666664</v>
      </c>
      <c r="K105" s="289">
        <v>2978.2833333333328</v>
      </c>
      <c r="L105" s="289">
        <v>3033.9166666666665</v>
      </c>
      <c r="M105" s="276">
        <v>2922.65</v>
      </c>
      <c r="N105" s="276">
        <v>2812</v>
      </c>
      <c r="O105" s="291">
        <v>516400</v>
      </c>
      <c r="P105" s="292">
        <v>-3.1144465290806753E-2</v>
      </c>
    </row>
    <row r="106" spans="1:16" ht="15">
      <c r="A106" s="254">
        <v>96</v>
      </c>
      <c r="B106" s="343" t="s">
        <v>51</v>
      </c>
      <c r="C106" s="436" t="s">
        <v>135</v>
      </c>
      <c r="D106" s="437">
        <v>44371</v>
      </c>
      <c r="E106" s="288">
        <v>1197.3499999999999</v>
      </c>
      <c r="F106" s="288">
        <v>1193.8999999999999</v>
      </c>
      <c r="G106" s="289">
        <v>1179.1499999999996</v>
      </c>
      <c r="H106" s="289">
        <v>1160.9499999999998</v>
      </c>
      <c r="I106" s="289">
        <v>1146.1999999999996</v>
      </c>
      <c r="J106" s="289">
        <v>1212.0999999999997</v>
      </c>
      <c r="K106" s="289">
        <v>1226.8500000000001</v>
      </c>
      <c r="L106" s="289">
        <v>1245.0499999999997</v>
      </c>
      <c r="M106" s="276">
        <v>1208.6500000000001</v>
      </c>
      <c r="N106" s="276">
        <v>1175.7</v>
      </c>
      <c r="O106" s="291">
        <v>7699300</v>
      </c>
      <c r="P106" s="292">
        <v>1.7867176087200808E-2</v>
      </c>
    </row>
    <row r="107" spans="1:16" ht="15">
      <c r="A107" s="254">
        <v>97</v>
      </c>
      <c r="B107" s="343" t="s">
        <v>43</v>
      </c>
      <c r="C107" s="436" t="s">
        <v>136</v>
      </c>
      <c r="D107" s="437">
        <v>44371</v>
      </c>
      <c r="E107" s="288">
        <v>810.45</v>
      </c>
      <c r="F107" s="288">
        <v>805.98333333333323</v>
      </c>
      <c r="G107" s="289">
        <v>799.96666666666647</v>
      </c>
      <c r="H107" s="289">
        <v>789.48333333333323</v>
      </c>
      <c r="I107" s="289">
        <v>783.46666666666647</v>
      </c>
      <c r="J107" s="289">
        <v>816.46666666666647</v>
      </c>
      <c r="K107" s="289">
        <v>822.48333333333312</v>
      </c>
      <c r="L107" s="289">
        <v>832.96666666666647</v>
      </c>
      <c r="M107" s="276">
        <v>812</v>
      </c>
      <c r="N107" s="276">
        <v>795.5</v>
      </c>
      <c r="O107" s="291">
        <v>9086700</v>
      </c>
      <c r="P107" s="292">
        <v>2.0069471246622925E-3</v>
      </c>
    </row>
    <row r="108" spans="1:16" ht="15">
      <c r="A108" s="254">
        <v>98</v>
      </c>
      <c r="B108" s="343" t="s">
        <v>56</v>
      </c>
      <c r="C108" s="436" t="s">
        <v>137</v>
      </c>
      <c r="D108" s="437">
        <v>44371</v>
      </c>
      <c r="E108" s="288">
        <v>170.85</v>
      </c>
      <c r="F108" s="288">
        <v>168.93333333333331</v>
      </c>
      <c r="G108" s="289">
        <v>166.41666666666663</v>
      </c>
      <c r="H108" s="289">
        <v>161.98333333333332</v>
      </c>
      <c r="I108" s="289">
        <v>159.46666666666664</v>
      </c>
      <c r="J108" s="289">
        <v>173.36666666666662</v>
      </c>
      <c r="K108" s="289">
        <v>175.88333333333333</v>
      </c>
      <c r="L108" s="289">
        <v>180.31666666666661</v>
      </c>
      <c r="M108" s="276">
        <v>171.45</v>
      </c>
      <c r="N108" s="276">
        <v>164.5</v>
      </c>
      <c r="O108" s="291">
        <v>43104000</v>
      </c>
      <c r="P108" s="292">
        <v>9.5559302979201805E-3</v>
      </c>
    </row>
    <row r="109" spans="1:16" ht="15">
      <c r="A109" s="254">
        <v>99</v>
      </c>
      <c r="B109" s="343" t="s">
        <v>56</v>
      </c>
      <c r="C109" s="436" t="s">
        <v>138</v>
      </c>
      <c r="D109" s="437">
        <v>44371</v>
      </c>
      <c r="E109" s="288">
        <v>166.05</v>
      </c>
      <c r="F109" s="288">
        <v>164.65</v>
      </c>
      <c r="G109" s="289">
        <v>162.5</v>
      </c>
      <c r="H109" s="289">
        <v>158.94999999999999</v>
      </c>
      <c r="I109" s="289">
        <v>156.79999999999998</v>
      </c>
      <c r="J109" s="289">
        <v>168.20000000000002</v>
      </c>
      <c r="K109" s="289">
        <v>170.35000000000005</v>
      </c>
      <c r="L109" s="289">
        <v>173.90000000000003</v>
      </c>
      <c r="M109" s="276">
        <v>166.8</v>
      </c>
      <c r="N109" s="276">
        <v>161.1</v>
      </c>
      <c r="O109" s="291">
        <v>27900000</v>
      </c>
      <c r="P109" s="292">
        <v>-4.9079754601226995E-2</v>
      </c>
    </row>
    <row r="110" spans="1:16" ht="15">
      <c r="A110" s="254">
        <v>100</v>
      </c>
      <c r="B110" s="343" t="s">
        <v>49</v>
      </c>
      <c r="C110" s="436" t="s">
        <v>139</v>
      </c>
      <c r="D110" s="437">
        <v>44371</v>
      </c>
      <c r="E110" s="288">
        <v>495.25</v>
      </c>
      <c r="F110" s="288">
        <v>492.91666666666669</v>
      </c>
      <c r="G110" s="289">
        <v>489.73333333333335</v>
      </c>
      <c r="H110" s="289">
        <v>484.21666666666664</v>
      </c>
      <c r="I110" s="289">
        <v>481.0333333333333</v>
      </c>
      <c r="J110" s="289">
        <v>498.43333333333339</v>
      </c>
      <c r="K110" s="289">
        <v>501.61666666666667</v>
      </c>
      <c r="L110" s="289">
        <v>507.13333333333344</v>
      </c>
      <c r="M110" s="276">
        <v>496.1</v>
      </c>
      <c r="N110" s="276">
        <v>487.4</v>
      </c>
      <c r="O110" s="291">
        <v>5004000</v>
      </c>
      <c r="P110" s="292">
        <v>-1.0676156583629894E-2</v>
      </c>
    </row>
    <row r="111" spans="1:16" ht="15">
      <c r="A111" s="254">
        <v>101</v>
      </c>
      <c r="B111" s="343" t="s">
        <v>43</v>
      </c>
      <c r="C111" s="436" t="s">
        <v>140</v>
      </c>
      <c r="D111" s="437">
        <v>44371</v>
      </c>
      <c r="E111" s="288">
        <v>7207.15</v>
      </c>
      <c r="F111" s="288">
        <v>7184.0166666666664</v>
      </c>
      <c r="G111" s="289">
        <v>7144.1333333333332</v>
      </c>
      <c r="H111" s="289">
        <v>7081.1166666666668</v>
      </c>
      <c r="I111" s="289">
        <v>7041.2333333333336</v>
      </c>
      <c r="J111" s="289">
        <v>7247.0333333333328</v>
      </c>
      <c r="K111" s="289">
        <v>7286.9166666666661</v>
      </c>
      <c r="L111" s="289">
        <v>7349.9333333333325</v>
      </c>
      <c r="M111" s="276">
        <v>7223.9</v>
      </c>
      <c r="N111" s="276">
        <v>7121</v>
      </c>
      <c r="O111" s="291">
        <v>1887900</v>
      </c>
      <c r="P111" s="292">
        <v>-7.7262693156732896E-3</v>
      </c>
    </row>
    <row r="112" spans="1:16" ht="15">
      <c r="A112" s="254">
        <v>102</v>
      </c>
      <c r="B112" s="343" t="s">
        <v>49</v>
      </c>
      <c r="C112" s="436" t="s">
        <v>141</v>
      </c>
      <c r="D112" s="437">
        <v>44371</v>
      </c>
      <c r="E112" s="288">
        <v>648.29999999999995</v>
      </c>
      <c r="F112" s="288">
        <v>648.38333333333333</v>
      </c>
      <c r="G112" s="289">
        <v>637.81666666666661</v>
      </c>
      <c r="H112" s="289">
        <v>627.33333333333326</v>
      </c>
      <c r="I112" s="289">
        <v>616.76666666666654</v>
      </c>
      <c r="J112" s="289">
        <v>658.86666666666667</v>
      </c>
      <c r="K112" s="289">
        <v>669.43333333333351</v>
      </c>
      <c r="L112" s="289">
        <v>679.91666666666674</v>
      </c>
      <c r="M112" s="276">
        <v>658.95</v>
      </c>
      <c r="N112" s="276">
        <v>637.9</v>
      </c>
      <c r="O112" s="291">
        <v>10813750</v>
      </c>
      <c r="P112" s="292">
        <v>-1.4916875427009793E-2</v>
      </c>
    </row>
    <row r="113" spans="1:16" ht="15">
      <c r="A113" s="254">
        <v>103</v>
      </c>
      <c r="B113" s="343" t="s">
        <v>56</v>
      </c>
      <c r="C113" s="436" t="s">
        <v>142</v>
      </c>
      <c r="D113" s="437">
        <v>44371</v>
      </c>
      <c r="E113" s="288">
        <v>1005.25</v>
      </c>
      <c r="F113" s="288">
        <v>1005.4666666666667</v>
      </c>
      <c r="G113" s="289">
        <v>990.93333333333339</v>
      </c>
      <c r="H113" s="289">
        <v>976.61666666666667</v>
      </c>
      <c r="I113" s="289">
        <v>962.08333333333337</v>
      </c>
      <c r="J113" s="289">
        <v>1019.7833333333334</v>
      </c>
      <c r="K113" s="289">
        <v>1034.3166666666666</v>
      </c>
      <c r="L113" s="289">
        <v>1048.6333333333334</v>
      </c>
      <c r="M113" s="276">
        <v>1020</v>
      </c>
      <c r="N113" s="276">
        <v>991.15</v>
      </c>
      <c r="O113" s="291">
        <v>2358200</v>
      </c>
      <c r="P113" s="292">
        <v>-4.4257112750263436E-2</v>
      </c>
    </row>
    <row r="114" spans="1:16" ht="15">
      <c r="A114" s="254">
        <v>104</v>
      </c>
      <c r="B114" s="343" t="s">
        <v>72</v>
      </c>
      <c r="C114" s="436" t="s">
        <v>143</v>
      </c>
      <c r="D114" s="437">
        <v>44371</v>
      </c>
      <c r="E114" s="288">
        <v>1226.0999999999999</v>
      </c>
      <c r="F114" s="288">
        <v>1222.8500000000001</v>
      </c>
      <c r="G114" s="289">
        <v>1209.2500000000002</v>
      </c>
      <c r="H114" s="289">
        <v>1192.4000000000001</v>
      </c>
      <c r="I114" s="289">
        <v>1178.8000000000002</v>
      </c>
      <c r="J114" s="289">
        <v>1239.7000000000003</v>
      </c>
      <c r="K114" s="289">
        <v>1253.3000000000002</v>
      </c>
      <c r="L114" s="289">
        <v>1270.1500000000003</v>
      </c>
      <c r="M114" s="276">
        <v>1236.45</v>
      </c>
      <c r="N114" s="276">
        <v>1206</v>
      </c>
      <c r="O114" s="291">
        <v>2095800</v>
      </c>
      <c r="P114" s="292">
        <v>-3.2141867553338872E-2</v>
      </c>
    </row>
    <row r="115" spans="1:16" ht="15">
      <c r="A115" s="254">
        <v>105</v>
      </c>
      <c r="B115" s="343" t="s">
        <v>106</v>
      </c>
      <c r="C115" s="436" t="s">
        <v>144</v>
      </c>
      <c r="D115" s="437">
        <v>44371</v>
      </c>
      <c r="E115" s="288">
        <v>2474.5</v>
      </c>
      <c r="F115" s="288">
        <v>2463.4</v>
      </c>
      <c r="G115" s="289">
        <v>2443.6000000000004</v>
      </c>
      <c r="H115" s="289">
        <v>2412.7000000000003</v>
      </c>
      <c r="I115" s="289">
        <v>2392.9000000000005</v>
      </c>
      <c r="J115" s="289">
        <v>2494.3000000000002</v>
      </c>
      <c r="K115" s="289">
        <v>2514.1000000000004</v>
      </c>
      <c r="L115" s="289">
        <v>2545</v>
      </c>
      <c r="M115" s="276">
        <v>2483.1999999999998</v>
      </c>
      <c r="N115" s="276">
        <v>2432.5</v>
      </c>
      <c r="O115" s="291">
        <v>1813200</v>
      </c>
      <c r="P115" s="292">
        <v>-1.4993481095176011E-2</v>
      </c>
    </row>
    <row r="116" spans="1:16" ht="15">
      <c r="A116" s="254">
        <v>106</v>
      </c>
      <c r="B116" s="343" t="s">
        <v>43</v>
      </c>
      <c r="C116" s="436" t="s">
        <v>145</v>
      </c>
      <c r="D116" s="437">
        <v>44371</v>
      </c>
      <c r="E116" s="288">
        <v>246.2</v>
      </c>
      <c r="F116" s="288">
        <v>243.86666666666667</v>
      </c>
      <c r="G116" s="289">
        <v>240.33333333333334</v>
      </c>
      <c r="H116" s="289">
        <v>234.46666666666667</v>
      </c>
      <c r="I116" s="289">
        <v>230.93333333333334</v>
      </c>
      <c r="J116" s="289">
        <v>249.73333333333335</v>
      </c>
      <c r="K116" s="289">
        <v>253.26666666666665</v>
      </c>
      <c r="L116" s="289">
        <v>259.13333333333333</v>
      </c>
      <c r="M116" s="276">
        <v>247.4</v>
      </c>
      <c r="N116" s="276">
        <v>238</v>
      </c>
      <c r="O116" s="291">
        <v>34272000</v>
      </c>
      <c r="P116" s="292">
        <v>-1.2903225806451613E-2</v>
      </c>
    </row>
    <row r="117" spans="1:16" ht="15">
      <c r="A117" s="254">
        <v>107</v>
      </c>
      <c r="B117" s="343" t="s">
        <v>106</v>
      </c>
      <c r="C117" s="436" t="s">
        <v>262</v>
      </c>
      <c r="D117" s="437">
        <v>44371</v>
      </c>
      <c r="E117" s="288">
        <v>2002.3</v>
      </c>
      <c r="F117" s="288">
        <v>2007.9666666666665</v>
      </c>
      <c r="G117" s="289">
        <v>1974.383333333333</v>
      </c>
      <c r="H117" s="289">
        <v>1946.4666666666665</v>
      </c>
      <c r="I117" s="289">
        <v>1912.883333333333</v>
      </c>
      <c r="J117" s="289">
        <v>2035.883333333333</v>
      </c>
      <c r="K117" s="289">
        <v>2069.4666666666662</v>
      </c>
      <c r="L117" s="289">
        <v>2097.3833333333332</v>
      </c>
      <c r="M117" s="276">
        <v>2041.55</v>
      </c>
      <c r="N117" s="276">
        <v>1980.05</v>
      </c>
      <c r="O117" s="291">
        <v>660400</v>
      </c>
      <c r="P117" s="292">
        <v>4.1517170681701694E-2</v>
      </c>
    </row>
    <row r="118" spans="1:16" ht="15">
      <c r="A118" s="254">
        <v>108</v>
      </c>
      <c r="B118" s="343" t="s">
        <v>43</v>
      </c>
      <c r="C118" s="436" t="s">
        <v>146</v>
      </c>
      <c r="D118" s="437">
        <v>44371</v>
      </c>
      <c r="E118" s="288">
        <v>82699.7</v>
      </c>
      <c r="F118" s="288">
        <v>82474.966666666674</v>
      </c>
      <c r="G118" s="289">
        <v>81649.933333333349</v>
      </c>
      <c r="H118" s="289">
        <v>80600.166666666672</v>
      </c>
      <c r="I118" s="289">
        <v>79775.133333333346</v>
      </c>
      <c r="J118" s="289">
        <v>83524.733333333352</v>
      </c>
      <c r="K118" s="289">
        <v>84349.766666666677</v>
      </c>
      <c r="L118" s="289">
        <v>85399.533333333355</v>
      </c>
      <c r="M118" s="276">
        <v>83300</v>
      </c>
      <c r="N118" s="276">
        <v>81425.2</v>
      </c>
      <c r="O118" s="291">
        <v>50720</v>
      </c>
      <c r="P118" s="292">
        <v>-3.1321619556913677E-2</v>
      </c>
    </row>
    <row r="119" spans="1:16" ht="15">
      <c r="A119" s="254">
        <v>109</v>
      </c>
      <c r="B119" s="343" t="s">
        <v>56</v>
      </c>
      <c r="C119" s="436" t="s">
        <v>147</v>
      </c>
      <c r="D119" s="437">
        <v>44371</v>
      </c>
      <c r="E119" s="288">
        <v>1509.2</v>
      </c>
      <c r="F119" s="288">
        <v>1494.55</v>
      </c>
      <c r="G119" s="289">
        <v>1467.6499999999999</v>
      </c>
      <c r="H119" s="289">
        <v>1426.1</v>
      </c>
      <c r="I119" s="289">
        <v>1399.1999999999998</v>
      </c>
      <c r="J119" s="289">
        <v>1536.1</v>
      </c>
      <c r="K119" s="289">
        <v>1563</v>
      </c>
      <c r="L119" s="289">
        <v>1604.55</v>
      </c>
      <c r="M119" s="276">
        <v>1521.45</v>
      </c>
      <c r="N119" s="276">
        <v>1453</v>
      </c>
      <c r="O119" s="291">
        <v>3439500</v>
      </c>
      <c r="P119" s="292">
        <v>-1.312674843985367E-2</v>
      </c>
    </row>
    <row r="120" spans="1:16" ht="15">
      <c r="A120" s="254">
        <v>110</v>
      </c>
      <c r="B120" s="343" t="s">
        <v>39</v>
      </c>
      <c r="C120" s="436" t="s">
        <v>790</v>
      </c>
      <c r="D120" s="437">
        <v>44371</v>
      </c>
      <c r="E120" s="288">
        <v>372.9</v>
      </c>
      <c r="F120" s="288">
        <v>370.63333333333338</v>
      </c>
      <c r="G120" s="289">
        <v>366.86666666666679</v>
      </c>
      <c r="H120" s="289">
        <v>360.83333333333343</v>
      </c>
      <c r="I120" s="289">
        <v>357.06666666666683</v>
      </c>
      <c r="J120" s="289">
        <v>376.66666666666674</v>
      </c>
      <c r="K120" s="289">
        <v>380.43333333333328</v>
      </c>
      <c r="L120" s="289">
        <v>386.4666666666667</v>
      </c>
      <c r="M120" s="276">
        <v>374.4</v>
      </c>
      <c r="N120" s="276">
        <v>364.6</v>
      </c>
      <c r="O120" s="291">
        <v>2750400</v>
      </c>
      <c r="P120" s="292">
        <v>-2.3215322112594312E-3</v>
      </c>
    </row>
    <row r="121" spans="1:16" ht="15">
      <c r="A121" s="254">
        <v>111</v>
      </c>
      <c r="B121" s="343" t="s">
        <v>111</v>
      </c>
      <c r="C121" s="436" t="s">
        <v>148</v>
      </c>
      <c r="D121" s="437">
        <v>44371</v>
      </c>
      <c r="E121" s="288">
        <v>72.099999999999994</v>
      </c>
      <c r="F121" s="288">
        <v>71.600000000000009</v>
      </c>
      <c r="G121" s="289">
        <v>70.800000000000011</v>
      </c>
      <c r="H121" s="289">
        <v>69.5</v>
      </c>
      <c r="I121" s="289">
        <v>68.7</v>
      </c>
      <c r="J121" s="289">
        <v>72.90000000000002</v>
      </c>
      <c r="K121" s="289">
        <v>73.7</v>
      </c>
      <c r="L121" s="289">
        <v>75.000000000000028</v>
      </c>
      <c r="M121" s="276">
        <v>72.400000000000006</v>
      </c>
      <c r="N121" s="276">
        <v>70.3</v>
      </c>
      <c r="O121" s="291">
        <v>90219000</v>
      </c>
      <c r="P121" s="292">
        <v>-2.4448529411764706E-2</v>
      </c>
    </row>
    <row r="122" spans="1:16" ht="15">
      <c r="A122" s="254">
        <v>112</v>
      </c>
      <c r="B122" s="343" t="s">
        <v>39</v>
      </c>
      <c r="C122" s="436" t="s">
        <v>256</v>
      </c>
      <c r="D122" s="437">
        <v>44371</v>
      </c>
      <c r="E122" s="288">
        <v>4691.55</v>
      </c>
      <c r="F122" s="288">
        <v>4663.3166666666666</v>
      </c>
      <c r="G122" s="289">
        <v>4602.6833333333334</v>
      </c>
      <c r="H122" s="289">
        <v>4513.8166666666666</v>
      </c>
      <c r="I122" s="289">
        <v>4453.1833333333334</v>
      </c>
      <c r="J122" s="289">
        <v>4752.1833333333334</v>
      </c>
      <c r="K122" s="289">
        <v>4812.8166666666666</v>
      </c>
      <c r="L122" s="289">
        <v>4901.6833333333334</v>
      </c>
      <c r="M122" s="276">
        <v>4723.95</v>
      </c>
      <c r="N122" s="276">
        <v>4574.45</v>
      </c>
      <c r="O122" s="291">
        <v>1365500</v>
      </c>
      <c r="P122" s="292">
        <v>-2.4655282622591543E-3</v>
      </c>
    </row>
    <row r="123" spans="1:16" ht="15">
      <c r="A123" s="254">
        <v>113</v>
      </c>
      <c r="B123" s="343" t="s">
        <v>835</v>
      </c>
      <c r="C123" s="436" t="s">
        <v>450</v>
      </c>
      <c r="D123" s="437">
        <v>44371</v>
      </c>
      <c r="E123" s="288">
        <v>3377.8</v>
      </c>
      <c r="F123" s="288">
        <v>3359.4166666666665</v>
      </c>
      <c r="G123" s="289">
        <v>3261.8833333333332</v>
      </c>
      <c r="H123" s="289">
        <v>3145.9666666666667</v>
      </c>
      <c r="I123" s="289">
        <v>3048.4333333333334</v>
      </c>
      <c r="J123" s="289">
        <v>3475.333333333333</v>
      </c>
      <c r="K123" s="289">
        <v>3572.8666666666668</v>
      </c>
      <c r="L123" s="289">
        <v>3688.7833333333328</v>
      </c>
      <c r="M123" s="276">
        <v>3456.95</v>
      </c>
      <c r="N123" s="276">
        <v>3243.5</v>
      </c>
      <c r="O123" s="291">
        <v>363375</v>
      </c>
      <c r="P123" s="292">
        <v>3.3930857874519847E-2</v>
      </c>
    </row>
    <row r="124" spans="1:16" ht="15">
      <c r="A124" s="254">
        <v>114</v>
      </c>
      <c r="B124" s="343" t="s">
        <v>49</v>
      </c>
      <c r="C124" s="436" t="s">
        <v>151</v>
      </c>
      <c r="D124" s="437">
        <v>44371</v>
      </c>
      <c r="E124" s="288">
        <v>17625.349999999999</v>
      </c>
      <c r="F124" s="288">
        <v>17594.633333333331</v>
      </c>
      <c r="G124" s="289">
        <v>17511.966666666664</v>
      </c>
      <c r="H124" s="289">
        <v>17398.583333333332</v>
      </c>
      <c r="I124" s="289">
        <v>17315.916666666664</v>
      </c>
      <c r="J124" s="289">
        <v>17708.016666666663</v>
      </c>
      <c r="K124" s="289">
        <v>17790.683333333334</v>
      </c>
      <c r="L124" s="289">
        <v>17904.066666666662</v>
      </c>
      <c r="M124" s="276">
        <v>17677.3</v>
      </c>
      <c r="N124" s="276">
        <v>17481.25</v>
      </c>
      <c r="O124" s="291">
        <v>225550</v>
      </c>
      <c r="P124" s="292">
        <v>3.7828215398308857E-3</v>
      </c>
    </row>
    <row r="125" spans="1:16" ht="15">
      <c r="A125" s="254">
        <v>115</v>
      </c>
      <c r="B125" s="343" t="s">
        <v>111</v>
      </c>
      <c r="C125" s="436" t="s">
        <v>152</v>
      </c>
      <c r="D125" s="437">
        <v>44371</v>
      </c>
      <c r="E125" s="288">
        <v>186.5</v>
      </c>
      <c r="F125" s="288">
        <v>185.19999999999996</v>
      </c>
      <c r="G125" s="289">
        <v>182.49999999999991</v>
      </c>
      <c r="H125" s="289">
        <v>178.49999999999994</v>
      </c>
      <c r="I125" s="289">
        <v>175.7999999999999</v>
      </c>
      <c r="J125" s="289">
        <v>189.19999999999993</v>
      </c>
      <c r="K125" s="289">
        <v>191.89999999999998</v>
      </c>
      <c r="L125" s="289">
        <v>195.89999999999995</v>
      </c>
      <c r="M125" s="276">
        <v>187.9</v>
      </c>
      <c r="N125" s="276">
        <v>181.2</v>
      </c>
      <c r="O125" s="291">
        <v>85157000</v>
      </c>
      <c r="P125" s="292">
        <v>-1.6862623762376239E-2</v>
      </c>
    </row>
    <row r="126" spans="1:16" ht="15">
      <c r="A126" s="254">
        <v>116</v>
      </c>
      <c r="B126" s="343" t="s">
        <v>42</v>
      </c>
      <c r="C126" s="436" t="s">
        <v>153</v>
      </c>
      <c r="D126" s="437">
        <v>44371</v>
      </c>
      <c r="E126" s="288">
        <v>118.2</v>
      </c>
      <c r="F126" s="288">
        <v>117.63333333333333</v>
      </c>
      <c r="G126" s="289">
        <v>116.81666666666665</v>
      </c>
      <c r="H126" s="289">
        <v>115.43333333333332</v>
      </c>
      <c r="I126" s="289">
        <v>114.61666666666665</v>
      </c>
      <c r="J126" s="289">
        <v>119.01666666666665</v>
      </c>
      <c r="K126" s="289">
        <v>119.83333333333331</v>
      </c>
      <c r="L126" s="289">
        <v>121.21666666666665</v>
      </c>
      <c r="M126" s="276">
        <v>118.45</v>
      </c>
      <c r="N126" s="276">
        <v>116.25</v>
      </c>
      <c r="O126" s="291">
        <v>74025900</v>
      </c>
      <c r="P126" s="292">
        <v>-1.5017064846416382E-2</v>
      </c>
    </row>
    <row r="127" spans="1:16" ht="15">
      <c r="A127" s="254">
        <v>117</v>
      </c>
      <c r="B127" s="343" t="s">
        <v>72</v>
      </c>
      <c r="C127" s="436" t="s">
        <v>155</v>
      </c>
      <c r="D127" s="437">
        <v>44371</v>
      </c>
      <c r="E127" s="288">
        <v>125.3</v>
      </c>
      <c r="F127" s="288">
        <v>124.31666666666668</v>
      </c>
      <c r="G127" s="289">
        <v>122.38333333333335</v>
      </c>
      <c r="H127" s="289">
        <v>119.46666666666668</v>
      </c>
      <c r="I127" s="289">
        <v>117.53333333333336</v>
      </c>
      <c r="J127" s="289">
        <v>127.23333333333335</v>
      </c>
      <c r="K127" s="289">
        <v>129.16666666666666</v>
      </c>
      <c r="L127" s="289">
        <v>132.08333333333334</v>
      </c>
      <c r="M127" s="276">
        <v>126.25</v>
      </c>
      <c r="N127" s="276">
        <v>121.4</v>
      </c>
      <c r="O127" s="291">
        <v>69608000</v>
      </c>
      <c r="P127" s="292">
        <v>4.7144677400671839E-2</v>
      </c>
    </row>
    <row r="128" spans="1:16" ht="15">
      <c r="A128" s="254">
        <v>118</v>
      </c>
      <c r="B128" s="343" t="s">
        <v>78</v>
      </c>
      <c r="C128" s="436" t="s">
        <v>156</v>
      </c>
      <c r="D128" s="437">
        <v>44371</v>
      </c>
      <c r="E128" s="288">
        <v>30249.25</v>
      </c>
      <c r="F128" s="288">
        <v>30134.083333333332</v>
      </c>
      <c r="G128" s="289">
        <v>29908.166666666664</v>
      </c>
      <c r="H128" s="289">
        <v>29567.083333333332</v>
      </c>
      <c r="I128" s="289">
        <v>29341.166666666664</v>
      </c>
      <c r="J128" s="289">
        <v>30475.166666666664</v>
      </c>
      <c r="K128" s="289">
        <v>30701.083333333328</v>
      </c>
      <c r="L128" s="289">
        <v>31042.166666666664</v>
      </c>
      <c r="M128" s="276">
        <v>30360</v>
      </c>
      <c r="N128" s="276">
        <v>29793</v>
      </c>
      <c r="O128" s="291">
        <v>86610</v>
      </c>
      <c r="P128" s="292">
        <v>-1.8361101666099965E-2</v>
      </c>
    </row>
    <row r="129" spans="1:16" ht="15">
      <c r="A129" s="254">
        <v>119</v>
      </c>
      <c r="B129" s="363" t="s">
        <v>51</v>
      </c>
      <c r="C129" s="436" t="s">
        <v>157</v>
      </c>
      <c r="D129" s="437">
        <v>44371</v>
      </c>
      <c r="E129" s="288">
        <v>2225.8000000000002</v>
      </c>
      <c r="F129" s="288">
        <v>2213.1</v>
      </c>
      <c r="G129" s="289">
        <v>2176.1999999999998</v>
      </c>
      <c r="H129" s="289">
        <v>2126.6</v>
      </c>
      <c r="I129" s="289">
        <v>2089.6999999999998</v>
      </c>
      <c r="J129" s="289">
        <v>2262.6999999999998</v>
      </c>
      <c r="K129" s="289">
        <v>2299.6000000000004</v>
      </c>
      <c r="L129" s="289">
        <v>2349.1999999999998</v>
      </c>
      <c r="M129" s="276">
        <v>2250</v>
      </c>
      <c r="N129" s="276">
        <v>2163.5</v>
      </c>
      <c r="O129" s="291">
        <v>3425400</v>
      </c>
      <c r="P129" s="292">
        <v>-3.6137119863808714E-2</v>
      </c>
    </row>
    <row r="130" spans="1:16" ht="15">
      <c r="A130" s="254">
        <v>120</v>
      </c>
      <c r="B130" s="343" t="s">
        <v>72</v>
      </c>
      <c r="C130" s="436" t="s">
        <v>158</v>
      </c>
      <c r="D130" s="437">
        <v>44371</v>
      </c>
      <c r="E130" s="288">
        <v>233.65</v>
      </c>
      <c r="F130" s="288">
        <v>232.51666666666665</v>
      </c>
      <c r="G130" s="289">
        <v>230.68333333333331</v>
      </c>
      <c r="H130" s="289">
        <v>227.71666666666667</v>
      </c>
      <c r="I130" s="289">
        <v>225.88333333333333</v>
      </c>
      <c r="J130" s="289">
        <v>235.48333333333329</v>
      </c>
      <c r="K130" s="289">
        <v>237.31666666666666</v>
      </c>
      <c r="L130" s="289">
        <v>240.28333333333327</v>
      </c>
      <c r="M130" s="276">
        <v>234.35</v>
      </c>
      <c r="N130" s="276">
        <v>229.55</v>
      </c>
      <c r="O130" s="291">
        <v>29169000</v>
      </c>
      <c r="P130" s="292">
        <v>-3.1573705179282867E-2</v>
      </c>
    </row>
    <row r="131" spans="1:16" ht="15">
      <c r="A131" s="254">
        <v>121</v>
      </c>
      <c r="B131" s="343" t="s">
        <v>56</v>
      </c>
      <c r="C131" s="436" t="s">
        <v>159</v>
      </c>
      <c r="D131" s="437">
        <v>44371</v>
      </c>
      <c r="E131" s="288">
        <v>129.85</v>
      </c>
      <c r="F131" s="288">
        <v>128.85</v>
      </c>
      <c r="G131" s="289">
        <v>127</v>
      </c>
      <c r="H131" s="289">
        <v>124.15</v>
      </c>
      <c r="I131" s="289">
        <v>122.30000000000001</v>
      </c>
      <c r="J131" s="289">
        <v>131.69999999999999</v>
      </c>
      <c r="K131" s="289">
        <v>133.54999999999995</v>
      </c>
      <c r="L131" s="289">
        <v>136.39999999999998</v>
      </c>
      <c r="M131" s="276">
        <v>130.69999999999999</v>
      </c>
      <c r="N131" s="276">
        <v>126</v>
      </c>
      <c r="O131" s="291">
        <v>38793400</v>
      </c>
      <c r="P131" s="292">
        <v>-1.1688516821987047E-2</v>
      </c>
    </row>
    <row r="132" spans="1:16" ht="15">
      <c r="A132" s="254">
        <v>122</v>
      </c>
      <c r="B132" s="343" t="s">
        <v>51</v>
      </c>
      <c r="C132" s="436" t="s">
        <v>269</v>
      </c>
      <c r="D132" s="437">
        <v>44371</v>
      </c>
      <c r="E132" s="288">
        <v>5584.4</v>
      </c>
      <c r="F132" s="288">
        <v>5540</v>
      </c>
      <c r="G132" s="289">
        <v>5460.1</v>
      </c>
      <c r="H132" s="289">
        <v>5335.8</v>
      </c>
      <c r="I132" s="289">
        <v>5255.9000000000005</v>
      </c>
      <c r="J132" s="289">
        <v>5664.3</v>
      </c>
      <c r="K132" s="289">
        <v>5744.2</v>
      </c>
      <c r="L132" s="289">
        <v>5868.5</v>
      </c>
      <c r="M132" s="276">
        <v>5619.9</v>
      </c>
      <c r="N132" s="276">
        <v>5415.7</v>
      </c>
      <c r="O132" s="291">
        <v>390875</v>
      </c>
      <c r="P132" s="292">
        <v>-7.301587301587302E-3</v>
      </c>
    </row>
    <row r="133" spans="1:16" ht="15">
      <c r="A133" s="254">
        <v>123</v>
      </c>
      <c r="B133" s="343" t="s">
        <v>49</v>
      </c>
      <c r="C133" s="436" t="s">
        <v>160</v>
      </c>
      <c r="D133" s="437">
        <v>44371</v>
      </c>
      <c r="E133" s="288">
        <v>2117.5500000000002</v>
      </c>
      <c r="F133" s="288">
        <v>2105.2166666666667</v>
      </c>
      <c r="G133" s="289">
        <v>2089.6333333333332</v>
      </c>
      <c r="H133" s="289">
        <v>2061.7166666666667</v>
      </c>
      <c r="I133" s="289">
        <v>2046.1333333333332</v>
      </c>
      <c r="J133" s="289">
        <v>2133.1333333333332</v>
      </c>
      <c r="K133" s="289">
        <v>2148.7166666666662</v>
      </c>
      <c r="L133" s="289">
        <v>2176.6333333333332</v>
      </c>
      <c r="M133" s="276">
        <v>2120.8000000000002</v>
      </c>
      <c r="N133" s="276">
        <v>2077.3000000000002</v>
      </c>
      <c r="O133" s="291">
        <v>2885000</v>
      </c>
      <c r="P133" s="292">
        <v>-3.1716730995133412E-2</v>
      </c>
    </row>
    <row r="134" spans="1:16" ht="15">
      <c r="A134" s="254">
        <v>124</v>
      </c>
      <c r="B134" s="343" t="s">
        <v>835</v>
      </c>
      <c r="C134" s="436" t="s">
        <v>267</v>
      </c>
      <c r="D134" s="437">
        <v>44371</v>
      </c>
      <c r="E134" s="288">
        <v>2809.95</v>
      </c>
      <c r="F134" s="288">
        <v>2812.1</v>
      </c>
      <c r="G134" s="289">
        <v>2771.45</v>
      </c>
      <c r="H134" s="289">
        <v>2732.95</v>
      </c>
      <c r="I134" s="289">
        <v>2692.2999999999997</v>
      </c>
      <c r="J134" s="289">
        <v>2850.6</v>
      </c>
      <c r="K134" s="289">
        <v>2891.2500000000005</v>
      </c>
      <c r="L134" s="289">
        <v>2929.75</v>
      </c>
      <c r="M134" s="276">
        <v>2852.75</v>
      </c>
      <c r="N134" s="276">
        <v>2773.6</v>
      </c>
      <c r="O134" s="291">
        <v>663000</v>
      </c>
      <c r="P134" s="292">
        <v>1.6091954022988506E-2</v>
      </c>
    </row>
    <row r="135" spans="1:16" ht="15">
      <c r="A135" s="254">
        <v>125</v>
      </c>
      <c r="B135" s="343" t="s">
        <v>53</v>
      </c>
      <c r="C135" s="436" t="s">
        <v>161</v>
      </c>
      <c r="D135" s="437">
        <v>44371</v>
      </c>
      <c r="E135" s="288">
        <v>43.15</v>
      </c>
      <c r="F135" s="288">
        <v>42.5</v>
      </c>
      <c r="G135" s="289">
        <v>41.05</v>
      </c>
      <c r="H135" s="289">
        <v>38.949999999999996</v>
      </c>
      <c r="I135" s="289">
        <v>37.499999999999993</v>
      </c>
      <c r="J135" s="289">
        <v>44.6</v>
      </c>
      <c r="K135" s="289">
        <v>46.050000000000004</v>
      </c>
      <c r="L135" s="289">
        <v>48.150000000000006</v>
      </c>
      <c r="M135" s="276">
        <v>43.95</v>
      </c>
      <c r="N135" s="276">
        <v>40.4</v>
      </c>
      <c r="O135" s="291">
        <v>349728000</v>
      </c>
      <c r="P135" s="292">
        <v>5.1016973601961821E-2</v>
      </c>
    </row>
    <row r="136" spans="1:16" ht="15">
      <c r="A136" s="254">
        <v>126</v>
      </c>
      <c r="B136" s="343" t="s">
        <v>42</v>
      </c>
      <c r="C136" s="436" t="s">
        <v>162</v>
      </c>
      <c r="D136" s="437">
        <v>44371</v>
      </c>
      <c r="E136" s="288">
        <v>249.25</v>
      </c>
      <c r="F136" s="288">
        <v>247.08333333333334</v>
      </c>
      <c r="G136" s="289">
        <v>244.26666666666668</v>
      </c>
      <c r="H136" s="289">
        <v>239.28333333333333</v>
      </c>
      <c r="I136" s="289">
        <v>236.46666666666667</v>
      </c>
      <c r="J136" s="289">
        <v>252.06666666666669</v>
      </c>
      <c r="K136" s="289">
        <v>254.88333333333335</v>
      </c>
      <c r="L136" s="289">
        <v>259.86666666666667</v>
      </c>
      <c r="M136" s="276">
        <v>249.9</v>
      </c>
      <c r="N136" s="276">
        <v>242.1</v>
      </c>
      <c r="O136" s="291">
        <v>20648000</v>
      </c>
      <c r="P136" s="292">
        <v>9.8531602468610341E-2</v>
      </c>
    </row>
    <row r="137" spans="1:16" ht="15">
      <c r="A137" s="254">
        <v>127</v>
      </c>
      <c r="B137" s="343" t="s">
        <v>88</v>
      </c>
      <c r="C137" s="436" t="s">
        <v>163</v>
      </c>
      <c r="D137" s="437">
        <v>44371</v>
      </c>
      <c r="E137" s="288">
        <v>1437.45</v>
      </c>
      <c r="F137" s="288">
        <v>1429.7833333333335</v>
      </c>
      <c r="G137" s="289">
        <v>1417.7166666666672</v>
      </c>
      <c r="H137" s="289">
        <v>1397.9833333333336</v>
      </c>
      <c r="I137" s="289">
        <v>1385.9166666666672</v>
      </c>
      <c r="J137" s="289">
        <v>1449.5166666666671</v>
      </c>
      <c r="K137" s="289">
        <v>1461.5833333333333</v>
      </c>
      <c r="L137" s="289">
        <v>1481.3166666666671</v>
      </c>
      <c r="M137" s="276">
        <v>1441.85</v>
      </c>
      <c r="N137" s="276">
        <v>1410.05</v>
      </c>
      <c r="O137" s="291">
        <v>1602766</v>
      </c>
      <c r="P137" s="292">
        <v>8.1925243215565796E-3</v>
      </c>
    </row>
    <row r="138" spans="1:16" ht="15">
      <c r="A138" s="254">
        <v>128</v>
      </c>
      <c r="B138" s="343" t="s">
        <v>37</v>
      </c>
      <c r="C138" s="436" t="s">
        <v>164</v>
      </c>
      <c r="D138" s="437">
        <v>44371</v>
      </c>
      <c r="E138" s="288">
        <v>995.6</v>
      </c>
      <c r="F138" s="288">
        <v>991.33333333333337</v>
      </c>
      <c r="G138" s="289">
        <v>984.51666666666677</v>
      </c>
      <c r="H138" s="289">
        <v>973.43333333333339</v>
      </c>
      <c r="I138" s="289">
        <v>966.61666666666679</v>
      </c>
      <c r="J138" s="289">
        <v>1002.4166666666667</v>
      </c>
      <c r="K138" s="289">
        <v>1009.2333333333333</v>
      </c>
      <c r="L138" s="289">
        <v>1020.3166666666667</v>
      </c>
      <c r="M138" s="276">
        <v>998.15</v>
      </c>
      <c r="N138" s="276">
        <v>980.25</v>
      </c>
      <c r="O138" s="291">
        <v>1782450</v>
      </c>
      <c r="P138" s="292">
        <v>3.3492822966507177E-3</v>
      </c>
    </row>
    <row r="139" spans="1:16" ht="15">
      <c r="A139" s="254">
        <v>129</v>
      </c>
      <c r="B139" s="343" t="s">
        <v>53</v>
      </c>
      <c r="C139" s="436" t="s">
        <v>165</v>
      </c>
      <c r="D139" s="437">
        <v>44371</v>
      </c>
      <c r="E139" s="288">
        <v>217.6</v>
      </c>
      <c r="F139" s="288">
        <v>216.81666666666669</v>
      </c>
      <c r="G139" s="289">
        <v>214.33333333333337</v>
      </c>
      <c r="H139" s="289">
        <v>211.06666666666669</v>
      </c>
      <c r="I139" s="289">
        <v>208.58333333333337</v>
      </c>
      <c r="J139" s="289">
        <v>220.08333333333337</v>
      </c>
      <c r="K139" s="289">
        <v>222.56666666666666</v>
      </c>
      <c r="L139" s="289">
        <v>225.83333333333337</v>
      </c>
      <c r="M139" s="276">
        <v>219.3</v>
      </c>
      <c r="N139" s="276">
        <v>213.55</v>
      </c>
      <c r="O139" s="291">
        <v>23724900</v>
      </c>
      <c r="P139" s="292">
        <v>-1.9519336342564352E-3</v>
      </c>
    </row>
    <row r="140" spans="1:16" ht="15">
      <c r="A140" s="254">
        <v>130</v>
      </c>
      <c r="B140" s="343" t="s">
        <v>42</v>
      </c>
      <c r="C140" s="436" t="s">
        <v>166</v>
      </c>
      <c r="D140" s="437">
        <v>44371</v>
      </c>
      <c r="E140" s="288">
        <v>159</v>
      </c>
      <c r="F140" s="288">
        <v>158.33333333333334</v>
      </c>
      <c r="G140" s="289">
        <v>155.66666666666669</v>
      </c>
      <c r="H140" s="289">
        <v>152.33333333333334</v>
      </c>
      <c r="I140" s="289">
        <v>149.66666666666669</v>
      </c>
      <c r="J140" s="289">
        <v>161.66666666666669</v>
      </c>
      <c r="K140" s="289">
        <v>164.33333333333337</v>
      </c>
      <c r="L140" s="289">
        <v>167.66666666666669</v>
      </c>
      <c r="M140" s="276">
        <v>161</v>
      </c>
      <c r="N140" s="276">
        <v>155</v>
      </c>
      <c r="O140" s="291">
        <v>20148000</v>
      </c>
      <c r="P140" s="292">
        <v>3.5863717872086074E-3</v>
      </c>
    </row>
    <row r="141" spans="1:16" ht="15">
      <c r="A141" s="254">
        <v>131</v>
      </c>
      <c r="B141" s="343" t="s">
        <v>72</v>
      </c>
      <c r="C141" s="436" t="s">
        <v>167</v>
      </c>
      <c r="D141" s="437">
        <v>44371</v>
      </c>
      <c r="E141" s="288">
        <v>2253.75</v>
      </c>
      <c r="F141" s="288">
        <v>2240.2000000000003</v>
      </c>
      <c r="G141" s="289">
        <v>2213.4000000000005</v>
      </c>
      <c r="H141" s="289">
        <v>2173.0500000000002</v>
      </c>
      <c r="I141" s="289">
        <v>2146.2500000000005</v>
      </c>
      <c r="J141" s="289">
        <v>2280.5500000000006</v>
      </c>
      <c r="K141" s="289">
        <v>2307.3500000000008</v>
      </c>
      <c r="L141" s="289">
        <v>2347.7000000000007</v>
      </c>
      <c r="M141" s="276">
        <v>2267</v>
      </c>
      <c r="N141" s="276">
        <v>2199.85</v>
      </c>
      <c r="O141" s="291">
        <v>34803750</v>
      </c>
      <c r="P141" s="292">
        <v>3.7756243011554232E-2</v>
      </c>
    </row>
    <row r="142" spans="1:16" ht="15">
      <c r="A142" s="254">
        <v>132</v>
      </c>
      <c r="B142" s="343" t="s">
        <v>111</v>
      </c>
      <c r="C142" s="436" t="s">
        <v>168</v>
      </c>
      <c r="D142" s="437">
        <v>44371</v>
      </c>
      <c r="E142" s="288">
        <v>137.69999999999999</v>
      </c>
      <c r="F142" s="288">
        <v>135.79999999999998</v>
      </c>
      <c r="G142" s="289">
        <v>131.99999999999997</v>
      </c>
      <c r="H142" s="289">
        <v>126.29999999999998</v>
      </c>
      <c r="I142" s="289">
        <v>122.49999999999997</v>
      </c>
      <c r="J142" s="289">
        <v>141.49999999999997</v>
      </c>
      <c r="K142" s="289">
        <v>145.29999999999998</v>
      </c>
      <c r="L142" s="289">
        <v>150.99999999999997</v>
      </c>
      <c r="M142" s="276">
        <v>139.6</v>
      </c>
      <c r="N142" s="276">
        <v>130.1</v>
      </c>
      <c r="O142" s="291">
        <v>171285000</v>
      </c>
      <c r="P142" s="292">
        <v>1.428892889288929E-2</v>
      </c>
    </row>
    <row r="143" spans="1:16" ht="15">
      <c r="A143" s="254">
        <v>133</v>
      </c>
      <c r="B143" s="343" t="s">
        <v>56</v>
      </c>
      <c r="C143" s="436" t="s">
        <v>274</v>
      </c>
      <c r="D143" s="437">
        <v>44371</v>
      </c>
      <c r="E143" s="288">
        <v>988.9</v>
      </c>
      <c r="F143" s="288">
        <v>986.21666666666658</v>
      </c>
      <c r="G143" s="289">
        <v>976.23333333333312</v>
      </c>
      <c r="H143" s="289">
        <v>963.56666666666649</v>
      </c>
      <c r="I143" s="289">
        <v>953.58333333333303</v>
      </c>
      <c r="J143" s="289">
        <v>998.88333333333321</v>
      </c>
      <c r="K143" s="289">
        <v>1008.8666666666666</v>
      </c>
      <c r="L143" s="289">
        <v>1021.5333333333333</v>
      </c>
      <c r="M143" s="276">
        <v>996.2</v>
      </c>
      <c r="N143" s="276">
        <v>973.55</v>
      </c>
      <c r="O143" s="291">
        <v>6063750</v>
      </c>
      <c r="P143" s="292">
        <v>1.9674612183125235E-2</v>
      </c>
    </row>
    <row r="144" spans="1:16" ht="15">
      <c r="A144" s="254">
        <v>134</v>
      </c>
      <c r="B144" s="343" t="s">
        <v>53</v>
      </c>
      <c r="C144" s="436" t="s">
        <v>169</v>
      </c>
      <c r="D144" s="437">
        <v>44371</v>
      </c>
      <c r="E144" s="288">
        <v>431.9</v>
      </c>
      <c r="F144" s="288">
        <v>427.88333333333338</v>
      </c>
      <c r="G144" s="289">
        <v>421.51666666666677</v>
      </c>
      <c r="H144" s="289">
        <v>411.13333333333338</v>
      </c>
      <c r="I144" s="289">
        <v>404.76666666666677</v>
      </c>
      <c r="J144" s="289">
        <v>438.26666666666677</v>
      </c>
      <c r="K144" s="289">
        <v>444.63333333333344</v>
      </c>
      <c r="L144" s="289">
        <v>455.01666666666677</v>
      </c>
      <c r="M144" s="276">
        <v>434.25</v>
      </c>
      <c r="N144" s="276">
        <v>417.5</v>
      </c>
      <c r="O144" s="291">
        <v>85291500</v>
      </c>
      <c r="P144" s="292">
        <v>2.2698249968524615E-2</v>
      </c>
    </row>
    <row r="145" spans="1:16" ht="15">
      <c r="A145" s="254">
        <v>135</v>
      </c>
      <c r="B145" s="343" t="s">
        <v>37</v>
      </c>
      <c r="C145" s="436" t="s">
        <v>170</v>
      </c>
      <c r="D145" s="437">
        <v>44371</v>
      </c>
      <c r="E145" s="288">
        <v>28374.55</v>
      </c>
      <c r="F145" s="288">
        <v>28207.166666666668</v>
      </c>
      <c r="G145" s="289">
        <v>27994.333333333336</v>
      </c>
      <c r="H145" s="289">
        <v>27614.116666666669</v>
      </c>
      <c r="I145" s="289">
        <v>27401.283333333336</v>
      </c>
      <c r="J145" s="289">
        <v>28587.383333333335</v>
      </c>
      <c r="K145" s="289">
        <v>28800.216666666671</v>
      </c>
      <c r="L145" s="289">
        <v>29180.433333333334</v>
      </c>
      <c r="M145" s="276">
        <v>28420</v>
      </c>
      <c r="N145" s="276">
        <v>27826.95</v>
      </c>
      <c r="O145" s="291">
        <v>138850</v>
      </c>
      <c r="P145" s="292">
        <v>-1.1743772241992882E-2</v>
      </c>
    </row>
    <row r="146" spans="1:16" ht="15">
      <c r="A146" s="254">
        <v>136</v>
      </c>
      <c r="B146" s="343" t="s">
        <v>63</v>
      </c>
      <c r="C146" s="436" t="s">
        <v>171</v>
      </c>
      <c r="D146" s="437">
        <v>44371</v>
      </c>
      <c r="E146" s="288">
        <v>2077.65</v>
      </c>
      <c r="F146" s="288">
        <v>2084.2333333333336</v>
      </c>
      <c r="G146" s="289">
        <v>2053.416666666667</v>
      </c>
      <c r="H146" s="289">
        <v>2029.1833333333334</v>
      </c>
      <c r="I146" s="289">
        <v>1998.3666666666668</v>
      </c>
      <c r="J146" s="289">
        <v>2108.4666666666672</v>
      </c>
      <c r="K146" s="289">
        <v>2139.2833333333338</v>
      </c>
      <c r="L146" s="289">
        <v>2163.5166666666673</v>
      </c>
      <c r="M146" s="276">
        <v>2115.0500000000002</v>
      </c>
      <c r="N146" s="276">
        <v>2060</v>
      </c>
      <c r="O146" s="291">
        <v>981750</v>
      </c>
      <c r="P146" s="292">
        <v>-9.7087378640776691E-3</v>
      </c>
    </row>
    <row r="147" spans="1:16" ht="15">
      <c r="A147" s="254">
        <v>137</v>
      </c>
      <c r="B147" s="343" t="s">
        <v>78</v>
      </c>
      <c r="C147" s="436" t="s">
        <v>172</v>
      </c>
      <c r="D147" s="437">
        <v>44371</v>
      </c>
      <c r="E147" s="288">
        <v>7000.9</v>
      </c>
      <c r="F147" s="288">
        <v>7013.4333333333343</v>
      </c>
      <c r="G147" s="289">
        <v>6956.0666666666684</v>
      </c>
      <c r="H147" s="289">
        <v>6911.2333333333345</v>
      </c>
      <c r="I147" s="289">
        <v>6853.8666666666686</v>
      </c>
      <c r="J147" s="289">
        <v>7058.2666666666682</v>
      </c>
      <c r="K147" s="289">
        <v>7115.6333333333332</v>
      </c>
      <c r="L147" s="289">
        <v>7160.4666666666681</v>
      </c>
      <c r="M147" s="276">
        <v>7070.8</v>
      </c>
      <c r="N147" s="276">
        <v>6968.6</v>
      </c>
      <c r="O147" s="291">
        <v>306125</v>
      </c>
      <c r="P147" s="292">
        <v>-4.8760666395774076E-3</v>
      </c>
    </row>
    <row r="148" spans="1:16" ht="15">
      <c r="A148" s="254">
        <v>138</v>
      </c>
      <c r="B148" s="343" t="s">
        <v>56</v>
      </c>
      <c r="C148" s="436" t="s">
        <v>173</v>
      </c>
      <c r="D148" s="437">
        <v>44371</v>
      </c>
      <c r="E148" s="288">
        <v>1476.15</v>
      </c>
      <c r="F148" s="288">
        <v>1459.7333333333333</v>
      </c>
      <c r="G148" s="289">
        <v>1436.4666666666667</v>
      </c>
      <c r="H148" s="289">
        <v>1396.7833333333333</v>
      </c>
      <c r="I148" s="289">
        <v>1373.5166666666667</v>
      </c>
      <c r="J148" s="289">
        <v>1499.4166666666667</v>
      </c>
      <c r="K148" s="289">
        <v>1522.6833333333336</v>
      </c>
      <c r="L148" s="289">
        <v>1562.3666666666668</v>
      </c>
      <c r="M148" s="276">
        <v>1483</v>
      </c>
      <c r="N148" s="276">
        <v>1420.05</v>
      </c>
      <c r="O148" s="291">
        <v>4655600</v>
      </c>
      <c r="P148" s="292">
        <v>-3.4355406682126601E-4</v>
      </c>
    </row>
    <row r="149" spans="1:16" ht="15">
      <c r="A149" s="254">
        <v>139</v>
      </c>
      <c r="B149" s="343" t="s">
        <v>51</v>
      </c>
      <c r="C149" s="436" t="s">
        <v>175</v>
      </c>
      <c r="D149" s="437">
        <v>44371</v>
      </c>
      <c r="E149" s="288">
        <v>679.85</v>
      </c>
      <c r="F149" s="288">
        <v>679.38333333333333</v>
      </c>
      <c r="G149" s="289">
        <v>673.4666666666667</v>
      </c>
      <c r="H149" s="289">
        <v>667.08333333333337</v>
      </c>
      <c r="I149" s="289">
        <v>661.16666666666674</v>
      </c>
      <c r="J149" s="289">
        <v>685.76666666666665</v>
      </c>
      <c r="K149" s="289">
        <v>691.68333333333339</v>
      </c>
      <c r="L149" s="289">
        <v>698.06666666666661</v>
      </c>
      <c r="M149" s="276">
        <v>685.3</v>
      </c>
      <c r="N149" s="276">
        <v>673</v>
      </c>
      <c r="O149" s="291">
        <v>38159800</v>
      </c>
      <c r="P149" s="292">
        <v>1.5687881949619915E-2</v>
      </c>
    </row>
    <row r="150" spans="1:16" ht="15">
      <c r="A150" s="254">
        <v>140</v>
      </c>
      <c r="B150" s="343" t="s">
        <v>88</v>
      </c>
      <c r="C150" s="436" t="s">
        <v>176</v>
      </c>
      <c r="D150" s="437">
        <v>44371</v>
      </c>
      <c r="E150" s="288">
        <v>515.1</v>
      </c>
      <c r="F150" s="288">
        <v>511.45</v>
      </c>
      <c r="G150" s="289">
        <v>493.65</v>
      </c>
      <c r="H150" s="289">
        <v>472.2</v>
      </c>
      <c r="I150" s="289">
        <v>454.4</v>
      </c>
      <c r="J150" s="289">
        <v>532.9</v>
      </c>
      <c r="K150" s="289">
        <v>550.70000000000005</v>
      </c>
      <c r="L150" s="289">
        <v>572.15</v>
      </c>
      <c r="M150" s="276">
        <v>529.25</v>
      </c>
      <c r="N150" s="276">
        <v>490</v>
      </c>
      <c r="O150" s="291">
        <v>12598500</v>
      </c>
      <c r="P150" s="292">
        <v>-4.5025582717453098E-2</v>
      </c>
    </row>
    <row r="151" spans="1:16" ht="15">
      <c r="A151" s="254">
        <v>141</v>
      </c>
      <c r="B151" s="343" t="s">
        <v>835</v>
      </c>
      <c r="C151" s="436" t="s">
        <v>177</v>
      </c>
      <c r="D151" s="437">
        <v>44371</v>
      </c>
      <c r="E151" s="288">
        <v>738.8</v>
      </c>
      <c r="F151" s="288">
        <v>732.4</v>
      </c>
      <c r="G151" s="289">
        <v>722.65</v>
      </c>
      <c r="H151" s="289">
        <v>706.5</v>
      </c>
      <c r="I151" s="289">
        <v>696.75</v>
      </c>
      <c r="J151" s="289">
        <v>748.55</v>
      </c>
      <c r="K151" s="289">
        <v>758.3</v>
      </c>
      <c r="L151" s="289">
        <v>774.44999999999993</v>
      </c>
      <c r="M151" s="276">
        <v>742.15</v>
      </c>
      <c r="N151" s="276">
        <v>716.25</v>
      </c>
      <c r="O151" s="291">
        <v>8516000</v>
      </c>
      <c r="P151" s="292">
        <v>-5.7547587428065518E-2</v>
      </c>
    </row>
    <row r="152" spans="1:16" ht="15">
      <c r="A152" s="254">
        <v>142</v>
      </c>
      <c r="B152" s="343" t="s">
        <v>49</v>
      </c>
      <c r="C152" s="436" t="s">
        <v>804</v>
      </c>
      <c r="D152" s="437">
        <v>44371</v>
      </c>
      <c r="E152" s="288">
        <v>716.1</v>
      </c>
      <c r="F152" s="288">
        <v>712.68333333333339</v>
      </c>
      <c r="G152" s="289">
        <v>707.11666666666679</v>
      </c>
      <c r="H152" s="289">
        <v>698.13333333333344</v>
      </c>
      <c r="I152" s="289">
        <v>692.56666666666683</v>
      </c>
      <c r="J152" s="289">
        <v>721.66666666666674</v>
      </c>
      <c r="K152" s="289">
        <v>727.23333333333335</v>
      </c>
      <c r="L152" s="289">
        <v>736.2166666666667</v>
      </c>
      <c r="M152" s="276">
        <v>718.25</v>
      </c>
      <c r="N152" s="276">
        <v>703.7</v>
      </c>
      <c r="O152" s="291">
        <v>7242750</v>
      </c>
      <c r="P152" s="292">
        <v>-1.6137905739959654E-2</v>
      </c>
    </row>
    <row r="153" spans="1:16" ht="15">
      <c r="A153" s="254">
        <v>143</v>
      </c>
      <c r="B153" s="343" t="s">
        <v>43</v>
      </c>
      <c r="C153" s="436" t="s">
        <v>179</v>
      </c>
      <c r="D153" s="437">
        <v>44371</v>
      </c>
      <c r="E153" s="288">
        <v>356.25</v>
      </c>
      <c r="F153" s="288">
        <v>351.9666666666667</v>
      </c>
      <c r="G153" s="289">
        <v>345.58333333333337</v>
      </c>
      <c r="H153" s="289">
        <v>334.91666666666669</v>
      </c>
      <c r="I153" s="289">
        <v>328.53333333333336</v>
      </c>
      <c r="J153" s="289">
        <v>362.63333333333338</v>
      </c>
      <c r="K153" s="289">
        <v>369.01666666666671</v>
      </c>
      <c r="L153" s="289">
        <v>379.68333333333339</v>
      </c>
      <c r="M153" s="276">
        <v>358.35</v>
      </c>
      <c r="N153" s="276">
        <v>341.3</v>
      </c>
      <c r="O153" s="291">
        <v>90761100</v>
      </c>
      <c r="P153" s="292">
        <v>2.5074838252808446E-2</v>
      </c>
    </row>
    <row r="154" spans="1:16" ht="15">
      <c r="A154" s="254">
        <v>144</v>
      </c>
      <c r="B154" s="343" t="s">
        <v>42</v>
      </c>
      <c r="C154" s="436" t="s">
        <v>181</v>
      </c>
      <c r="D154" s="437">
        <v>44371</v>
      </c>
      <c r="E154" s="288">
        <v>122.35</v>
      </c>
      <c r="F154" s="288">
        <v>121.13333333333333</v>
      </c>
      <c r="G154" s="289">
        <v>116.56666666666665</v>
      </c>
      <c r="H154" s="289">
        <v>110.78333333333332</v>
      </c>
      <c r="I154" s="289">
        <v>106.21666666666664</v>
      </c>
      <c r="J154" s="289">
        <v>126.91666666666666</v>
      </c>
      <c r="K154" s="289">
        <v>131.48333333333332</v>
      </c>
      <c r="L154" s="289">
        <v>137.26666666666665</v>
      </c>
      <c r="M154" s="276">
        <v>125.7</v>
      </c>
      <c r="N154" s="276">
        <v>115.35</v>
      </c>
      <c r="O154" s="291">
        <v>151686000</v>
      </c>
      <c r="P154" s="292">
        <v>-4.1214269886993135E-3</v>
      </c>
    </row>
    <row r="155" spans="1:16" ht="15">
      <c r="A155" s="254">
        <v>145</v>
      </c>
      <c r="B155" s="343" t="s">
        <v>111</v>
      </c>
      <c r="C155" s="436" t="s">
        <v>182</v>
      </c>
      <c r="D155" s="437">
        <v>44371</v>
      </c>
      <c r="E155" s="288">
        <v>1141.55</v>
      </c>
      <c r="F155" s="288">
        <v>1138.6000000000001</v>
      </c>
      <c r="G155" s="289">
        <v>1120.2000000000003</v>
      </c>
      <c r="H155" s="289">
        <v>1098.8500000000001</v>
      </c>
      <c r="I155" s="289">
        <v>1080.4500000000003</v>
      </c>
      <c r="J155" s="289">
        <v>1159.9500000000003</v>
      </c>
      <c r="K155" s="289">
        <v>1178.3500000000004</v>
      </c>
      <c r="L155" s="289">
        <v>1199.7000000000003</v>
      </c>
      <c r="M155" s="276">
        <v>1157</v>
      </c>
      <c r="N155" s="276">
        <v>1117.25</v>
      </c>
      <c r="O155" s="291">
        <v>49807450</v>
      </c>
      <c r="P155" s="292">
        <v>-3.27335754374381E-2</v>
      </c>
    </row>
    <row r="156" spans="1:16" ht="15">
      <c r="A156" s="254">
        <v>146</v>
      </c>
      <c r="B156" s="343" t="s">
        <v>106</v>
      </c>
      <c r="C156" s="436" t="s">
        <v>183</v>
      </c>
      <c r="D156" s="437">
        <v>44371</v>
      </c>
      <c r="E156" s="288">
        <v>3280.25</v>
      </c>
      <c r="F156" s="288">
        <v>3288.3166666666671</v>
      </c>
      <c r="G156" s="289">
        <v>3265.1833333333343</v>
      </c>
      <c r="H156" s="289">
        <v>3250.1166666666672</v>
      </c>
      <c r="I156" s="289">
        <v>3226.9833333333345</v>
      </c>
      <c r="J156" s="289">
        <v>3303.3833333333341</v>
      </c>
      <c r="K156" s="289">
        <v>3326.5166666666664</v>
      </c>
      <c r="L156" s="289">
        <v>3341.5833333333339</v>
      </c>
      <c r="M156" s="276">
        <v>3311.45</v>
      </c>
      <c r="N156" s="276">
        <v>3273.25</v>
      </c>
      <c r="O156" s="291">
        <v>7766700</v>
      </c>
      <c r="P156" s="292">
        <v>-2.0814863354276683E-3</v>
      </c>
    </row>
    <row r="157" spans="1:16" ht="15">
      <c r="A157" s="254">
        <v>147</v>
      </c>
      <c r="B157" s="343" t="s">
        <v>106</v>
      </c>
      <c r="C157" s="436" t="s">
        <v>184</v>
      </c>
      <c r="D157" s="437">
        <v>44371</v>
      </c>
      <c r="E157" s="288">
        <v>1073.5999999999999</v>
      </c>
      <c r="F157" s="288">
        <v>1073.0666666666666</v>
      </c>
      <c r="G157" s="289">
        <v>1062.3833333333332</v>
      </c>
      <c r="H157" s="289">
        <v>1051.1666666666665</v>
      </c>
      <c r="I157" s="289">
        <v>1040.4833333333331</v>
      </c>
      <c r="J157" s="289">
        <v>1084.2833333333333</v>
      </c>
      <c r="K157" s="289">
        <v>1094.9666666666667</v>
      </c>
      <c r="L157" s="289">
        <v>1106.1833333333334</v>
      </c>
      <c r="M157" s="276">
        <v>1083.75</v>
      </c>
      <c r="N157" s="276">
        <v>1061.8499999999999</v>
      </c>
      <c r="O157" s="291">
        <v>11888400</v>
      </c>
      <c r="P157" s="292">
        <v>3.3917762471300357E-2</v>
      </c>
    </row>
    <row r="158" spans="1:16" ht="15">
      <c r="A158" s="254">
        <v>148</v>
      </c>
      <c r="B158" s="343" t="s">
        <v>49</v>
      </c>
      <c r="C158" s="436" t="s">
        <v>185</v>
      </c>
      <c r="D158" s="437">
        <v>44371</v>
      </c>
      <c r="E158" s="288">
        <v>1735.75</v>
      </c>
      <c r="F158" s="288">
        <v>1731.1833333333332</v>
      </c>
      <c r="G158" s="289">
        <v>1720.4166666666663</v>
      </c>
      <c r="H158" s="289">
        <v>1705.083333333333</v>
      </c>
      <c r="I158" s="289">
        <v>1694.3166666666662</v>
      </c>
      <c r="J158" s="289">
        <v>1746.5166666666664</v>
      </c>
      <c r="K158" s="289">
        <v>1757.2833333333333</v>
      </c>
      <c r="L158" s="289">
        <v>1772.6166666666666</v>
      </c>
      <c r="M158" s="276">
        <v>1741.95</v>
      </c>
      <c r="N158" s="276">
        <v>1715.85</v>
      </c>
      <c r="O158" s="291">
        <v>4143750</v>
      </c>
      <c r="P158" s="292">
        <v>-3.8763183989903543E-3</v>
      </c>
    </row>
    <row r="159" spans="1:16" ht="15">
      <c r="A159" s="254">
        <v>149</v>
      </c>
      <c r="B159" s="343" t="s">
        <v>51</v>
      </c>
      <c r="C159" s="436" t="s">
        <v>186</v>
      </c>
      <c r="D159" s="437">
        <v>44371</v>
      </c>
      <c r="E159" s="288">
        <v>2967.7</v>
      </c>
      <c r="F159" s="288">
        <v>2928.6833333333329</v>
      </c>
      <c r="G159" s="289">
        <v>2866.016666666666</v>
      </c>
      <c r="H159" s="289">
        <v>2764.333333333333</v>
      </c>
      <c r="I159" s="289">
        <v>2701.6666666666661</v>
      </c>
      <c r="J159" s="289">
        <v>3030.3666666666659</v>
      </c>
      <c r="K159" s="289">
        <v>3093.0333333333328</v>
      </c>
      <c r="L159" s="289">
        <v>3194.7166666666658</v>
      </c>
      <c r="M159" s="276">
        <v>2991.35</v>
      </c>
      <c r="N159" s="276">
        <v>2827</v>
      </c>
      <c r="O159" s="291">
        <v>768750</v>
      </c>
      <c r="P159" s="292">
        <v>3.6749831422791639E-2</v>
      </c>
    </row>
    <row r="160" spans="1:16" ht="15">
      <c r="A160" s="254">
        <v>150</v>
      </c>
      <c r="B160" s="343" t="s">
        <v>42</v>
      </c>
      <c r="C160" s="436" t="s">
        <v>187</v>
      </c>
      <c r="D160" s="437">
        <v>44371</v>
      </c>
      <c r="E160" s="288">
        <v>455.15</v>
      </c>
      <c r="F160" s="288">
        <v>452.2</v>
      </c>
      <c r="G160" s="289">
        <v>444.84999999999997</v>
      </c>
      <c r="H160" s="289">
        <v>434.54999999999995</v>
      </c>
      <c r="I160" s="289">
        <v>427.19999999999993</v>
      </c>
      <c r="J160" s="289">
        <v>462.5</v>
      </c>
      <c r="K160" s="289">
        <v>469.85</v>
      </c>
      <c r="L160" s="289">
        <v>480.15000000000003</v>
      </c>
      <c r="M160" s="276">
        <v>459.55</v>
      </c>
      <c r="N160" s="276">
        <v>441.9</v>
      </c>
      <c r="O160" s="291">
        <v>4644000</v>
      </c>
      <c r="P160" s="292">
        <v>-3.2289312237649337E-4</v>
      </c>
    </row>
    <row r="161" spans="1:16" ht="15">
      <c r="A161" s="254">
        <v>151</v>
      </c>
      <c r="B161" s="343" t="s">
        <v>39</v>
      </c>
      <c r="C161" s="436" t="s">
        <v>510</v>
      </c>
      <c r="D161" s="437">
        <v>44371</v>
      </c>
      <c r="E161" s="288">
        <v>869.3</v>
      </c>
      <c r="F161" s="288">
        <v>865.28333333333342</v>
      </c>
      <c r="G161" s="289">
        <v>854.96666666666681</v>
      </c>
      <c r="H161" s="289">
        <v>840.63333333333344</v>
      </c>
      <c r="I161" s="289">
        <v>830.31666666666683</v>
      </c>
      <c r="J161" s="289">
        <v>879.61666666666679</v>
      </c>
      <c r="K161" s="289">
        <v>889.93333333333339</v>
      </c>
      <c r="L161" s="289">
        <v>904.26666666666677</v>
      </c>
      <c r="M161" s="276">
        <v>875.6</v>
      </c>
      <c r="N161" s="276">
        <v>850.95</v>
      </c>
      <c r="O161" s="291">
        <v>882325</v>
      </c>
      <c r="P161" s="292">
        <v>-4.3238993710691821E-2</v>
      </c>
    </row>
    <row r="162" spans="1:16" ht="15">
      <c r="A162" s="254">
        <v>152</v>
      </c>
      <c r="B162" s="343" t="s">
        <v>43</v>
      </c>
      <c r="C162" s="436" t="s">
        <v>188</v>
      </c>
      <c r="D162" s="437">
        <v>44371</v>
      </c>
      <c r="E162" s="288">
        <v>631.15</v>
      </c>
      <c r="F162" s="288">
        <v>630.04999999999995</v>
      </c>
      <c r="G162" s="289">
        <v>619.89999999999986</v>
      </c>
      <c r="H162" s="289">
        <v>608.64999999999986</v>
      </c>
      <c r="I162" s="289">
        <v>598.49999999999977</v>
      </c>
      <c r="J162" s="289">
        <v>641.29999999999995</v>
      </c>
      <c r="K162" s="289">
        <v>651.45000000000005</v>
      </c>
      <c r="L162" s="289">
        <v>662.7</v>
      </c>
      <c r="M162" s="276">
        <v>640.20000000000005</v>
      </c>
      <c r="N162" s="276">
        <v>618.79999999999995</v>
      </c>
      <c r="O162" s="291">
        <v>6706000</v>
      </c>
      <c r="P162" s="292">
        <v>3.9270991538294643E-2</v>
      </c>
    </row>
    <row r="163" spans="1:16" ht="15">
      <c r="A163" s="254">
        <v>153</v>
      </c>
      <c r="B163" s="343" t="s">
        <v>49</v>
      </c>
      <c r="C163" s="436" t="s">
        <v>189</v>
      </c>
      <c r="D163" s="437">
        <v>44371</v>
      </c>
      <c r="E163" s="288">
        <v>1375.2</v>
      </c>
      <c r="F163" s="288">
        <v>1373.9666666666665</v>
      </c>
      <c r="G163" s="289">
        <v>1358.833333333333</v>
      </c>
      <c r="H163" s="289">
        <v>1342.4666666666665</v>
      </c>
      <c r="I163" s="289">
        <v>1327.333333333333</v>
      </c>
      <c r="J163" s="289">
        <v>1390.333333333333</v>
      </c>
      <c r="K163" s="289">
        <v>1405.4666666666667</v>
      </c>
      <c r="L163" s="289">
        <v>1421.833333333333</v>
      </c>
      <c r="M163" s="276">
        <v>1389.1</v>
      </c>
      <c r="N163" s="276">
        <v>1357.6</v>
      </c>
      <c r="O163" s="291">
        <v>1627500</v>
      </c>
      <c r="P163" s="292">
        <v>-1.8987341772151899E-2</v>
      </c>
    </row>
    <row r="164" spans="1:16" ht="15">
      <c r="A164" s="254">
        <v>154</v>
      </c>
      <c r="B164" s="343" t="s">
        <v>37</v>
      </c>
      <c r="C164" s="436" t="s">
        <v>191</v>
      </c>
      <c r="D164" s="437">
        <v>44371</v>
      </c>
      <c r="E164" s="288">
        <v>6683.85</v>
      </c>
      <c r="F164" s="288">
        <v>6654.1833333333334</v>
      </c>
      <c r="G164" s="289">
        <v>6613.7166666666672</v>
      </c>
      <c r="H164" s="289">
        <v>6543.5833333333339</v>
      </c>
      <c r="I164" s="289">
        <v>6503.1166666666677</v>
      </c>
      <c r="J164" s="289">
        <v>6724.3166666666666</v>
      </c>
      <c r="K164" s="289">
        <v>6764.7833333333319</v>
      </c>
      <c r="L164" s="289">
        <v>6834.9166666666661</v>
      </c>
      <c r="M164" s="276">
        <v>6694.65</v>
      </c>
      <c r="N164" s="276">
        <v>6584.05</v>
      </c>
      <c r="O164" s="291">
        <v>2169700</v>
      </c>
      <c r="P164" s="292">
        <v>1.1138037095721875E-2</v>
      </c>
    </row>
    <row r="165" spans="1:16" ht="15">
      <c r="A165" s="254">
        <v>155</v>
      </c>
      <c r="B165" s="343" t="s">
        <v>835</v>
      </c>
      <c r="C165" s="436" t="s">
        <v>193</v>
      </c>
      <c r="D165" s="437">
        <v>44371</v>
      </c>
      <c r="E165" s="288">
        <v>837.95</v>
      </c>
      <c r="F165" s="288">
        <v>831.7833333333333</v>
      </c>
      <c r="G165" s="289">
        <v>823.41666666666663</v>
      </c>
      <c r="H165" s="289">
        <v>808.88333333333333</v>
      </c>
      <c r="I165" s="289">
        <v>800.51666666666665</v>
      </c>
      <c r="J165" s="289">
        <v>846.31666666666661</v>
      </c>
      <c r="K165" s="289">
        <v>854.68333333333339</v>
      </c>
      <c r="L165" s="289">
        <v>869.21666666666658</v>
      </c>
      <c r="M165" s="276">
        <v>840.15</v>
      </c>
      <c r="N165" s="276">
        <v>817.25</v>
      </c>
      <c r="O165" s="291">
        <v>18616000</v>
      </c>
      <c r="P165" s="292">
        <v>1.8202502844141068E-2</v>
      </c>
    </row>
    <row r="166" spans="1:16" ht="15">
      <c r="A166" s="254">
        <v>156</v>
      </c>
      <c r="B166" s="343" t="s">
        <v>111</v>
      </c>
      <c r="C166" s="436" t="s">
        <v>194</v>
      </c>
      <c r="D166" s="437">
        <v>44371</v>
      </c>
      <c r="E166" s="288">
        <v>274.60000000000002</v>
      </c>
      <c r="F166" s="288">
        <v>273.90000000000003</v>
      </c>
      <c r="G166" s="289">
        <v>269.40000000000009</v>
      </c>
      <c r="H166" s="289">
        <v>264.20000000000005</v>
      </c>
      <c r="I166" s="289">
        <v>259.7000000000001</v>
      </c>
      <c r="J166" s="289">
        <v>279.10000000000008</v>
      </c>
      <c r="K166" s="289">
        <v>283.59999999999997</v>
      </c>
      <c r="L166" s="289">
        <v>288.80000000000007</v>
      </c>
      <c r="M166" s="276">
        <v>278.39999999999998</v>
      </c>
      <c r="N166" s="276">
        <v>268.7</v>
      </c>
      <c r="O166" s="291">
        <v>121042600</v>
      </c>
      <c r="P166" s="292">
        <v>-1.2718399959543858E-2</v>
      </c>
    </row>
    <row r="167" spans="1:16" ht="15">
      <c r="A167" s="254">
        <v>157</v>
      </c>
      <c r="B167" s="343" t="s">
        <v>63</v>
      </c>
      <c r="C167" s="436" t="s">
        <v>195</v>
      </c>
      <c r="D167" s="437">
        <v>44371</v>
      </c>
      <c r="E167" s="288">
        <v>1045</v>
      </c>
      <c r="F167" s="288">
        <v>1038.7333333333333</v>
      </c>
      <c r="G167" s="289">
        <v>1029.6666666666667</v>
      </c>
      <c r="H167" s="289">
        <v>1014.3333333333334</v>
      </c>
      <c r="I167" s="289">
        <v>1005.2666666666668</v>
      </c>
      <c r="J167" s="289">
        <v>1054.0666666666666</v>
      </c>
      <c r="K167" s="289">
        <v>1063.1333333333332</v>
      </c>
      <c r="L167" s="289">
        <v>1078.4666666666667</v>
      </c>
      <c r="M167" s="276">
        <v>1047.8</v>
      </c>
      <c r="N167" s="276">
        <v>1023.4</v>
      </c>
      <c r="O167" s="291">
        <v>3085500</v>
      </c>
      <c r="P167" s="292">
        <v>9.5703125E-2</v>
      </c>
    </row>
    <row r="168" spans="1:16" ht="15">
      <c r="A168" s="254">
        <v>158</v>
      </c>
      <c r="B168" s="343" t="s">
        <v>106</v>
      </c>
      <c r="C168" s="436" t="s">
        <v>196</v>
      </c>
      <c r="D168" s="437">
        <v>44371</v>
      </c>
      <c r="E168" s="288">
        <v>562.29999999999995</v>
      </c>
      <c r="F168" s="288">
        <v>560.08333333333337</v>
      </c>
      <c r="G168" s="289">
        <v>556.7166666666667</v>
      </c>
      <c r="H168" s="289">
        <v>551.13333333333333</v>
      </c>
      <c r="I168" s="289">
        <v>547.76666666666665</v>
      </c>
      <c r="J168" s="289">
        <v>565.66666666666674</v>
      </c>
      <c r="K168" s="289">
        <v>569.0333333333333</v>
      </c>
      <c r="L168" s="289">
        <v>574.61666666666679</v>
      </c>
      <c r="M168" s="276">
        <v>563.45000000000005</v>
      </c>
      <c r="N168" s="276">
        <v>554.5</v>
      </c>
      <c r="O168" s="291">
        <v>31545600</v>
      </c>
      <c r="P168" s="292">
        <v>1.9020053752325822E-2</v>
      </c>
    </row>
    <row r="169" spans="1:16" ht="15">
      <c r="A169" s="254">
        <v>159</v>
      </c>
      <c r="B169" s="343" t="s">
        <v>88</v>
      </c>
      <c r="C169" s="436" t="s">
        <v>198</v>
      </c>
      <c r="D169" s="437">
        <v>44371</v>
      </c>
      <c r="E169" s="288">
        <v>219.05</v>
      </c>
      <c r="F169" s="288">
        <v>218.25</v>
      </c>
      <c r="G169" s="289">
        <v>214.85</v>
      </c>
      <c r="H169" s="289">
        <v>210.65</v>
      </c>
      <c r="I169" s="289">
        <v>207.25</v>
      </c>
      <c r="J169" s="289">
        <v>222.45</v>
      </c>
      <c r="K169" s="289">
        <v>225.84999999999997</v>
      </c>
      <c r="L169" s="289">
        <v>230.04999999999998</v>
      </c>
      <c r="M169" s="276">
        <v>221.65</v>
      </c>
      <c r="N169" s="276">
        <v>214.05</v>
      </c>
      <c r="O169" s="291">
        <v>78114000</v>
      </c>
      <c r="P169" s="292">
        <v>-1.0187789857827112E-2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32" sqref="D32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44362</v>
      </c>
    </row>
    <row r="7" spans="1:15">
      <c r="A7"/>
    </row>
    <row r="8" spans="1:15" ht="28.5" customHeight="1">
      <c r="A8" s="533" t="s">
        <v>16</v>
      </c>
      <c r="B8" s="534"/>
      <c r="C8" s="532" t="s">
        <v>19</v>
      </c>
      <c r="D8" s="532" t="s">
        <v>20</v>
      </c>
      <c r="E8" s="532" t="s">
        <v>21</v>
      </c>
      <c r="F8" s="532"/>
      <c r="G8" s="532"/>
      <c r="H8" s="532" t="s">
        <v>22</v>
      </c>
      <c r="I8" s="532"/>
      <c r="J8" s="532"/>
      <c r="K8" s="251"/>
      <c r="L8" s="259"/>
      <c r="M8" s="259"/>
    </row>
    <row r="9" spans="1:15" ht="36" customHeight="1">
      <c r="A9" s="528"/>
      <c r="B9" s="530"/>
      <c r="C9" s="535" t="s">
        <v>23</v>
      </c>
      <c r="D9" s="535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15811.85</v>
      </c>
      <c r="D10" s="275">
        <v>15747.133333333333</v>
      </c>
      <c r="E10" s="275">
        <v>15671.216666666667</v>
      </c>
      <c r="F10" s="275">
        <v>15530.583333333334</v>
      </c>
      <c r="G10" s="275">
        <v>15454.666666666668</v>
      </c>
      <c r="H10" s="275">
        <v>15887.766666666666</v>
      </c>
      <c r="I10" s="275">
        <v>15963.683333333334</v>
      </c>
      <c r="J10" s="275">
        <v>16104.316666666666</v>
      </c>
      <c r="K10" s="274">
        <v>15823.05</v>
      </c>
      <c r="L10" s="274">
        <v>15606.5</v>
      </c>
      <c r="M10" s="279"/>
    </row>
    <row r="11" spans="1:15">
      <c r="A11" s="273">
        <v>2</v>
      </c>
      <c r="B11" s="254" t="s">
        <v>216</v>
      </c>
      <c r="C11" s="276">
        <v>34950.6</v>
      </c>
      <c r="D11" s="256">
        <v>34773.366666666669</v>
      </c>
      <c r="E11" s="256">
        <v>34551.583333333336</v>
      </c>
      <c r="F11" s="256">
        <v>34152.566666666666</v>
      </c>
      <c r="G11" s="256">
        <v>33930.783333333333</v>
      </c>
      <c r="H11" s="256">
        <v>35172.383333333339</v>
      </c>
      <c r="I11" s="256">
        <v>35394.166666666664</v>
      </c>
      <c r="J11" s="256">
        <v>35793.183333333342</v>
      </c>
      <c r="K11" s="276">
        <v>34995.15</v>
      </c>
      <c r="L11" s="276">
        <v>34374.35</v>
      </c>
      <c r="M11" s="279"/>
    </row>
    <row r="12" spans="1:15">
      <c r="A12" s="273">
        <v>3</v>
      </c>
      <c r="B12" s="262" t="s">
        <v>217</v>
      </c>
      <c r="C12" s="276">
        <v>2109.0500000000002</v>
      </c>
      <c r="D12" s="256">
        <v>2095.3833333333337</v>
      </c>
      <c r="E12" s="256">
        <v>2073.1166666666672</v>
      </c>
      <c r="F12" s="256">
        <v>2037.1833333333334</v>
      </c>
      <c r="G12" s="256">
        <v>2014.916666666667</v>
      </c>
      <c r="H12" s="256">
        <v>2131.3166666666675</v>
      </c>
      <c r="I12" s="256">
        <v>2153.5833333333339</v>
      </c>
      <c r="J12" s="256">
        <v>2189.5166666666678</v>
      </c>
      <c r="K12" s="276">
        <v>2117.65</v>
      </c>
      <c r="L12" s="276">
        <v>2059.4499999999998</v>
      </c>
      <c r="M12" s="279"/>
    </row>
    <row r="13" spans="1:15">
      <c r="A13" s="273">
        <v>4</v>
      </c>
      <c r="B13" s="254" t="s">
        <v>218</v>
      </c>
      <c r="C13" s="276">
        <v>4472.3500000000004</v>
      </c>
      <c r="D13" s="256">
        <v>4441.75</v>
      </c>
      <c r="E13" s="256">
        <v>4404.8999999999996</v>
      </c>
      <c r="F13" s="256">
        <v>4337.45</v>
      </c>
      <c r="G13" s="256">
        <v>4300.5999999999995</v>
      </c>
      <c r="H13" s="256">
        <v>4509.2</v>
      </c>
      <c r="I13" s="256">
        <v>4546.05</v>
      </c>
      <c r="J13" s="256">
        <v>4613.5</v>
      </c>
      <c r="K13" s="276">
        <v>4478.6000000000004</v>
      </c>
      <c r="L13" s="276">
        <v>4374.3</v>
      </c>
      <c r="M13" s="279"/>
    </row>
    <row r="14" spans="1:15">
      <c r="A14" s="273">
        <v>5</v>
      </c>
      <c r="B14" s="254" t="s">
        <v>219</v>
      </c>
      <c r="C14" s="276">
        <v>28314.1</v>
      </c>
      <c r="D14" s="256">
        <v>28305.366666666669</v>
      </c>
      <c r="E14" s="256">
        <v>28143.383333333339</v>
      </c>
      <c r="F14" s="256">
        <v>27972.666666666672</v>
      </c>
      <c r="G14" s="256">
        <v>27810.683333333342</v>
      </c>
      <c r="H14" s="256">
        <v>28476.083333333336</v>
      </c>
      <c r="I14" s="256">
        <v>28638.066666666666</v>
      </c>
      <c r="J14" s="256">
        <v>28808.783333333333</v>
      </c>
      <c r="K14" s="276">
        <v>28467.35</v>
      </c>
      <c r="L14" s="276">
        <v>28134.65</v>
      </c>
      <c r="M14" s="279"/>
    </row>
    <row r="15" spans="1:15">
      <c r="A15" s="273">
        <v>6</v>
      </c>
      <c r="B15" s="254" t="s">
        <v>220</v>
      </c>
      <c r="C15" s="276">
        <v>3723.45</v>
      </c>
      <c r="D15" s="256">
        <v>3701.2166666666667</v>
      </c>
      <c r="E15" s="256">
        <v>3663.1333333333332</v>
      </c>
      <c r="F15" s="256">
        <v>3602.8166666666666</v>
      </c>
      <c r="G15" s="256">
        <v>3564.7333333333331</v>
      </c>
      <c r="H15" s="256">
        <v>3761.5333333333333</v>
      </c>
      <c r="I15" s="256">
        <v>3799.6166666666663</v>
      </c>
      <c r="J15" s="256">
        <v>3859.9333333333334</v>
      </c>
      <c r="K15" s="276">
        <v>3739.3</v>
      </c>
      <c r="L15" s="276">
        <v>3640.9</v>
      </c>
      <c r="M15" s="279"/>
    </row>
    <row r="16" spans="1:15">
      <c r="A16" s="273">
        <v>7</v>
      </c>
      <c r="B16" s="254" t="s">
        <v>221</v>
      </c>
      <c r="C16" s="276">
        <v>7572</v>
      </c>
      <c r="D16" s="256">
        <v>7519.0333333333328</v>
      </c>
      <c r="E16" s="256">
        <v>7437.6166666666659</v>
      </c>
      <c r="F16" s="256">
        <v>7303.2333333333327</v>
      </c>
      <c r="G16" s="256">
        <v>7221.8166666666657</v>
      </c>
      <c r="H16" s="256">
        <v>7653.4166666666661</v>
      </c>
      <c r="I16" s="256">
        <v>7734.8333333333339</v>
      </c>
      <c r="J16" s="256">
        <v>7869.2166666666662</v>
      </c>
      <c r="K16" s="276">
        <v>7600.45</v>
      </c>
      <c r="L16" s="276">
        <v>7384.65</v>
      </c>
      <c r="M16" s="279"/>
    </row>
    <row r="17" spans="1:13">
      <c r="A17" s="273">
        <v>8</v>
      </c>
      <c r="B17" s="254" t="s">
        <v>38</v>
      </c>
      <c r="C17" s="254">
        <v>2040.55</v>
      </c>
      <c r="D17" s="256">
        <v>2024.7</v>
      </c>
      <c r="E17" s="256">
        <v>2005.9</v>
      </c>
      <c r="F17" s="256">
        <v>1971.25</v>
      </c>
      <c r="G17" s="256">
        <v>1952.45</v>
      </c>
      <c r="H17" s="256">
        <v>2059.3500000000004</v>
      </c>
      <c r="I17" s="256">
        <v>2078.1499999999996</v>
      </c>
      <c r="J17" s="256">
        <v>2112.8000000000002</v>
      </c>
      <c r="K17" s="254">
        <v>2043.5</v>
      </c>
      <c r="L17" s="254">
        <v>1990.05</v>
      </c>
      <c r="M17" s="254">
        <v>2.6210599999999999</v>
      </c>
    </row>
    <row r="18" spans="1:13">
      <c r="A18" s="273">
        <v>9</v>
      </c>
      <c r="B18" s="254" t="s">
        <v>222</v>
      </c>
      <c r="C18" s="254">
        <v>1070</v>
      </c>
      <c r="D18" s="256">
        <v>1053.6833333333334</v>
      </c>
      <c r="E18" s="256">
        <v>1027.8666666666668</v>
      </c>
      <c r="F18" s="256">
        <v>985.73333333333335</v>
      </c>
      <c r="G18" s="256">
        <v>959.91666666666674</v>
      </c>
      <c r="H18" s="256">
        <v>1095.8166666666668</v>
      </c>
      <c r="I18" s="256">
        <v>1121.6333333333334</v>
      </c>
      <c r="J18" s="256">
        <v>1163.7666666666669</v>
      </c>
      <c r="K18" s="254">
        <v>1079.5</v>
      </c>
      <c r="L18" s="254">
        <v>1011.55</v>
      </c>
      <c r="M18" s="254">
        <v>24.891559999999998</v>
      </c>
    </row>
    <row r="19" spans="1:13">
      <c r="A19" s="273">
        <v>10</v>
      </c>
      <c r="B19" s="254" t="s">
        <v>735</v>
      </c>
      <c r="C19" s="255">
        <v>1842</v>
      </c>
      <c r="D19" s="256">
        <v>1828.25</v>
      </c>
      <c r="E19" s="256">
        <v>1801.75</v>
      </c>
      <c r="F19" s="256">
        <v>1761.5</v>
      </c>
      <c r="G19" s="256">
        <v>1735</v>
      </c>
      <c r="H19" s="256">
        <v>1868.5</v>
      </c>
      <c r="I19" s="256">
        <v>1895</v>
      </c>
      <c r="J19" s="256">
        <v>1935.25</v>
      </c>
      <c r="K19" s="254">
        <v>1854.75</v>
      </c>
      <c r="L19" s="254">
        <v>1788</v>
      </c>
      <c r="M19" s="254">
        <v>9.0877400000000002</v>
      </c>
    </row>
    <row r="20" spans="1:13">
      <c r="A20" s="273">
        <v>11</v>
      </c>
      <c r="B20" s="254" t="s">
        <v>288</v>
      </c>
      <c r="C20" s="254">
        <v>16290.7</v>
      </c>
      <c r="D20" s="256">
        <v>16327.5</v>
      </c>
      <c r="E20" s="256">
        <v>16100.25</v>
      </c>
      <c r="F20" s="256">
        <v>15909.8</v>
      </c>
      <c r="G20" s="256">
        <v>15682.55</v>
      </c>
      <c r="H20" s="256">
        <v>16517.95</v>
      </c>
      <c r="I20" s="256">
        <v>16745.2</v>
      </c>
      <c r="J20" s="256">
        <v>16935.650000000001</v>
      </c>
      <c r="K20" s="254">
        <v>16554.75</v>
      </c>
      <c r="L20" s="254">
        <v>16137.05</v>
      </c>
      <c r="M20" s="254">
        <v>0.30109999999999998</v>
      </c>
    </row>
    <row r="21" spans="1:13">
      <c r="A21" s="273">
        <v>12</v>
      </c>
      <c r="B21" s="254" t="s">
        <v>40</v>
      </c>
      <c r="C21" s="254">
        <v>1501.45</v>
      </c>
      <c r="D21" s="256">
        <v>1410.8666666666668</v>
      </c>
      <c r="E21" s="256">
        <v>1291.7833333333335</v>
      </c>
      <c r="F21" s="256">
        <v>1082.1166666666668</v>
      </c>
      <c r="G21" s="256">
        <v>963.03333333333353</v>
      </c>
      <c r="H21" s="256">
        <v>1620.5333333333335</v>
      </c>
      <c r="I21" s="256">
        <v>1739.6166666666666</v>
      </c>
      <c r="J21" s="256">
        <v>1949.2833333333335</v>
      </c>
      <c r="K21" s="254">
        <v>1529.95</v>
      </c>
      <c r="L21" s="254">
        <v>1201.2</v>
      </c>
      <c r="M21" s="254">
        <v>435.30005999999997</v>
      </c>
    </row>
    <row r="22" spans="1:13">
      <c r="A22" s="273">
        <v>13</v>
      </c>
      <c r="B22" s="254" t="s">
        <v>289</v>
      </c>
      <c r="C22" s="254">
        <v>1212.9000000000001</v>
      </c>
      <c r="D22" s="256">
        <v>1208.9166666666667</v>
      </c>
      <c r="E22" s="256">
        <v>1160.8333333333335</v>
      </c>
      <c r="F22" s="256">
        <v>1108.7666666666667</v>
      </c>
      <c r="G22" s="256">
        <v>1060.6833333333334</v>
      </c>
      <c r="H22" s="256">
        <v>1260.9833333333336</v>
      </c>
      <c r="I22" s="256">
        <v>1309.0666666666671</v>
      </c>
      <c r="J22" s="256">
        <v>1361.1333333333337</v>
      </c>
      <c r="K22" s="254">
        <v>1257</v>
      </c>
      <c r="L22" s="254">
        <v>1156.8499999999999</v>
      </c>
      <c r="M22" s="254">
        <v>20.008019999999998</v>
      </c>
    </row>
    <row r="23" spans="1:13">
      <c r="A23" s="273">
        <v>14</v>
      </c>
      <c r="B23" s="254" t="s">
        <v>41</v>
      </c>
      <c r="C23" s="254">
        <v>768.45</v>
      </c>
      <c r="D23" s="256">
        <v>744.41666666666663</v>
      </c>
      <c r="E23" s="256">
        <v>705.13333333333321</v>
      </c>
      <c r="F23" s="256">
        <v>641.81666666666661</v>
      </c>
      <c r="G23" s="256">
        <v>602.53333333333319</v>
      </c>
      <c r="H23" s="256">
        <v>807.73333333333323</v>
      </c>
      <c r="I23" s="256">
        <v>847.01666666666677</v>
      </c>
      <c r="J23" s="256">
        <v>910.33333333333326</v>
      </c>
      <c r="K23" s="254">
        <v>783.7</v>
      </c>
      <c r="L23" s="254">
        <v>681.1</v>
      </c>
      <c r="M23" s="254">
        <v>897.71631000000002</v>
      </c>
    </row>
    <row r="24" spans="1:13">
      <c r="A24" s="273">
        <v>15</v>
      </c>
      <c r="B24" s="254" t="s">
        <v>826</v>
      </c>
      <c r="C24" s="254">
        <v>1544.9</v>
      </c>
      <c r="D24" s="256">
        <v>1544.9000000000003</v>
      </c>
      <c r="E24" s="256">
        <v>1544.9000000000005</v>
      </c>
      <c r="F24" s="256">
        <v>1544.9000000000003</v>
      </c>
      <c r="G24" s="256">
        <v>1544.9000000000005</v>
      </c>
      <c r="H24" s="256">
        <v>1544.9000000000005</v>
      </c>
      <c r="I24" s="256">
        <v>1544.9</v>
      </c>
      <c r="J24" s="256">
        <v>1544.9000000000005</v>
      </c>
      <c r="K24" s="254">
        <v>1544.9</v>
      </c>
      <c r="L24" s="254">
        <v>1544.9</v>
      </c>
      <c r="M24" s="254">
        <v>0.99578</v>
      </c>
    </row>
    <row r="25" spans="1:13">
      <c r="A25" s="273">
        <v>16</v>
      </c>
      <c r="B25" s="254" t="s">
        <v>290</v>
      </c>
      <c r="C25" s="254">
        <v>1522.5</v>
      </c>
      <c r="D25" s="256">
        <v>1522.5</v>
      </c>
      <c r="E25" s="256">
        <v>1522.5</v>
      </c>
      <c r="F25" s="256">
        <v>1522.5</v>
      </c>
      <c r="G25" s="256">
        <v>1522.5</v>
      </c>
      <c r="H25" s="256">
        <v>1522.5</v>
      </c>
      <c r="I25" s="256">
        <v>1522.5</v>
      </c>
      <c r="J25" s="256">
        <v>1522.5</v>
      </c>
      <c r="K25" s="254">
        <v>1522.5</v>
      </c>
      <c r="L25" s="254">
        <v>1522.5</v>
      </c>
      <c r="M25" s="254">
        <v>0.89005999999999996</v>
      </c>
    </row>
    <row r="26" spans="1:13">
      <c r="A26" s="273">
        <v>17</v>
      </c>
      <c r="B26" s="254" t="s">
        <v>223</v>
      </c>
      <c r="C26" s="254">
        <v>123.7</v>
      </c>
      <c r="D26" s="256">
        <v>123.81666666666666</v>
      </c>
      <c r="E26" s="256">
        <v>122.13333333333333</v>
      </c>
      <c r="F26" s="256">
        <v>120.56666666666666</v>
      </c>
      <c r="G26" s="256">
        <v>118.88333333333333</v>
      </c>
      <c r="H26" s="256">
        <v>125.38333333333333</v>
      </c>
      <c r="I26" s="256">
        <v>127.06666666666666</v>
      </c>
      <c r="J26" s="256">
        <v>128.63333333333333</v>
      </c>
      <c r="K26" s="254">
        <v>125.5</v>
      </c>
      <c r="L26" s="254">
        <v>122.25</v>
      </c>
      <c r="M26" s="254">
        <v>19.095549999999999</v>
      </c>
    </row>
    <row r="27" spans="1:13">
      <c r="A27" s="273">
        <v>18</v>
      </c>
      <c r="B27" s="254" t="s">
        <v>224</v>
      </c>
      <c r="C27" s="254">
        <v>205.85</v>
      </c>
      <c r="D27" s="256">
        <v>205.11666666666667</v>
      </c>
      <c r="E27" s="256">
        <v>202.23333333333335</v>
      </c>
      <c r="F27" s="256">
        <v>198.61666666666667</v>
      </c>
      <c r="G27" s="256">
        <v>195.73333333333335</v>
      </c>
      <c r="H27" s="256">
        <v>208.73333333333335</v>
      </c>
      <c r="I27" s="256">
        <v>211.61666666666667</v>
      </c>
      <c r="J27" s="256">
        <v>215.23333333333335</v>
      </c>
      <c r="K27" s="254">
        <v>208</v>
      </c>
      <c r="L27" s="254">
        <v>201.5</v>
      </c>
      <c r="M27" s="254">
        <v>15.731820000000001</v>
      </c>
    </row>
    <row r="28" spans="1:13">
      <c r="A28" s="273">
        <v>19</v>
      </c>
      <c r="B28" s="254" t="s">
        <v>225</v>
      </c>
      <c r="C28" s="254">
        <v>1938.95</v>
      </c>
      <c r="D28" s="256">
        <v>1940.95</v>
      </c>
      <c r="E28" s="256">
        <v>1909.9</v>
      </c>
      <c r="F28" s="256">
        <v>1880.8500000000001</v>
      </c>
      <c r="G28" s="256">
        <v>1849.8000000000002</v>
      </c>
      <c r="H28" s="256">
        <v>1970</v>
      </c>
      <c r="I28" s="256">
        <v>2001.0499999999997</v>
      </c>
      <c r="J28" s="256">
        <v>2030.1</v>
      </c>
      <c r="K28" s="254">
        <v>1972</v>
      </c>
      <c r="L28" s="254">
        <v>1911.9</v>
      </c>
      <c r="M28" s="254">
        <v>1.2252000000000001</v>
      </c>
    </row>
    <row r="29" spans="1:13">
      <c r="A29" s="273">
        <v>20</v>
      </c>
      <c r="B29" s="254" t="s">
        <v>294</v>
      </c>
      <c r="C29" s="254">
        <v>994.6</v>
      </c>
      <c r="D29" s="256">
        <v>998.26666666666677</v>
      </c>
      <c r="E29" s="256">
        <v>981.68333333333351</v>
      </c>
      <c r="F29" s="256">
        <v>968.76666666666677</v>
      </c>
      <c r="G29" s="256">
        <v>952.18333333333351</v>
      </c>
      <c r="H29" s="256">
        <v>1011.1833333333335</v>
      </c>
      <c r="I29" s="256">
        <v>1027.7666666666669</v>
      </c>
      <c r="J29" s="256">
        <v>1040.6833333333334</v>
      </c>
      <c r="K29" s="254">
        <v>1014.85</v>
      </c>
      <c r="L29" s="254">
        <v>985.35</v>
      </c>
      <c r="M29" s="254">
        <v>8.6400500000000005</v>
      </c>
    </row>
    <row r="30" spans="1:13">
      <c r="A30" s="273">
        <v>21</v>
      </c>
      <c r="B30" s="254" t="s">
        <v>226</v>
      </c>
      <c r="C30" s="254">
        <v>3223.5</v>
      </c>
      <c r="D30" s="256">
        <v>3209.3666666666668</v>
      </c>
      <c r="E30" s="256">
        <v>3159.7333333333336</v>
      </c>
      <c r="F30" s="256">
        <v>3095.9666666666667</v>
      </c>
      <c r="G30" s="256">
        <v>3046.3333333333335</v>
      </c>
      <c r="H30" s="256">
        <v>3273.1333333333337</v>
      </c>
      <c r="I30" s="256">
        <v>3322.7666666666669</v>
      </c>
      <c r="J30" s="256">
        <v>3386.5333333333338</v>
      </c>
      <c r="K30" s="254">
        <v>3259</v>
      </c>
      <c r="L30" s="254">
        <v>3145.6</v>
      </c>
      <c r="M30" s="254">
        <v>3.9522900000000001</v>
      </c>
    </row>
    <row r="31" spans="1:13">
      <c r="A31" s="273">
        <v>22</v>
      </c>
      <c r="B31" s="254" t="s">
        <v>44</v>
      </c>
      <c r="C31" s="254">
        <v>769.3</v>
      </c>
      <c r="D31" s="256">
        <v>764.75</v>
      </c>
      <c r="E31" s="256">
        <v>754.55</v>
      </c>
      <c r="F31" s="256">
        <v>739.8</v>
      </c>
      <c r="G31" s="256">
        <v>729.59999999999991</v>
      </c>
      <c r="H31" s="256">
        <v>779.5</v>
      </c>
      <c r="I31" s="256">
        <v>789.7</v>
      </c>
      <c r="J31" s="256">
        <v>804.45</v>
      </c>
      <c r="K31" s="254">
        <v>774.95</v>
      </c>
      <c r="L31" s="254">
        <v>750</v>
      </c>
      <c r="M31" s="254">
        <v>28.541920000000001</v>
      </c>
    </row>
    <row r="32" spans="1:13">
      <c r="A32" s="273">
        <v>23</v>
      </c>
      <c r="B32" s="254" t="s">
        <v>45</v>
      </c>
      <c r="C32" s="254">
        <v>340.35</v>
      </c>
      <c r="D32" s="256">
        <v>337.91666666666669</v>
      </c>
      <c r="E32" s="256">
        <v>334.93333333333339</v>
      </c>
      <c r="F32" s="256">
        <v>329.51666666666671</v>
      </c>
      <c r="G32" s="256">
        <v>326.53333333333342</v>
      </c>
      <c r="H32" s="256">
        <v>343.33333333333337</v>
      </c>
      <c r="I32" s="256">
        <v>346.31666666666661</v>
      </c>
      <c r="J32" s="256">
        <v>351.73333333333335</v>
      </c>
      <c r="K32" s="254">
        <v>340.9</v>
      </c>
      <c r="L32" s="254">
        <v>332.5</v>
      </c>
      <c r="M32" s="254">
        <v>16.705279999999998</v>
      </c>
    </row>
    <row r="33" spans="1:13">
      <c r="A33" s="273">
        <v>24</v>
      </c>
      <c r="B33" s="254" t="s">
        <v>46</v>
      </c>
      <c r="C33" s="254">
        <v>3350.2</v>
      </c>
      <c r="D33" s="256">
        <v>3331.7333333333336</v>
      </c>
      <c r="E33" s="256">
        <v>3303.4666666666672</v>
      </c>
      <c r="F33" s="256">
        <v>3256.7333333333336</v>
      </c>
      <c r="G33" s="256">
        <v>3228.4666666666672</v>
      </c>
      <c r="H33" s="256">
        <v>3378.4666666666672</v>
      </c>
      <c r="I33" s="256">
        <v>3406.7333333333336</v>
      </c>
      <c r="J33" s="256">
        <v>3453.4666666666672</v>
      </c>
      <c r="K33" s="254">
        <v>3360</v>
      </c>
      <c r="L33" s="254">
        <v>3285</v>
      </c>
      <c r="M33" s="254">
        <v>3.1775600000000002</v>
      </c>
    </row>
    <row r="34" spans="1:13">
      <c r="A34" s="273">
        <v>25</v>
      </c>
      <c r="B34" s="254" t="s">
        <v>47</v>
      </c>
      <c r="C34" s="254">
        <v>237.4</v>
      </c>
      <c r="D34" s="256">
        <v>236.65</v>
      </c>
      <c r="E34" s="256">
        <v>233.8</v>
      </c>
      <c r="F34" s="256">
        <v>230.20000000000002</v>
      </c>
      <c r="G34" s="256">
        <v>227.35000000000002</v>
      </c>
      <c r="H34" s="256">
        <v>240.25</v>
      </c>
      <c r="I34" s="256">
        <v>243.09999999999997</v>
      </c>
      <c r="J34" s="256">
        <v>246.7</v>
      </c>
      <c r="K34" s="254">
        <v>239.5</v>
      </c>
      <c r="L34" s="254">
        <v>233.05</v>
      </c>
      <c r="M34" s="254">
        <v>20.84657</v>
      </c>
    </row>
    <row r="35" spans="1:13">
      <c r="A35" s="273">
        <v>26</v>
      </c>
      <c r="B35" s="254" t="s">
        <v>48</v>
      </c>
      <c r="C35" s="254">
        <v>129.75</v>
      </c>
      <c r="D35" s="256">
        <v>129.36666666666667</v>
      </c>
      <c r="E35" s="256">
        <v>127.68333333333334</v>
      </c>
      <c r="F35" s="256">
        <v>125.61666666666666</v>
      </c>
      <c r="G35" s="256">
        <v>123.93333333333332</v>
      </c>
      <c r="H35" s="256">
        <v>131.43333333333334</v>
      </c>
      <c r="I35" s="256">
        <v>133.11666666666667</v>
      </c>
      <c r="J35" s="256">
        <v>135.18333333333337</v>
      </c>
      <c r="K35" s="254">
        <v>131.05000000000001</v>
      </c>
      <c r="L35" s="254">
        <v>127.3</v>
      </c>
      <c r="M35" s="254">
        <v>135.00837999999999</v>
      </c>
    </row>
    <row r="36" spans="1:13">
      <c r="A36" s="273">
        <v>27</v>
      </c>
      <c r="B36" s="254" t="s">
        <v>50</v>
      </c>
      <c r="C36" s="254">
        <v>2949.9</v>
      </c>
      <c r="D36" s="256">
        <v>2945.4666666666667</v>
      </c>
      <c r="E36" s="256">
        <v>2920.9333333333334</v>
      </c>
      <c r="F36" s="256">
        <v>2891.9666666666667</v>
      </c>
      <c r="G36" s="256">
        <v>2867.4333333333334</v>
      </c>
      <c r="H36" s="256">
        <v>2974.4333333333334</v>
      </c>
      <c r="I36" s="256">
        <v>2998.9666666666672</v>
      </c>
      <c r="J36" s="256">
        <v>3027.9333333333334</v>
      </c>
      <c r="K36" s="254">
        <v>2970</v>
      </c>
      <c r="L36" s="254">
        <v>2916.5</v>
      </c>
      <c r="M36" s="254">
        <v>7.4682300000000001</v>
      </c>
    </row>
    <row r="37" spans="1:13">
      <c r="A37" s="273">
        <v>28</v>
      </c>
      <c r="B37" s="254" t="s">
        <v>52</v>
      </c>
      <c r="C37" s="254">
        <v>994.3</v>
      </c>
      <c r="D37" s="256">
        <v>998.19999999999993</v>
      </c>
      <c r="E37" s="256">
        <v>978.39999999999986</v>
      </c>
      <c r="F37" s="256">
        <v>962.49999999999989</v>
      </c>
      <c r="G37" s="256">
        <v>942.69999999999982</v>
      </c>
      <c r="H37" s="256">
        <v>1014.0999999999999</v>
      </c>
      <c r="I37" s="256">
        <v>1033.8999999999999</v>
      </c>
      <c r="J37" s="256">
        <v>1049.8</v>
      </c>
      <c r="K37" s="254">
        <v>1018</v>
      </c>
      <c r="L37" s="254">
        <v>982.3</v>
      </c>
      <c r="M37" s="254">
        <v>31.67944</v>
      </c>
    </row>
    <row r="38" spans="1:13">
      <c r="A38" s="273">
        <v>29</v>
      </c>
      <c r="B38" s="254" t="s">
        <v>227</v>
      </c>
      <c r="C38" s="254">
        <v>3274.1</v>
      </c>
      <c r="D38" s="256">
        <v>3225.3833333333337</v>
      </c>
      <c r="E38" s="256">
        <v>3156.7666666666673</v>
      </c>
      <c r="F38" s="256">
        <v>3039.4333333333338</v>
      </c>
      <c r="G38" s="256">
        <v>2970.8166666666675</v>
      </c>
      <c r="H38" s="256">
        <v>3342.7166666666672</v>
      </c>
      <c r="I38" s="256">
        <v>3411.333333333333</v>
      </c>
      <c r="J38" s="256">
        <v>3528.666666666667</v>
      </c>
      <c r="K38" s="254">
        <v>3294</v>
      </c>
      <c r="L38" s="254">
        <v>3108.05</v>
      </c>
      <c r="M38" s="254">
        <v>7.3598100000000004</v>
      </c>
    </row>
    <row r="39" spans="1:13">
      <c r="A39" s="273">
        <v>30</v>
      </c>
      <c r="B39" s="254" t="s">
        <v>54</v>
      </c>
      <c r="C39" s="254">
        <v>736.25</v>
      </c>
      <c r="D39" s="256">
        <v>734.2166666666667</v>
      </c>
      <c r="E39" s="256">
        <v>727.03333333333342</v>
      </c>
      <c r="F39" s="256">
        <v>717.81666666666672</v>
      </c>
      <c r="G39" s="256">
        <v>710.63333333333344</v>
      </c>
      <c r="H39" s="256">
        <v>743.43333333333339</v>
      </c>
      <c r="I39" s="256">
        <v>750.61666666666679</v>
      </c>
      <c r="J39" s="256">
        <v>759.83333333333337</v>
      </c>
      <c r="K39" s="254">
        <v>741.4</v>
      </c>
      <c r="L39" s="254">
        <v>725</v>
      </c>
      <c r="M39" s="254">
        <v>51.906700000000001</v>
      </c>
    </row>
    <row r="40" spans="1:13">
      <c r="A40" s="273">
        <v>31</v>
      </c>
      <c r="B40" s="254" t="s">
        <v>55</v>
      </c>
      <c r="C40" s="254">
        <v>4146.5</v>
      </c>
      <c r="D40" s="256">
        <v>4156.3833333333332</v>
      </c>
      <c r="E40" s="256">
        <v>4117.2666666666664</v>
      </c>
      <c r="F40" s="256">
        <v>4088.0333333333328</v>
      </c>
      <c r="G40" s="256">
        <v>4048.9166666666661</v>
      </c>
      <c r="H40" s="256">
        <v>4185.6166666666668</v>
      </c>
      <c r="I40" s="256">
        <v>4224.7333333333336</v>
      </c>
      <c r="J40" s="256">
        <v>4253.9666666666672</v>
      </c>
      <c r="K40" s="254">
        <v>4195.5</v>
      </c>
      <c r="L40" s="254">
        <v>4127.1499999999996</v>
      </c>
      <c r="M40" s="254">
        <v>2.00657</v>
      </c>
    </row>
    <row r="41" spans="1:13">
      <c r="A41" s="273">
        <v>32</v>
      </c>
      <c r="B41" s="254" t="s">
        <v>58</v>
      </c>
      <c r="C41" s="254">
        <v>6194.15</v>
      </c>
      <c r="D41" s="256">
        <v>6139.583333333333</v>
      </c>
      <c r="E41" s="256">
        <v>6030.1666666666661</v>
      </c>
      <c r="F41" s="256">
        <v>5866.1833333333334</v>
      </c>
      <c r="G41" s="256">
        <v>5756.7666666666664</v>
      </c>
      <c r="H41" s="256">
        <v>6303.5666666666657</v>
      </c>
      <c r="I41" s="256">
        <v>6412.9833333333318</v>
      </c>
      <c r="J41" s="256">
        <v>6576.9666666666653</v>
      </c>
      <c r="K41" s="254">
        <v>6249</v>
      </c>
      <c r="L41" s="254">
        <v>5975.6</v>
      </c>
      <c r="M41" s="254">
        <v>26.336010000000002</v>
      </c>
    </row>
    <row r="42" spans="1:13">
      <c r="A42" s="273">
        <v>33</v>
      </c>
      <c r="B42" s="254" t="s">
        <v>57</v>
      </c>
      <c r="C42" s="254">
        <v>11926.15</v>
      </c>
      <c r="D42" s="256">
        <v>11870.933333333334</v>
      </c>
      <c r="E42" s="256">
        <v>11726.866666666669</v>
      </c>
      <c r="F42" s="256">
        <v>11527.583333333334</v>
      </c>
      <c r="G42" s="256">
        <v>11383.516666666668</v>
      </c>
      <c r="H42" s="256">
        <v>12070.216666666669</v>
      </c>
      <c r="I42" s="256">
        <v>12214.283333333335</v>
      </c>
      <c r="J42" s="256">
        <v>12413.566666666669</v>
      </c>
      <c r="K42" s="254">
        <v>12015</v>
      </c>
      <c r="L42" s="254">
        <v>11671.65</v>
      </c>
      <c r="M42" s="254">
        <v>2.8878499999999998</v>
      </c>
    </row>
    <row r="43" spans="1:13">
      <c r="A43" s="273">
        <v>34</v>
      </c>
      <c r="B43" s="254" t="s">
        <v>228</v>
      </c>
      <c r="C43" s="254">
        <v>3498.5</v>
      </c>
      <c r="D43" s="256">
        <v>3500.5833333333335</v>
      </c>
      <c r="E43" s="256">
        <v>3475.8666666666668</v>
      </c>
      <c r="F43" s="256">
        <v>3453.2333333333331</v>
      </c>
      <c r="G43" s="256">
        <v>3428.5166666666664</v>
      </c>
      <c r="H43" s="256">
        <v>3523.2166666666672</v>
      </c>
      <c r="I43" s="256">
        <v>3547.9333333333334</v>
      </c>
      <c r="J43" s="256">
        <v>3570.5666666666675</v>
      </c>
      <c r="K43" s="254">
        <v>3525.3</v>
      </c>
      <c r="L43" s="254">
        <v>3477.95</v>
      </c>
      <c r="M43" s="254">
        <v>0.28251999999999999</v>
      </c>
    </row>
    <row r="44" spans="1:13">
      <c r="A44" s="273">
        <v>35</v>
      </c>
      <c r="B44" s="254" t="s">
        <v>59</v>
      </c>
      <c r="C44" s="254">
        <v>2272.5</v>
      </c>
      <c r="D44" s="256">
        <v>2256.3666666666668</v>
      </c>
      <c r="E44" s="256">
        <v>2231.1333333333337</v>
      </c>
      <c r="F44" s="256">
        <v>2189.7666666666669</v>
      </c>
      <c r="G44" s="256">
        <v>2164.5333333333338</v>
      </c>
      <c r="H44" s="256">
        <v>2297.7333333333336</v>
      </c>
      <c r="I44" s="256">
        <v>2322.9666666666672</v>
      </c>
      <c r="J44" s="256">
        <v>2364.3333333333335</v>
      </c>
      <c r="K44" s="254">
        <v>2281.6</v>
      </c>
      <c r="L44" s="254">
        <v>2215</v>
      </c>
      <c r="M44" s="254">
        <v>3.07836</v>
      </c>
    </row>
    <row r="45" spans="1:13">
      <c r="A45" s="273">
        <v>36</v>
      </c>
      <c r="B45" s="254" t="s">
        <v>229</v>
      </c>
      <c r="C45" s="254">
        <v>316.85000000000002</v>
      </c>
      <c r="D45" s="256">
        <v>316.46666666666664</v>
      </c>
      <c r="E45" s="256">
        <v>313.48333333333329</v>
      </c>
      <c r="F45" s="256">
        <v>310.11666666666667</v>
      </c>
      <c r="G45" s="256">
        <v>307.13333333333333</v>
      </c>
      <c r="H45" s="256">
        <v>319.83333333333326</v>
      </c>
      <c r="I45" s="256">
        <v>322.81666666666661</v>
      </c>
      <c r="J45" s="256">
        <v>326.18333333333322</v>
      </c>
      <c r="K45" s="254">
        <v>319.45</v>
      </c>
      <c r="L45" s="254">
        <v>313.10000000000002</v>
      </c>
      <c r="M45" s="254">
        <v>35.449950000000001</v>
      </c>
    </row>
    <row r="46" spans="1:13">
      <c r="A46" s="273">
        <v>37</v>
      </c>
      <c r="B46" s="254" t="s">
        <v>60</v>
      </c>
      <c r="C46" s="254">
        <v>84.95</v>
      </c>
      <c r="D46" s="256">
        <v>83.933333333333337</v>
      </c>
      <c r="E46" s="256">
        <v>82.01666666666668</v>
      </c>
      <c r="F46" s="256">
        <v>79.083333333333343</v>
      </c>
      <c r="G46" s="256">
        <v>77.166666666666686</v>
      </c>
      <c r="H46" s="256">
        <v>86.866666666666674</v>
      </c>
      <c r="I46" s="256">
        <v>88.783333333333331</v>
      </c>
      <c r="J46" s="256">
        <v>91.716666666666669</v>
      </c>
      <c r="K46" s="254">
        <v>85.85</v>
      </c>
      <c r="L46" s="254">
        <v>81</v>
      </c>
      <c r="M46" s="254">
        <v>783.45223999999996</v>
      </c>
    </row>
    <row r="47" spans="1:13">
      <c r="A47" s="273">
        <v>38</v>
      </c>
      <c r="B47" s="254" t="s">
        <v>61</v>
      </c>
      <c r="C47" s="254">
        <v>79.2</v>
      </c>
      <c r="D47" s="256">
        <v>79.416666666666671</v>
      </c>
      <c r="E47" s="256">
        <v>77.88333333333334</v>
      </c>
      <c r="F47" s="256">
        <v>76.566666666666663</v>
      </c>
      <c r="G47" s="256">
        <v>75.033333333333331</v>
      </c>
      <c r="H47" s="256">
        <v>80.733333333333348</v>
      </c>
      <c r="I47" s="256">
        <v>82.26666666666668</v>
      </c>
      <c r="J47" s="256">
        <v>83.583333333333357</v>
      </c>
      <c r="K47" s="254">
        <v>80.95</v>
      </c>
      <c r="L47" s="254">
        <v>78.099999999999994</v>
      </c>
      <c r="M47" s="254">
        <v>68.972819999999999</v>
      </c>
    </row>
    <row r="48" spans="1:13">
      <c r="A48" s="273">
        <v>39</v>
      </c>
      <c r="B48" s="254" t="s">
        <v>62</v>
      </c>
      <c r="C48" s="254">
        <v>1641.25</v>
      </c>
      <c r="D48" s="256">
        <v>1629.5333333333335</v>
      </c>
      <c r="E48" s="256">
        <v>1614.0666666666671</v>
      </c>
      <c r="F48" s="256">
        <v>1586.8833333333334</v>
      </c>
      <c r="G48" s="256">
        <v>1571.416666666667</v>
      </c>
      <c r="H48" s="256">
        <v>1656.7166666666672</v>
      </c>
      <c r="I48" s="256">
        <v>1672.1833333333338</v>
      </c>
      <c r="J48" s="256">
        <v>1699.3666666666672</v>
      </c>
      <c r="K48" s="254">
        <v>1645</v>
      </c>
      <c r="L48" s="254">
        <v>1602.35</v>
      </c>
      <c r="M48" s="254">
        <v>3.8460700000000001</v>
      </c>
    </row>
    <row r="49" spans="1:13">
      <c r="A49" s="273">
        <v>40</v>
      </c>
      <c r="B49" s="254" t="s">
        <v>65</v>
      </c>
      <c r="C49" s="254">
        <v>809.65</v>
      </c>
      <c r="D49" s="256">
        <v>805.65</v>
      </c>
      <c r="E49" s="256">
        <v>799.3</v>
      </c>
      <c r="F49" s="256">
        <v>788.94999999999993</v>
      </c>
      <c r="G49" s="256">
        <v>782.59999999999991</v>
      </c>
      <c r="H49" s="256">
        <v>816</v>
      </c>
      <c r="I49" s="256">
        <v>822.35000000000014</v>
      </c>
      <c r="J49" s="256">
        <v>832.7</v>
      </c>
      <c r="K49" s="254">
        <v>812</v>
      </c>
      <c r="L49" s="254">
        <v>795.3</v>
      </c>
      <c r="M49" s="254">
        <v>4.1424300000000001</v>
      </c>
    </row>
    <row r="50" spans="1:13">
      <c r="A50" s="273">
        <v>41</v>
      </c>
      <c r="B50" s="254" t="s">
        <v>64</v>
      </c>
      <c r="C50" s="254">
        <v>151.75</v>
      </c>
      <c r="D50" s="256">
        <v>150.88333333333335</v>
      </c>
      <c r="E50" s="256">
        <v>148.41666666666671</v>
      </c>
      <c r="F50" s="256">
        <v>145.08333333333337</v>
      </c>
      <c r="G50" s="256">
        <v>142.61666666666673</v>
      </c>
      <c r="H50" s="256">
        <v>154.2166666666667</v>
      </c>
      <c r="I50" s="256">
        <v>156.68333333333334</v>
      </c>
      <c r="J50" s="256">
        <v>160.01666666666668</v>
      </c>
      <c r="K50" s="254">
        <v>153.35</v>
      </c>
      <c r="L50" s="254">
        <v>147.55000000000001</v>
      </c>
      <c r="M50" s="254">
        <v>88.444270000000003</v>
      </c>
    </row>
    <row r="51" spans="1:13">
      <c r="A51" s="273">
        <v>42</v>
      </c>
      <c r="B51" s="254" t="s">
        <v>66</v>
      </c>
      <c r="C51" s="254">
        <v>740.7</v>
      </c>
      <c r="D51" s="256">
        <v>738.9</v>
      </c>
      <c r="E51" s="256">
        <v>726.8</v>
      </c>
      <c r="F51" s="256">
        <v>712.9</v>
      </c>
      <c r="G51" s="256">
        <v>700.8</v>
      </c>
      <c r="H51" s="256">
        <v>752.8</v>
      </c>
      <c r="I51" s="256">
        <v>764.90000000000009</v>
      </c>
      <c r="J51" s="256">
        <v>778.8</v>
      </c>
      <c r="K51" s="254">
        <v>751</v>
      </c>
      <c r="L51" s="254">
        <v>725</v>
      </c>
      <c r="M51" s="254">
        <v>17.796620000000001</v>
      </c>
    </row>
    <row r="52" spans="1:13">
      <c r="A52" s="273">
        <v>43</v>
      </c>
      <c r="B52" s="254" t="s">
        <v>69</v>
      </c>
      <c r="C52" s="254">
        <v>67.400000000000006</v>
      </c>
      <c r="D52" s="256">
        <v>66.266666666666666</v>
      </c>
      <c r="E52" s="256">
        <v>62.783333333333331</v>
      </c>
      <c r="F52" s="256">
        <v>58.166666666666664</v>
      </c>
      <c r="G52" s="256">
        <v>54.68333333333333</v>
      </c>
      <c r="H52" s="256">
        <v>70.883333333333326</v>
      </c>
      <c r="I52" s="256">
        <v>74.366666666666646</v>
      </c>
      <c r="J52" s="256">
        <v>78.983333333333334</v>
      </c>
      <c r="K52" s="254">
        <v>69.75</v>
      </c>
      <c r="L52" s="254">
        <v>61.65</v>
      </c>
      <c r="M52" s="254">
        <v>1882.5838000000001</v>
      </c>
    </row>
    <row r="53" spans="1:13">
      <c r="A53" s="273">
        <v>44</v>
      </c>
      <c r="B53" s="254" t="s">
        <v>73</v>
      </c>
      <c r="C53" s="254">
        <v>483.7</v>
      </c>
      <c r="D53" s="256">
        <v>481.56666666666666</v>
      </c>
      <c r="E53" s="256">
        <v>478.13333333333333</v>
      </c>
      <c r="F53" s="256">
        <v>472.56666666666666</v>
      </c>
      <c r="G53" s="256">
        <v>469.13333333333333</v>
      </c>
      <c r="H53" s="256">
        <v>487.13333333333333</v>
      </c>
      <c r="I53" s="256">
        <v>490.56666666666661</v>
      </c>
      <c r="J53" s="256">
        <v>496.13333333333333</v>
      </c>
      <c r="K53" s="254">
        <v>485</v>
      </c>
      <c r="L53" s="254">
        <v>476</v>
      </c>
      <c r="M53" s="254">
        <v>36.18826</v>
      </c>
    </row>
    <row r="54" spans="1:13">
      <c r="A54" s="273">
        <v>45</v>
      </c>
      <c r="B54" s="254" t="s">
        <v>68</v>
      </c>
      <c r="C54" s="254">
        <v>539.35</v>
      </c>
      <c r="D54" s="256">
        <v>536.5</v>
      </c>
      <c r="E54" s="256">
        <v>532.15</v>
      </c>
      <c r="F54" s="256">
        <v>524.94999999999993</v>
      </c>
      <c r="G54" s="256">
        <v>520.59999999999991</v>
      </c>
      <c r="H54" s="256">
        <v>543.70000000000005</v>
      </c>
      <c r="I54" s="256">
        <v>548.04999999999995</v>
      </c>
      <c r="J54" s="256">
        <v>555.25000000000011</v>
      </c>
      <c r="K54" s="254">
        <v>540.85</v>
      </c>
      <c r="L54" s="254">
        <v>529.29999999999995</v>
      </c>
      <c r="M54" s="254">
        <v>56.090769999999999</v>
      </c>
    </row>
    <row r="55" spans="1:13">
      <c r="A55" s="273">
        <v>46</v>
      </c>
      <c r="B55" s="254" t="s">
        <v>70</v>
      </c>
      <c r="C55" s="254">
        <v>412.05</v>
      </c>
      <c r="D55" s="256">
        <v>410.7</v>
      </c>
      <c r="E55" s="256">
        <v>406.4</v>
      </c>
      <c r="F55" s="256">
        <v>400.75</v>
      </c>
      <c r="G55" s="256">
        <v>396.45</v>
      </c>
      <c r="H55" s="256">
        <v>416.34999999999997</v>
      </c>
      <c r="I55" s="256">
        <v>420.65000000000003</v>
      </c>
      <c r="J55" s="256">
        <v>426.29999999999995</v>
      </c>
      <c r="K55" s="254">
        <v>415</v>
      </c>
      <c r="L55" s="254">
        <v>405.05</v>
      </c>
      <c r="M55" s="254">
        <v>15.26684</v>
      </c>
    </row>
    <row r="56" spans="1:13">
      <c r="A56" s="273">
        <v>47</v>
      </c>
      <c r="B56" s="254" t="s">
        <v>230</v>
      </c>
      <c r="C56" s="254">
        <v>1346.9</v>
      </c>
      <c r="D56" s="256">
        <v>1340.5333333333335</v>
      </c>
      <c r="E56" s="256">
        <v>1315.666666666667</v>
      </c>
      <c r="F56" s="256">
        <v>1284.4333333333334</v>
      </c>
      <c r="G56" s="256">
        <v>1259.5666666666668</v>
      </c>
      <c r="H56" s="256">
        <v>1371.7666666666671</v>
      </c>
      <c r="I56" s="256">
        <v>1396.6333333333334</v>
      </c>
      <c r="J56" s="256">
        <v>1427.8666666666672</v>
      </c>
      <c r="K56" s="254">
        <v>1365.4</v>
      </c>
      <c r="L56" s="254">
        <v>1309.3</v>
      </c>
      <c r="M56" s="254">
        <v>5.4889200000000002</v>
      </c>
    </row>
    <row r="57" spans="1:13">
      <c r="A57" s="273">
        <v>48</v>
      </c>
      <c r="B57" s="254" t="s">
        <v>71</v>
      </c>
      <c r="C57" s="254">
        <v>15914.6</v>
      </c>
      <c r="D57" s="256">
        <v>15816.633333333331</v>
      </c>
      <c r="E57" s="256">
        <v>15652.266666666663</v>
      </c>
      <c r="F57" s="256">
        <v>15389.933333333331</v>
      </c>
      <c r="G57" s="256">
        <v>15225.566666666662</v>
      </c>
      <c r="H57" s="256">
        <v>16078.966666666664</v>
      </c>
      <c r="I57" s="256">
        <v>16243.333333333332</v>
      </c>
      <c r="J57" s="256">
        <v>16505.666666666664</v>
      </c>
      <c r="K57" s="254">
        <v>15981</v>
      </c>
      <c r="L57" s="254">
        <v>15554.3</v>
      </c>
      <c r="M57" s="254">
        <v>0.33998</v>
      </c>
    </row>
    <row r="58" spans="1:13">
      <c r="A58" s="273">
        <v>49</v>
      </c>
      <c r="B58" s="254" t="s">
        <v>74</v>
      </c>
      <c r="C58" s="254">
        <v>3591.25</v>
      </c>
      <c r="D58" s="256">
        <v>3566.5666666666671</v>
      </c>
      <c r="E58" s="256">
        <v>3535.1333333333341</v>
      </c>
      <c r="F58" s="256">
        <v>3479.0166666666669</v>
      </c>
      <c r="G58" s="256">
        <v>3447.5833333333339</v>
      </c>
      <c r="H58" s="256">
        <v>3622.6833333333343</v>
      </c>
      <c r="I58" s="256">
        <v>3654.1166666666677</v>
      </c>
      <c r="J58" s="256">
        <v>3710.2333333333345</v>
      </c>
      <c r="K58" s="254">
        <v>3598</v>
      </c>
      <c r="L58" s="254">
        <v>3510.45</v>
      </c>
      <c r="M58" s="254">
        <v>3.1242000000000001</v>
      </c>
    </row>
    <row r="59" spans="1:13">
      <c r="A59" s="273">
        <v>50</v>
      </c>
      <c r="B59" s="254" t="s">
        <v>80</v>
      </c>
      <c r="C59" s="254">
        <v>767.15</v>
      </c>
      <c r="D59" s="256">
        <v>756.76666666666677</v>
      </c>
      <c r="E59" s="256">
        <v>738.93333333333351</v>
      </c>
      <c r="F59" s="256">
        <v>710.7166666666667</v>
      </c>
      <c r="G59" s="256">
        <v>692.88333333333344</v>
      </c>
      <c r="H59" s="256">
        <v>784.98333333333358</v>
      </c>
      <c r="I59" s="256">
        <v>802.81666666666683</v>
      </c>
      <c r="J59" s="256">
        <v>831.03333333333364</v>
      </c>
      <c r="K59" s="254">
        <v>774.6</v>
      </c>
      <c r="L59" s="254">
        <v>728.55</v>
      </c>
      <c r="M59" s="254">
        <v>6.5094399999999997</v>
      </c>
    </row>
    <row r="60" spans="1:13">
      <c r="A60" s="273">
        <v>51</v>
      </c>
      <c r="B60" s="254" t="s">
        <v>75</v>
      </c>
      <c r="C60" s="254">
        <v>655.4</v>
      </c>
      <c r="D60" s="256">
        <v>654.36666666666667</v>
      </c>
      <c r="E60" s="256">
        <v>640.18333333333339</v>
      </c>
      <c r="F60" s="256">
        <v>624.9666666666667</v>
      </c>
      <c r="G60" s="256">
        <v>610.78333333333342</v>
      </c>
      <c r="H60" s="256">
        <v>669.58333333333337</v>
      </c>
      <c r="I60" s="256">
        <v>683.76666666666654</v>
      </c>
      <c r="J60" s="256">
        <v>698.98333333333335</v>
      </c>
      <c r="K60" s="254">
        <v>668.55</v>
      </c>
      <c r="L60" s="254">
        <v>639.15</v>
      </c>
      <c r="M60" s="254">
        <v>41.420580000000001</v>
      </c>
    </row>
    <row r="61" spans="1:13">
      <c r="A61" s="273">
        <v>52</v>
      </c>
      <c r="B61" s="254" t="s">
        <v>76</v>
      </c>
      <c r="C61" s="254">
        <v>154.75</v>
      </c>
      <c r="D61" s="256">
        <v>153.54999999999998</v>
      </c>
      <c r="E61" s="256">
        <v>151.19999999999996</v>
      </c>
      <c r="F61" s="256">
        <v>147.64999999999998</v>
      </c>
      <c r="G61" s="256">
        <v>145.29999999999995</v>
      </c>
      <c r="H61" s="256">
        <v>157.09999999999997</v>
      </c>
      <c r="I61" s="256">
        <v>159.44999999999999</v>
      </c>
      <c r="J61" s="256">
        <v>162.99999999999997</v>
      </c>
      <c r="K61" s="254">
        <v>155.9</v>
      </c>
      <c r="L61" s="254">
        <v>150</v>
      </c>
      <c r="M61" s="254">
        <v>137.71699000000001</v>
      </c>
    </row>
    <row r="62" spans="1:13">
      <c r="A62" s="273">
        <v>53</v>
      </c>
      <c r="B62" s="254" t="s">
        <v>77</v>
      </c>
      <c r="C62" s="254">
        <v>149.80000000000001</v>
      </c>
      <c r="D62" s="256">
        <v>148.48333333333332</v>
      </c>
      <c r="E62" s="256">
        <v>145.51666666666665</v>
      </c>
      <c r="F62" s="256">
        <v>141.23333333333332</v>
      </c>
      <c r="G62" s="256">
        <v>138.26666666666665</v>
      </c>
      <c r="H62" s="256">
        <v>152.76666666666665</v>
      </c>
      <c r="I62" s="256">
        <v>155.73333333333329</v>
      </c>
      <c r="J62" s="256">
        <v>160.01666666666665</v>
      </c>
      <c r="K62" s="254">
        <v>151.44999999999999</v>
      </c>
      <c r="L62" s="254">
        <v>144.19999999999999</v>
      </c>
      <c r="M62" s="254">
        <v>20.53961</v>
      </c>
    </row>
    <row r="63" spans="1:13">
      <c r="A63" s="273">
        <v>54</v>
      </c>
      <c r="B63" s="254" t="s">
        <v>81</v>
      </c>
      <c r="C63" s="254">
        <v>569.9</v>
      </c>
      <c r="D63" s="256">
        <v>564.26666666666665</v>
      </c>
      <c r="E63" s="256">
        <v>557.33333333333326</v>
      </c>
      <c r="F63" s="256">
        <v>544.76666666666665</v>
      </c>
      <c r="G63" s="256">
        <v>537.83333333333326</v>
      </c>
      <c r="H63" s="256">
        <v>576.83333333333326</v>
      </c>
      <c r="I63" s="256">
        <v>583.76666666666665</v>
      </c>
      <c r="J63" s="256">
        <v>596.33333333333326</v>
      </c>
      <c r="K63" s="254">
        <v>571.20000000000005</v>
      </c>
      <c r="L63" s="254">
        <v>551.70000000000005</v>
      </c>
      <c r="M63" s="254">
        <v>31.220510000000001</v>
      </c>
    </row>
    <row r="64" spans="1:13">
      <c r="A64" s="273">
        <v>55</v>
      </c>
      <c r="B64" s="254" t="s">
        <v>82</v>
      </c>
      <c r="C64" s="254">
        <v>976.15</v>
      </c>
      <c r="D64" s="256">
        <v>970.7166666666667</v>
      </c>
      <c r="E64" s="256">
        <v>962.43333333333339</v>
      </c>
      <c r="F64" s="256">
        <v>948.7166666666667</v>
      </c>
      <c r="G64" s="256">
        <v>940.43333333333339</v>
      </c>
      <c r="H64" s="256">
        <v>984.43333333333339</v>
      </c>
      <c r="I64" s="256">
        <v>992.7166666666667</v>
      </c>
      <c r="J64" s="256">
        <v>1006.4333333333334</v>
      </c>
      <c r="K64" s="254">
        <v>979</v>
      </c>
      <c r="L64" s="254">
        <v>957</v>
      </c>
      <c r="M64" s="254">
        <v>23.772790000000001</v>
      </c>
    </row>
    <row r="65" spans="1:13">
      <c r="A65" s="273">
        <v>56</v>
      </c>
      <c r="B65" s="254" t="s">
        <v>231</v>
      </c>
      <c r="C65" s="254">
        <v>169.85</v>
      </c>
      <c r="D65" s="256">
        <v>169.53333333333333</v>
      </c>
      <c r="E65" s="256">
        <v>166.81666666666666</v>
      </c>
      <c r="F65" s="256">
        <v>163.78333333333333</v>
      </c>
      <c r="G65" s="256">
        <v>161.06666666666666</v>
      </c>
      <c r="H65" s="256">
        <v>172.56666666666666</v>
      </c>
      <c r="I65" s="256">
        <v>175.2833333333333</v>
      </c>
      <c r="J65" s="256">
        <v>178.31666666666666</v>
      </c>
      <c r="K65" s="254">
        <v>172.25</v>
      </c>
      <c r="L65" s="254">
        <v>166.5</v>
      </c>
      <c r="M65" s="254">
        <v>28.425850000000001</v>
      </c>
    </row>
    <row r="66" spans="1:13">
      <c r="A66" s="273">
        <v>57</v>
      </c>
      <c r="B66" s="254" t="s">
        <v>83</v>
      </c>
      <c r="C66" s="254">
        <v>159.35</v>
      </c>
      <c r="D66" s="256">
        <v>159.63333333333335</v>
      </c>
      <c r="E66" s="256">
        <v>155.26666666666671</v>
      </c>
      <c r="F66" s="256">
        <v>151.18333333333337</v>
      </c>
      <c r="G66" s="256">
        <v>146.81666666666672</v>
      </c>
      <c r="H66" s="256">
        <v>163.7166666666667</v>
      </c>
      <c r="I66" s="256">
        <v>168.08333333333331</v>
      </c>
      <c r="J66" s="256">
        <v>172.16666666666669</v>
      </c>
      <c r="K66" s="254">
        <v>164</v>
      </c>
      <c r="L66" s="254">
        <v>155.55000000000001</v>
      </c>
      <c r="M66" s="254">
        <v>308.36595</v>
      </c>
    </row>
    <row r="67" spans="1:13">
      <c r="A67" s="273">
        <v>58</v>
      </c>
      <c r="B67" s="254" t="s">
        <v>820</v>
      </c>
      <c r="C67" s="254">
        <v>3908.45</v>
      </c>
      <c r="D67" s="256">
        <v>3931.8166666666671</v>
      </c>
      <c r="E67" s="256">
        <v>3849.6833333333343</v>
      </c>
      <c r="F67" s="256">
        <v>3790.9166666666674</v>
      </c>
      <c r="G67" s="256">
        <v>3708.7833333333347</v>
      </c>
      <c r="H67" s="256">
        <v>3990.5833333333339</v>
      </c>
      <c r="I67" s="256">
        <v>4072.7166666666662</v>
      </c>
      <c r="J67" s="256">
        <v>4131.4833333333336</v>
      </c>
      <c r="K67" s="254">
        <v>4013.95</v>
      </c>
      <c r="L67" s="254">
        <v>3873.05</v>
      </c>
      <c r="M67" s="254">
        <v>4.4675900000000004</v>
      </c>
    </row>
    <row r="68" spans="1:13">
      <c r="A68" s="273">
        <v>59</v>
      </c>
      <c r="B68" s="254" t="s">
        <v>84</v>
      </c>
      <c r="C68" s="254">
        <v>1690.05</v>
      </c>
      <c r="D68" s="256">
        <v>1694.3833333333332</v>
      </c>
      <c r="E68" s="256">
        <v>1678.7666666666664</v>
      </c>
      <c r="F68" s="256">
        <v>1667.4833333333331</v>
      </c>
      <c r="G68" s="256">
        <v>1651.8666666666663</v>
      </c>
      <c r="H68" s="256">
        <v>1705.6666666666665</v>
      </c>
      <c r="I68" s="256">
        <v>1721.2833333333333</v>
      </c>
      <c r="J68" s="256">
        <v>1732.5666666666666</v>
      </c>
      <c r="K68" s="254">
        <v>1710</v>
      </c>
      <c r="L68" s="254">
        <v>1683.1</v>
      </c>
      <c r="M68" s="254">
        <v>2.4603999999999999</v>
      </c>
    </row>
    <row r="69" spans="1:13">
      <c r="A69" s="273">
        <v>60</v>
      </c>
      <c r="B69" s="254" t="s">
        <v>85</v>
      </c>
      <c r="C69" s="254">
        <v>681.1</v>
      </c>
      <c r="D69" s="256">
        <v>679.43333333333328</v>
      </c>
      <c r="E69" s="256">
        <v>670.86666666666656</v>
      </c>
      <c r="F69" s="256">
        <v>660.63333333333333</v>
      </c>
      <c r="G69" s="256">
        <v>652.06666666666661</v>
      </c>
      <c r="H69" s="256">
        <v>689.66666666666652</v>
      </c>
      <c r="I69" s="256">
        <v>698.23333333333335</v>
      </c>
      <c r="J69" s="256">
        <v>708.46666666666647</v>
      </c>
      <c r="K69" s="254">
        <v>688</v>
      </c>
      <c r="L69" s="254">
        <v>669.2</v>
      </c>
      <c r="M69" s="254">
        <v>37.860480000000003</v>
      </c>
    </row>
    <row r="70" spans="1:13">
      <c r="A70" s="273">
        <v>61</v>
      </c>
      <c r="B70" s="254" t="s">
        <v>232</v>
      </c>
      <c r="C70" s="254">
        <v>841.8</v>
      </c>
      <c r="D70" s="256">
        <v>842.93333333333328</v>
      </c>
      <c r="E70" s="256">
        <v>831.96666666666658</v>
      </c>
      <c r="F70" s="256">
        <v>822.13333333333333</v>
      </c>
      <c r="G70" s="256">
        <v>811.16666666666663</v>
      </c>
      <c r="H70" s="256">
        <v>852.76666666666654</v>
      </c>
      <c r="I70" s="256">
        <v>863.73333333333323</v>
      </c>
      <c r="J70" s="256">
        <v>873.56666666666649</v>
      </c>
      <c r="K70" s="254">
        <v>853.9</v>
      </c>
      <c r="L70" s="254">
        <v>833.1</v>
      </c>
      <c r="M70" s="254">
        <v>1.7041200000000001</v>
      </c>
    </row>
    <row r="71" spans="1:13">
      <c r="A71" s="273">
        <v>62</v>
      </c>
      <c r="B71" s="254" t="s">
        <v>233</v>
      </c>
      <c r="C71" s="254">
        <v>421.35</v>
      </c>
      <c r="D71" s="256">
        <v>422.7833333333333</v>
      </c>
      <c r="E71" s="256">
        <v>416.56666666666661</v>
      </c>
      <c r="F71" s="256">
        <v>411.7833333333333</v>
      </c>
      <c r="G71" s="256">
        <v>405.56666666666661</v>
      </c>
      <c r="H71" s="256">
        <v>427.56666666666661</v>
      </c>
      <c r="I71" s="256">
        <v>433.7833333333333</v>
      </c>
      <c r="J71" s="256">
        <v>438.56666666666661</v>
      </c>
      <c r="K71" s="254">
        <v>429</v>
      </c>
      <c r="L71" s="254">
        <v>418</v>
      </c>
      <c r="M71" s="254">
        <v>16.092659999999999</v>
      </c>
    </row>
    <row r="72" spans="1:13">
      <c r="A72" s="273">
        <v>63</v>
      </c>
      <c r="B72" s="254" t="s">
        <v>86</v>
      </c>
      <c r="C72" s="254">
        <v>829.9</v>
      </c>
      <c r="D72" s="256">
        <v>825.5</v>
      </c>
      <c r="E72" s="256">
        <v>815.5</v>
      </c>
      <c r="F72" s="256">
        <v>801.1</v>
      </c>
      <c r="G72" s="256">
        <v>791.1</v>
      </c>
      <c r="H72" s="256">
        <v>839.9</v>
      </c>
      <c r="I72" s="256">
        <v>849.9</v>
      </c>
      <c r="J72" s="256">
        <v>864.3</v>
      </c>
      <c r="K72" s="254">
        <v>835.5</v>
      </c>
      <c r="L72" s="254">
        <v>811.1</v>
      </c>
      <c r="M72" s="254">
        <v>6.7279799999999996</v>
      </c>
    </row>
    <row r="73" spans="1:13">
      <c r="A73" s="273">
        <v>64</v>
      </c>
      <c r="B73" s="254" t="s">
        <v>92</v>
      </c>
      <c r="C73" s="254">
        <v>299.2</v>
      </c>
      <c r="D73" s="256">
        <v>301.28333333333336</v>
      </c>
      <c r="E73" s="256">
        <v>288.56666666666672</v>
      </c>
      <c r="F73" s="256">
        <v>277.93333333333334</v>
      </c>
      <c r="G73" s="256">
        <v>265.2166666666667</v>
      </c>
      <c r="H73" s="256">
        <v>311.91666666666674</v>
      </c>
      <c r="I73" s="256">
        <v>324.63333333333333</v>
      </c>
      <c r="J73" s="256">
        <v>335.26666666666677</v>
      </c>
      <c r="K73" s="254">
        <v>314</v>
      </c>
      <c r="L73" s="254">
        <v>290.64999999999998</v>
      </c>
      <c r="M73" s="254">
        <v>224.58184</v>
      </c>
    </row>
    <row r="74" spans="1:13">
      <c r="A74" s="273">
        <v>65</v>
      </c>
      <c r="B74" s="254" t="s">
        <v>87</v>
      </c>
      <c r="C74" s="254">
        <v>568.45000000000005</v>
      </c>
      <c r="D74" s="256">
        <v>566.69999999999993</v>
      </c>
      <c r="E74" s="256">
        <v>561.99999999999989</v>
      </c>
      <c r="F74" s="256">
        <v>555.54999999999995</v>
      </c>
      <c r="G74" s="256">
        <v>550.84999999999991</v>
      </c>
      <c r="H74" s="256">
        <v>573.14999999999986</v>
      </c>
      <c r="I74" s="256">
        <v>577.84999999999991</v>
      </c>
      <c r="J74" s="256">
        <v>584.29999999999984</v>
      </c>
      <c r="K74" s="254">
        <v>571.4</v>
      </c>
      <c r="L74" s="254">
        <v>560.25</v>
      </c>
      <c r="M74" s="254">
        <v>16.282910000000001</v>
      </c>
    </row>
    <row r="75" spans="1:13">
      <c r="A75" s="273">
        <v>66</v>
      </c>
      <c r="B75" s="254" t="s">
        <v>234</v>
      </c>
      <c r="C75" s="254">
        <v>1799.15</v>
      </c>
      <c r="D75" s="256">
        <v>1797.1666666666667</v>
      </c>
      <c r="E75" s="256">
        <v>1774.3333333333335</v>
      </c>
      <c r="F75" s="256">
        <v>1749.5166666666667</v>
      </c>
      <c r="G75" s="256">
        <v>1726.6833333333334</v>
      </c>
      <c r="H75" s="256">
        <v>1821.9833333333336</v>
      </c>
      <c r="I75" s="256">
        <v>1844.8166666666671</v>
      </c>
      <c r="J75" s="256">
        <v>1869.6333333333337</v>
      </c>
      <c r="K75" s="254">
        <v>1820</v>
      </c>
      <c r="L75" s="254">
        <v>1772.35</v>
      </c>
      <c r="M75" s="254">
        <v>0.82530999999999999</v>
      </c>
    </row>
    <row r="76" spans="1:13">
      <c r="A76" s="273">
        <v>67</v>
      </c>
      <c r="B76" s="254" t="s">
        <v>828</v>
      </c>
      <c r="C76" s="254">
        <v>196.65</v>
      </c>
      <c r="D76" s="256">
        <v>196.86666666666665</v>
      </c>
      <c r="E76" s="256">
        <v>192.73333333333329</v>
      </c>
      <c r="F76" s="256">
        <v>188.81666666666663</v>
      </c>
      <c r="G76" s="256">
        <v>184.68333333333328</v>
      </c>
      <c r="H76" s="256">
        <v>200.7833333333333</v>
      </c>
      <c r="I76" s="256">
        <v>204.91666666666669</v>
      </c>
      <c r="J76" s="256">
        <v>208.83333333333331</v>
      </c>
      <c r="K76" s="254">
        <v>201</v>
      </c>
      <c r="L76" s="254">
        <v>192.95</v>
      </c>
      <c r="M76" s="254">
        <v>8.4694299999999991</v>
      </c>
    </row>
    <row r="77" spans="1:13">
      <c r="A77" s="273">
        <v>68</v>
      </c>
      <c r="B77" s="254" t="s">
        <v>90</v>
      </c>
      <c r="C77" s="254">
        <v>4388.05</v>
      </c>
      <c r="D77" s="256">
        <v>4369.6833333333334</v>
      </c>
      <c r="E77" s="256">
        <v>4329.3666666666668</v>
      </c>
      <c r="F77" s="256">
        <v>4270.6833333333334</v>
      </c>
      <c r="G77" s="256">
        <v>4230.3666666666668</v>
      </c>
      <c r="H77" s="256">
        <v>4428.3666666666668</v>
      </c>
      <c r="I77" s="256">
        <v>4468.6833333333343</v>
      </c>
      <c r="J77" s="256">
        <v>4527.3666666666668</v>
      </c>
      <c r="K77" s="254">
        <v>4410</v>
      </c>
      <c r="L77" s="254">
        <v>4311</v>
      </c>
      <c r="M77" s="254">
        <v>5.4027399999999997</v>
      </c>
    </row>
    <row r="78" spans="1:13">
      <c r="A78" s="273">
        <v>69</v>
      </c>
      <c r="B78" s="254" t="s">
        <v>348</v>
      </c>
      <c r="C78" s="254">
        <v>3216.45</v>
      </c>
      <c r="D78" s="256">
        <v>3184.15</v>
      </c>
      <c r="E78" s="256">
        <v>3133.3</v>
      </c>
      <c r="F78" s="256">
        <v>3050.15</v>
      </c>
      <c r="G78" s="256">
        <v>2999.3</v>
      </c>
      <c r="H78" s="256">
        <v>3267.3</v>
      </c>
      <c r="I78" s="256">
        <v>3318.1499999999996</v>
      </c>
      <c r="J78" s="256">
        <v>3401.3</v>
      </c>
      <c r="K78" s="254">
        <v>3235</v>
      </c>
      <c r="L78" s="254">
        <v>3101</v>
      </c>
      <c r="M78" s="254">
        <v>2.6274299999999999</v>
      </c>
    </row>
    <row r="79" spans="1:13">
      <c r="A79" s="273">
        <v>70</v>
      </c>
      <c r="B79" s="254" t="s">
        <v>93</v>
      </c>
      <c r="C79" s="254">
        <v>5461.35</v>
      </c>
      <c r="D79" s="256">
        <v>5448.7833333333338</v>
      </c>
      <c r="E79" s="256">
        <v>5382.5666666666675</v>
      </c>
      <c r="F79" s="256">
        <v>5303.7833333333338</v>
      </c>
      <c r="G79" s="256">
        <v>5237.5666666666675</v>
      </c>
      <c r="H79" s="256">
        <v>5527.5666666666675</v>
      </c>
      <c r="I79" s="256">
        <v>5593.7833333333328</v>
      </c>
      <c r="J79" s="256">
        <v>5672.5666666666675</v>
      </c>
      <c r="K79" s="254">
        <v>5515</v>
      </c>
      <c r="L79" s="254">
        <v>5370</v>
      </c>
      <c r="M79" s="254">
        <v>8.9794199999999993</v>
      </c>
    </row>
    <row r="80" spans="1:13">
      <c r="A80" s="273">
        <v>71</v>
      </c>
      <c r="B80" s="254" t="s">
        <v>235</v>
      </c>
      <c r="C80" s="254">
        <v>73.55</v>
      </c>
      <c r="D80" s="256">
        <v>72.900000000000006</v>
      </c>
      <c r="E80" s="256">
        <v>69.800000000000011</v>
      </c>
      <c r="F80" s="256">
        <v>66.050000000000011</v>
      </c>
      <c r="G80" s="256">
        <v>62.950000000000017</v>
      </c>
      <c r="H80" s="256">
        <v>76.650000000000006</v>
      </c>
      <c r="I80" s="256">
        <v>79.75</v>
      </c>
      <c r="J80" s="256">
        <v>83.5</v>
      </c>
      <c r="K80" s="254">
        <v>76</v>
      </c>
      <c r="L80" s="254">
        <v>69.150000000000006</v>
      </c>
      <c r="M80" s="254">
        <v>85.119129999999998</v>
      </c>
    </row>
    <row r="81" spans="1:13">
      <c r="A81" s="273">
        <v>72</v>
      </c>
      <c r="B81" s="254" t="s">
        <v>94</v>
      </c>
      <c r="C81" s="254">
        <v>2744.95</v>
      </c>
      <c r="D81" s="256">
        <v>2742.6</v>
      </c>
      <c r="E81" s="256">
        <v>2713.35</v>
      </c>
      <c r="F81" s="256">
        <v>2681.75</v>
      </c>
      <c r="G81" s="256">
        <v>2652.5</v>
      </c>
      <c r="H81" s="256">
        <v>2774.2</v>
      </c>
      <c r="I81" s="256">
        <v>2803.45</v>
      </c>
      <c r="J81" s="256">
        <v>2835.0499999999997</v>
      </c>
      <c r="K81" s="254">
        <v>2771.85</v>
      </c>
      <c r="L81" s="254">
        <v>2711</v>
      </c>
      <c r="M81" s="254">
        <v>5.2554999999999996</v>
      </c>
    </row>
    <row r="82" spans="1:13">
      <c r="A82" s="273">
        <v>73</v>
      </c>
      <c r="B82" s="254" t="s">
        <v>236</v>
      </c>
      <c r="C82" s="254">
        <v>536.65</v>
      </c>
      <c r="D82" s="256">
        <v>537.15</v>
      </c>
      <c r="E82" s="256">
        <v>529.5</v>
      </c>
      <c r="F82" s="256">
        <v>522.35</v>
      </c>
      <c r="G82" s="256">
        <v>514.70000000000005</v>
      </c>
      <c r="H82" s="256">
        <v>544.29999999999995</v>
      </c>
      <c r="I82" s="256">
        <v>551.94999999999982</v>
      </c>
      <c r="J82" s="256">
        <v>559.09999999999991</v>
      </c>
      <c r="K82" s="254">
        <v>544.79999999999995</v>
      </c>
      <c r="L82" s="254">
        <v>530</v>
      </c>
      <c r="M82" s="254">
        <v>4.1510100000000003</v>
      </c>
    </row>
    <row r="83" spans="1:13">
      <c r="A83" s="273">
        <v>74</v>
      </c>
      <c r="B83" s="254" t="s">
        <v>237</v>
      </c>
      <c r="C83" s="254">
        <v>1577.9</v>
      </c>
      <c r="D83" s="256">
        <v>1551.0166666666667</v>
      </c>
      <c r="E83" s="256">
        <v>1507.3833333333332</v>
      </c>
      <c r="F83" s="256">
        <v>1436.8666666666666</v>
      </c>
      <c r="G83" s="256">
        <v>1393.2333333333331</v>
      </c>
      <c r="H83" s="256">
        <v>1621.5333333333333</v>
      </c>
      <c r="I83" s="256">
        <v>1665.166666666667</v>
      </c>
      <c r="J83" s="256">
        <v>1735.6833333333334</v>
      </c>
      <c r="K83" s="254">
        <v>1594.65</v>
      </c>
      <c r="L83" s="254">
        <v>1480.5</v>
      </c>
      <c r="M83" s="254">
        <v>2.3517000000000001</v>
      </c>
    </row>
    <row r="84" spans="1:13">
      <c r="A84" s="273">
        <v>75</v>
      </c>
      <c r="B84" s="254" t="s">
        <v>96</v>
      </c>
      <c r="C84" s="254">
        <v>1216.4000000000001</v>
      </c>
      <c r="D84" s="256">
        <v>1212.3166666666668</v>
      </c>
      <c r="E84" s="256">
        <v>1196.6833333333336</v>
      </c>
      <c r="F84" s="256">
        <v>1176.9666666666667</v>
      </c>
      <c r="G84" s="256">
        <v>1161.3333333333335</v>
      </c>
      <c r="H84" s="256">
        <v>1232.0333333333338</v>
      </c>
      <c r="I84" s="256">
        <v>1247.666666666667</v>
      </c>
      <c r="J84" s="256">
        <v>1267.3833333333339</v>
      </c>
      <c r="K84" s="254">
        <v>1227.95</v>
      </c>
      <c r="L84" s="254">
        <v>1192.5999999999999</v>
      </c>
      <c r="M84" s="254">
        <v>13.332520000000001</v>
      </c>
    </row>
    <row r="85" spans="1:13">
      <c r="A85" s="273">
        <v>76</v>
      </c>
      <c r="B85" s="254" t="s">
        <v>97</v>
      </c>
      <c r="C85" s="254">
        <v>191.2</v>
      </c>
      <c r="D85" s="256">
        <v>190.63333333333333</v>
      </c>
      <c r="E85" s="256">
        <v>188.66666666666666</v>
      </c>
      <c r="F85" s="256">
        <v>186.13333333333333</v>
      </c>
      <c r="G85" s="256">
        <v>184.16666666666666</v>
      </c>
      <c r="H85" s="256">
        <v>193.16666666666666</v>
      </c>
      <c r="I85" s="256">
        <v>195.13333333333335</v>
      </c>
      <c r="J85" s="256">
        <v>197.66666666666666</v>
      </c>
      <c r="K85" s="254">
        <v>192.6</v>
      </c>
      <c r="L85" s="254">
        <v>188.1</v>
      </c>
      <c r="M85" s="254">
        <v>17.023309999999999</v>
      </c>
    </row>
    <row r="86" spans="1:13">
      <c r="A86" s="273">
        <v>77</v>
      </c>
      <c r="B86" s="254" t="s">
        <v>98</v>
      </c>
      <c r="C86" s="254">
        <v>85.3</v>
      </c>
      <c r="D86" s="256">
        <v>84.899999999999991</v>
      </c>
      <c r="E86" s="256">
        <v>83.749999999999986</v>
      </c>
      <c r="F86" s="256">
        <v>82.199999999999989</v>
      </c>
      <c r="G86" s="256">
        <v>81.049999999999983</v>
      </c>
      <c r="H86" s="256">
        <v>86.449999999999989</v>
      </c>
      <c r="I86" s="256">
        <v>87.6</v>
      </c>
      <c r="J86" s="256">
        <v>89.149999999999991</v>
      </c>
      <c r="K86" s="254">
        <v>86.05</v>
      </c>
      <c r="L86" s="254">
        <v>83.35</v>
      </c>
      <c r="M86" s="254">
        <v>155.38471000000001</v>
      </c>
    </row>
    <row r="87" spans="1:13">
      <c r="A87" s="273">
        <v>78</v>
      </c>
      <c r="B87" s="254" t="s">
        <v>359</v>
      </c>
      <c r="C87" s="254">
        <v>234.3</v>
      </c>
      <c r="D87" s="256">
        <v>233.03333333333333</v>
      </c>
      <c r="E87" s="256">
        <v>229.56666666666666</v>
      </c>
      <c r="F87" s="256">
        <v>224.83333333333334</v>
      </c>
      <c r="G87" s="256">
        <v>221.36666666666667</v>
      </c>
      <c r="H87" s="256">
        <v>237.76666666666665</v>
      </c>
      <c r="I87" s="256">
        <v>241.23333333333329</v>
      </c>
      <c r="J87" s="256">
        <v>245.96666666666664</v>
      </c>
      <c r="K87" s="254">
        <v>236.5</v>
      </c>
      <c r="L87" s="254">
        <v>228.3</v>
      </c>
      <c r="M87" s="254">
        <v>31.155380000000001</v>
      </c>
    </row>
    <row r="88" spans="1:13">
      <c r="A88" s="273">
        <v>79</v>
      </c>
      <c r="B88" s="254" t="s">
        <v>240</v>
      </c>
      <c r="C88" s="254">
        <v>66.05</v>
      </c>
      <c r="D88" s="256">
        <v>63.4</v>
      </c>
      <c r="E88" s="256">
        <v>60.75</v>
      </c>
      <c r="F88" s="256">
        <v>55.45</v>
      </c>
      <c r="G88" s="256">
        <v>52.800000000000004</v>
      </c>
      <c r="H88" s="256">
        <v>68.699999999999989</v>
      </c>
      <c r="I88" s="256">
        <v>71.349999999999994</v>
      </c>
      <c r="J88" s="256">
        <v>76.649999999999991</v>
      </c>
      <c r="K88" s="254">
        <v>66.05</v>
      </c>
      <c r="L88" s="254">
        <v>58.1</v>
      </c>
      <c r="M88" s="254">
        <v>125.9427</v>
      </c>
    </row>
    <row r="89" spans="1:13">
      <c r="A89" s="273">
        <v>80</v>
      </c>
      <c r="B89" s="254" t="s">
        <v>99</v>
      </c>
      <c r="C89" s="254">
        <v>163.15</v>
      </c>
      <c r="D89" s="256">
        <v>162.61666666666667</v>
      </c>
      <c r="E89" s="256">
        <v>160.63333333333335</v>
      </c>
      <c r="F89" s="256">
        <v>158.11666666666667</v>
      </c>
      <c r="G89" s="256">
        <v>156.13333333333335</v>
      </c>
      <c r="H89" s="256">
        <v>165.13333333333335</v>
      </c>
      <c r="I89" s="256">
        <v>167.1166666666667</v>
      </c>
      <c r="J89" s="256">
        <v>169.63333333333335</v>
      </c>
      <c r="K89" s="254">
        <v>164.6</v>
      </c>
      <c r="L89" s="254">
        <v>160.1</v>
      </c>
      <c r="M89" s="254">
        <v>170.62674999999999</v>
      </c>
    </row>
    <row r="90" spans="1:13">
      <c r="A90" s="273">
        <v>81</v>
      </c>
      <c r="B90" s="254" t="s">
        <v>102</v>
      </c>
      <c r="C90" s="254">
        <v>26.75</v>
      </c>
      <c r="D90" s="256">
        <v>26.583333333333332</v>
      </c>
      <c r="E90" s="256">
        <v>26.216666666666665</v>
      </c>
      <c r="F90" s="256">
        <v>25.683333333333334</v>
      </c>
      <c r="G90" s="256">
        <v>25.316666666666666</v>
      </c>
      <c r="H90" s="256">
        <v>27.116666666666664</v>
      </c>
      <c r="I90" s="256">
        <v>27.483333333333331</v>
      </c>
      <c r="J90" s="256">
        <v>28.016666666666662</v>
      </c>
      <c r="K90" s="254">
        <v>26.95</v>
      </c>
      <c r="L90" s="254">
        <v>26.05</v>
      </c>
      <c r="M90" s="254">
        <v>105.22261</v>
      </c>
    </row>
    <row r="91" spans="1:13">
      <c r="A91" s="273">
        <v>82</v>
      </c>
      <c r="B91" s="254" t="s">
        <v>241</v>
      </c>
      <c r="C91" s="254">
        <v>193.8</v>
      </c>
      <c r="D91" s="256">
        <v>194.9</v>
      </c>
      <c r="E91" s="256">
        <v>191.9</v>
      </c>
      <c r="F91" s="256">
        <v>190</v>
      </c>
      <c r="G91" s="256">
        <v>187</v>
      </c>
      <c r="H91" s="256">
        <v>196.8</v>
      </c>
      <c r="I91" s="256">
        <v>199.8</v>
      </c>
      <c r="J91" s="256">
        <v>201.70000000000002</v>
      </c>
      <c r="K91" s="254">
        <v>197.9</v>
      </c>
      <c r="L91" s="254">
        <v>193</v>
      </c>
      <c r="M91" s="254">
        <v>2.7777500000000002</v>
      </c>
    </row>
    <row r="92" spans="1:13">
      <c r="A92" s="273">
        <v>83</v>
      </c>
      <c r="B92" s="254" t="s">
        <v>100</v>
      </c>
      <c r="C92" s="254">
        <v>643.85</v>
      </c>
      <c r="D92" s="256">
        <v>645.68333333333339</v>
      </c>
      <c r="E92" s="256">
        <v>633.16666666666674</v>
      </c>
      <c r="F92" s="256">
        <v>622.48333333333335</v>
      </c>
      <c r="G92" s="256">
        <v>609.9666666666667</v>
      </c>
      <c r="H92" s="256">
        <v>656.36666666666679</v>
      </c>
      <c r="I92" s="256">
        <v>668.88333333333344</v>
      </c>
      <c r="J92" s="256">
        <v>679.56666666666683</v>
      </c>
      <c r="K92" s="254">
        <v>658.2</v>
      </c>
      <c r="L92" s="254">
        <v>635</v>
      </c>
      <c r="M92" s="254">
        <v>18.922509999999999</v>
      </c>
    </row>
    <row r="93" spans="1:13">
      <c r="A93" s="273">
        <v>84</v>
      </c>
      <c r="B93" s="254" t="s">
        <v>242</v>
      </c>
      <c r="C93" s="254">
        <v>554.9</v>
      </c>
      <c r="D93" s="256">
        <v>552.86666666666667</v>
      </c>
      <c r="E93" s="256">
        <v>547.88333333333333</v>
      </c>
      <c r="F93" s="256">
        <v>540.86666666666667</v>
      </c>
      <c r="G93" s="256">
        <v>535.88333333333333</v>
      </c>
      <c r="H93" s="256">
        <v>559.88333333333333</v>
      </c>
      <c r="I93" s="256">
        <v>564.86666666666667</v>
      </c>
      <c r="J93" s="256">
        <v>571.88333333333333</v>
      </c>
      <c r="K93" s="254">
        <v>557.85</v>
      </c>
      <c r="L93" s="254">
        <v>545.85</v>
      </c>
      <c r="M93" s="254">
        <v>1.1075600000000001</v>
      </c>
    </row>
    <row r="94" spans="1:13">
      <c r="A94" s="273">
        <v>85</v>
      </c>
      <c r="B94" s="254" t="s">
        <v>103</v>
      </c>
      <c r="C94" s="254">
        <v>920.65</v>
      </c>
      <c r="D94" s="256">
        <v>911.15</v>
      </c>
      <c r="E94" s="256">
        <v>897.55</v>
      </c>
      <c r="F94" s="256">
        <v>874.44999999999993</v>
      </c>
      <c r="G94" s="256">
        <v>860.84999999999991</v>
      </c>
      <c r="H94" s="256">
        <v>934.25</v>
      </c>
      <c r="I94" s="256">
        <v>947.85000000000014</v>
      </c>
      <c r="J94" s="256">
        <v>970.95</v>
      </c>
      <c r="K94" s="254">
        <v>924.75</v>
      </c>
      <c r="L94" s="254">
        <v>888.05</v>
      </c>
      <c r="M94" s="254">
        <v>33.018590000000003</v>
      </c>
    </row>
    <row r="95" spans="1:13">
      <c r="A95" s="273">
        <v>86</v>
      </c>
      <c r="B95" s="254" t="s">
        <v>243</v>
      </c>
      <c r="C95" s="254">
        <v>551.85</v>
      </c>
      <c r="D95" s="256">
        <v>549.6</v>
      </c>
      <c r="E95" s="256">
        <v>544.25</v>
      </c>
      <c r="F95" s="256">
        <v>536.65</v>
      </c>
      <c r="G95" s="256">
        <v>531.29999999999995</v>
      </c>
      <c r="H95" s="256">
        <v>557.20000000000005</v>
      </c>
      <c r="I95" s="256">
        <v>562.55000000000018</v>
      </c>
      <c r="J95" s="256">
        <v>570.15000000000009</v>
      </c>
      <c r="K95" s="254">
        <v>554.95000000000005</v>
      </c>
      <c r="L95" s="254">
        <v>542</v>
      </c>
      <c r="M95" s="254">
        <v>1.5931200000000001</v>
      </c>
    </row>
    <row r="96" spans="1:13">
      <c r="A96" s="273">
        <v>87</v>
      </c>
      <c r="B96" s="254" t="s">
        <v>244</v>
      </c>
      <c r="C96" s="254">
        <v>1410.2</v>
      </c>
      <c r="D96" s="256">
        <v>1405.9666666666665</v>
      </c>
      <c r="E96" s="256">
        <v>1384.9833333333329</v>
      </c>
      <c r="F96" s="256">
        <v>1359.7666666666664</v>
      </c>
      <c r="G96" s="256">
        <v>1338.7833333333328</v>
      </c>
      <c r="H96" s="256">
        <v>1431.1833333333329</v>
      </c>
      <c r="I96" s="256">
        <v>1452.1666666666665</v>
      </c>
      <c r="J96" s="256">
        <v>1477.383333333333</v>
      </c>
      <c r="K96" s="254">
        <v>1426.95</v>
      </c>
      <c r="L96" s="254">
        <v>1380.75</v>
      </c>
      <c r="M96" s="254">
        <v>5.3195100000000002</v>
      </c>
    </row>
    <row r="97" spans="1:13">
      <c r="A97" s="273">
        <v>88</v>
      </c>
      <c r="B97" s="254" t="s">
        <v>104</v>
      </c>
      <c r="C97" s="254">
        <v>1493</v>
      </c>
      <c r="D97" s="256">
        <v>1482.6333333333332</v>
      </c>
      <c r="E97" s="256">
        <v>1467.5666666666664</v>
      </c>
      <c r="F97" s="256">
        <v>1442.1333333333332</v>
      </c>
      <c r="G97" s="256">
        <v>1427.0666666666664</v>
      </c>
      <c r="H97" s="256">
        <v>1508.0666666666664</v>
      </c>
      <c r="I97" s="256">
        <v>1523.133333333333</v>
      </c>
      <c r="J97" s="256">
        <v>1548.5666666666664</v>
      </c>
      <c r="K97" s="254">
        <v>1497.7</v>
      </c>
      <c r="L97" s="254">
        <v>1457.2</v>
      </c>
      <c r="M97" s="254">
        <v>6.8277000000000001</v>
      </c>
    </row>
    <row r="98" spans="1:13">
      <c r="A98" s="273">
        <v>89</v>
      </c>
      <c r="B98" s="254" t="s">
        <v>372</v>
      </c>
      <c r="C98" s="254">
        <v>601.6</v>
      </c>
      <c r="D98" s="256">
        <v>599.38333333333333</v>
      </c>
      <c r="E98" s="256">
        <v>588.56666666666661</v>
      </c>
      <c r="F98" s="256">
        <v>575.5333333333333</v>
      </c>
      <c r="G98" s="256">
        <v>564.71666666666658</v>
      </c>
      <c r="H98" s="256">
        <v>612.41666666666663</v>
      </c>
      <c r="I98" s="256">
        <v>623.23333333333346</v>
      </c>
      <c r="J98" s="256">
        <v>636.26666666666665</v>
      </c>
      <c r="K98" s="254">
        <v>610.20000000000005</v>
      </c>
      <c r="L98" s="254">
        <v>586.35</v>
      </c>
      <c r="M98" s="254">
        <v>7.6644600000000001</v>
      </c>
    </row>
    <row r="99" spans="1:13">
      <c r="A99" s="273">
        <v>90</v>
      </c>
      <c r="B99" s="254" t="s">
        <v>246</v>
      </c>
      <c r="C99" s="254">
        <v>300.85000000000002</v>
      </c>
      <c r="D99" s="256">
        <v>300.55</v>
      </c>
      <c r="E99" s="256">
        <v>293.5</v>
      </c>
      <c r="F99" s="256">
        <v>286.14999999999998</v>
      </c>
      <c r="G99" s="256">
        <v>279.09999999999997</v>
      </c>
      <c r="H99" s="256">
        <v>307.90000000000003</v>
      </c>
      <c r="I99" s="256">
        <v>314.9500000000001</v>
      </c>
      <c r="J99" s="256">
        <v>322.30000000000007</v>
      </c>
      <c r="K99" s="254">
        <v>307.60000000000002</v>
      </c>
      <c r="L99" s="254">
        <v>293.2</v>
      </c>
      <c r="M99" s="254">
        <v>6.7344400000000002</v>
      </c>
    </row>
    <row r="100" spans="1:13">
      <c r="A100" s="273">
        <v>91</v>
      </c>
      <c r="B100" s="254" t="s">
        <v>107</v>
      </c>
      <c r="C100" s="254">
        <v>984.2</v>
      </c>
      <c r="D100" s="256">
        <v>982.88333333333333</v>
      </c>
      <c r="E100" s="256">
        <v>977.31666666666661</v>
      </c>
      <c r="F100" s="256">
        <v>970.43333333333328</v>
      </c>
      <c r="G100" s="256">
        <v>964.86666666666656</v>
      </c>
      <c r="H100" s="256">
        <v>989.76666666666665</v>
      </c>
      <c r="I100" s="256">
        <v>995.33333333333348</v>
      </c>
      <c r="J100" s="256">
        <v>1002.2166666666667</v>
      </c>
      <c r="K100" s="254">
        <v>988.45</v>
      </c>
      <c r="L100" s="254">
        <v>976</v>
      </c>
      <c r="M100" s="254">
        <v>22.36373</v>
      </c>
    </row>
    <row r="101" spans="1:13">
      <c r="A101" s="273">
        <v>92</v>
      </c>
      <c r="B101" s="254" t="s">
        <v>248</v>
      </c>
      <c r="C101" s="254">
        <v>3085.05</v>
      </c>
      <c r="D101" s="256">
        <v>3065.0666666666671</v>
      </c>
      <c r="E101" s="256">
        <v>3035.233333333334</v>
      </c>
      <c r="F101" s="256">
        <v>2985.416666666667</v>
      </c>
      <c r="G101" s="256">
        <v>2955.5833333333339</v>
      </c>
      <c r="H101" s="256">
        <v>3114.8833333333341</v>
      </c>
      <c r="I101" s="256">
        <v>3144.7166666666672</v>
      </c>
      <c r="J101" s="256">
        <v>3194.5333333333342</v>
      </c>
      <c r="K101" s="254">
        <v>3094.9</v>
      </c>
      <c r="L101" s="254">
        <v>3015.25</v>
      </c>
      <c r="M101" s="254">
        <v>1.2119599999999999</v>
      </c>
    </row>
    <row r="102" spans="1:13">
      <c r="A102" s="273">
        <v>93</v>
      </c>
      <c r="B102" s="254" t="s">
        <v>109</v>
      </c>
      <c r="C102" s="254">
        <v>1479.45</v>
      </c>
      <c r="D102" s="256">
        <v>1476</v>
      </c>
      <c r="E102" s="256">
        <v>1466</v>
      </c>
      <c r="F102" s="256">
        <v>1452.55</v>
      </c>
      <c r="G102" s="256">
        <v>1442.55</v>
      </c>
      <c r="H102" s="256">
        <v>1489.45</v>
      </c>
      <c r="I102" s="256">
        <v>1499.45</v>
      </c>
      <c r="J102" s="256">
        <v>1512.9</v>
      </c>
      <c r="K102" s="254">
        <v>1486</v>
      </c>
      <c r="L102" s="254">
        <v>1462.55</v>
      </c>
      <c r="M102" s="254">
        <v>44.409820000000003</v>
      </c>
    </row>
    <row r="103" spans="1:13">
      <c r="A103" s="273">
        <v>94</v>
      </c>
      <c r="B103" s="254" t="s">
        <v>249</v>
      </c>
      <c r="C103" s="254">
        <v>681.7</v>
      </c>
      <c r="D103" s="256">
        <v>680.33333333333337</v>
      </c>
      <c r="E103" s="256">
        <v>675.66666666666674</v>
      </c>
      <c r="F103" s="256">
        <v>669.63333333333333</v>
      </c>
      <c r="G103" s="256">
        <v>664.9666666666667</v>
      </c>
      <c r="H103" s="256">
        <v>686.36666666666679</v>
      </c>
      <c r="I103" s="256">
        <v>691.03333333333353</v>
      </c>
      <c r="J103" s="256">
        <v>697.06666666666683</v>
      </c>
      <c r="K103" s="254">
        <v>685</v>
      </c>
      <c r="L103" s="254">
        <v>674.3</v>
      </c>
      <c r="M103" s="254">
        <v>11.518549999999999</v>
      </c>
    </row>
    <row r="104" spans="1:13">
      <c r="A104" s="273">
        <v>95</v>
      </c>
      <c r="B104" s="254" t="s">
        <v>105</v>
      </c>
      <c r="C104" s="254">
        <v>1019.45</v>
      </c>
      <c r="D104" s="256">
        <v>1015.4833333333332</v>
      </c>
      <c r="E104" s="256">
        <v>1005.0166666666664</v>
      </c>
      <c r="F104" s="256">
        <v>990.58333333333314</v>
      </c>
      <c r="G104" s="256">
        <v>980.11666666666633</v>
      </c>
      <c r="H104" s="256">
        <v>1029.9166666666665</v>
      </c>
      <c r="I104" s="256">
        <v>1040.3833333333334</v>
      </c>
      <c r="J104" s="256">
        <v>1054.8166666666666</v>
      </c>
      <c r="K104" s="254">
        <v>1025.95</v>
      </c>
      <c r="L104" s="254">
        <v>1001.05</v>
      </c>
      <c r="M104" s="254">
        <v>12.855790000000001</v>
      </c>
    </row>
    <row r="105" spans="1:13">
      <c r="A105" s="273">
        <v>96</v>
      </c>
      <c r="B105" s="254" t="s">
        <v>110</v>
      </c>
      <c r="C105" s="254">
        <v>2985.65</v>
      </c>
      <c r="D105" s="256">
        <v>2981.8666666666668</v>
      </c>
      <c r="E105" s="256">
        <v>2946.7833333333338</v>
      </c>
      <c r="F105" s="256">
        <v>2907.916666666667</v>
      </c>
      <c r="G105" s="256">
        <v>2872.8333333333339</v>
      </c>
      <c r="H105" s="256">
        <v>3020.7333333333336</v>
      </c>
      <c r="I105" s="256">
        <v>3055.8166666666666</v>
      </c>
      <c r="J105" s="256">
        <v>3094.6833333333334</v>
      </c>
      <c r="K105" s="254">
        <v>3016.95</v>
      </c>
      <c r="L105" s="254">
        <v>2943</v>
      </c>
      <c r="M105" s="254">
        <v>4.8959799999999998</v>
      </c>
    </row>
    <row r="106" spans="1:13">
      <c r="A106" s="273">
        <v>97</v>
      </c>
      <c r="B106" s="254" t="s">
        <v>112</v>
      </c>
      <c r="C106" s="254">
        <v>394.8</v>
      </c>
      <c r="D106" s="256">
        <v>391.2166666666667</v>
      </c>
      <c r="E106" s="256">
        <v>384.93333333333339</v>
      </c>
      <c r="F106" s="256">
        <v>375.06666666666672</v>
      </c>
      <c r="G106" s="256">
        <v>368.78333333333342</v>
      </c>
      <c r="H106" s="256">
        <v>401.08333333333337</v>
      </c>
      <c r="I106" s="256">
        <v>407.36666666666667</v>
      </c>
      <c r="J106" s="256">
        <v>417.23333333333335</v>
      </c>
      <c r="K106" s="254">
        <v>397.5</v>
      </c>
      <c r="L106" s="254">
        <v>381.35</v>
      </c>
      <c r="M106" s="254">
        <v>116.01461</v>
      </c>
    </row>
    <row r="107" spans="1:13">
      <c r="A107" s="273">
        <v>98</v>
      </c>
      <c r="B107" s="254" t="s">
        <v>113</v>
      </c>
      <c r="C107" s="254">
        <v>298.39999999999998</v>
      </c>
      <c r="D107" s="256">
        <v>297.16666666666669</v>
      </c>
      <c r="E107" s="256">
        <v>293.83333333333337</v>
      </c>
      <c r="F107" s="256">
        <v>289.26666666666671</v>
      </c>
      <c r="G107" s="256">
        <v>285.93333333333339</v>
      </c>
      <c r="H107" s="256">
        <v>301.73333333333335</v>
      </c>
      <c r="I107" s="256">
        <v>305.06666666666672</v>
      </c>
      <c r="J107" s="256">
        <v>309.63333333333333</v>
      </c>
      <c r="K107" s="254">
        <v>300.5</v>
      </c>
      <c r="L107" s="254">
        <v>292.60000000000002</v>
      </c>
      <c r="M107" s="254">
        <v>43.02684</v>
      </c>
    </row>
    <row r="108" spans="1:13">
      <c r="A108" s="273">
        <v>99</v>
      </c>
      <c r="B108" s="254" t="s">
        <v>114</v>
      </c>
      <c r="C108" s="254">
        <v>2364.6</v>
      </c>
      <c r="D108" s="256">
        <v>2358.7666666666664</v>
      </c>
      <c r="E108" s="256">
        <v>2342.4333333333329</v>
      </c>
      <c r="F108" s="256">
        <v>2320.2666666666664</v>
      </c>
      <c r="G108" s="256">
        <v>2303.9333333333329</v>
      </c>
      <c r="H108" s="256">
        <v>2380.9333333333329</v>
      </c>
      <c r="I108" s="256">
        <v>2397.2666666666669</v>
      </c>
      <c r="J108" s="256">
        <v>2419.4333333333329</v>
      </c>
      <c r="K108" s="254">
        <v>2375.1</v>
      </c>
      <c r="L108" s="254">
        <v>2336.6</v>
      </c>
      <c r="M108" s="254">
        <v>17.616320000000002</v>
      </c>
    </row>
    <row r="109" spans="1:13">
      <c r="A109" s="273">
        <v>100</v>
      </c>
      <c r="B109" s="254" t="s">
        <v>250</v>
      </c>
      <c r="C109" s="254">
        <v>339.6</v>
      </c>
      <c r="D109" s="256">
        <v>338.25000000000006</v>
      </c>
      <c r="E109" s="256">
        <v>332.4500000000001</v>
      </c>
      <c r="F109" s="256">
        <v>325.30000000000007</v>
      </c>
      <c r="G109" s="256">
        <v>319.50000000000011</v>
      </c>
      <c r="H109" s="256">
        <v>345.40000000000009</v>
      </c>
      <c r="I109" s="256">
        <v>351.20000000000005</v>
      </c>
      <c r="J109" s="256">
        <v>358.35000000000008</v>
      </c>
      <c r="K109" s="254">
        <v>344.05</v>
      </c>
      <c r="L109" s="254">
        <v>331.1</v>
      </c>
      <c r="M109" s="254">
        <v>11.80879</v>
      </c>
    </row>
    <row r="110" spans="1:13">
      <c r="A110" s="273">
        <v>101</v>
      </c>
      <c r="B110" s="254" t="s">
        <v>251</v>
      </c>
      <c r="C110" s="254">
        <v>53.2</v>
      </c>
      <c r="D110" s="256">
        <v>52.816666666666663</v>
      </c>
      <c r="E110" s="256">
        <v>51.233333333333327</v>
      </c>
      <c r="F110" s="256">
        <v>49.266666666666666</v>
      </c>
      <c r="G110" s="256">
        <v>47.68333333333333</v>
      </c>
      <c r="H110" s="256">
        <v>54.783333333333324</v>
      </c>
      <c r="I110" s="256">
        <v>56.366666666666667</v>
      </c>
      <c r="J110" s="256">
        <v>58.333333333333321</v>
      </c>
      <c r="K110" s="254">
        <v>54.4</v>
      </c>
      <c r="L110" s="254">
        <v>50.85</v>
      </c>
      <c r="M110" s="254">
        <v>70.975999999999999</v>
      </c>
    </row>
    <row r="111" spans="1:13">
      <c r="A111" s="273">
        <v>102</v>
      </c>
      <c r="B111" s="254" t="s">
        <v>108</v>
      </c>
      <c r="C111" s="254">
        <v>2539.1999999999998</v>
      </c>
      <c r="D111" s="256">
        <v>2537.2166666666667</v>
      </c>
      <c r="E111" s="256">
        <v>2514.6333333333332</v>
      </c>
      <c r="F111" s="256">
        <v>2490.0666666666666</v>
      </c>
      <c r="G111" s="256">
        <v>2467.4833333333331</v>
      </c>
      <c r="H111" s="256">
        <v>2561.7833333333333</v>
      </c>
      <c r="I111" s="256">
        <v>2584.3666666666663</v>
      </c>
      <c r="J111" s="256">
        <v>2608.9333333333334</v>
      </c>
      <c r="K111" s="254">
        <v>2559.8000000000002</v>
      </c>
      <c r="L111" s="254">
        <v>2512.65</v>
      </c>
      <c r="M111" s="254">
        <v>21.25197</v>
      </c>
    </row>
    <row r="112" spans="1:13">
      <c r="A112" s="273">
        <v>103</v>
      </c>
      <c r="B112" s="254" t="s">
        <v>116</v>
      </c>
      <c r="C112" s="254">
        <v>635.15</v>
      </c>
      <c r="D112" s="256">
        <v>631.5333333333333</v>
      </c>
      <c r="E112" s="256">
        <v>626.96666666666658</v>
      </c>
      <c r="F112" s="256">
        <v>618.7833333333333</v>
      </c>
      <c r="G112" s="256">
        <v>614.21666666666658</v>
      </c>
      <c r="H112" s="256">
        <v>639.71666666666658</v>
      </c>
      <c r="I112" s="256">
        <v>644.28333333333319</v>
      </c>
      <c r="J112" s="256">
        <v>652.46666666666658</v>
      </c>
      <c r="K112" s="254">
        <v>636.1</v>
      </c>
      <c r="L112" s="254">
        <v>623.35</v>
      </c>
      <c r="M112" s="254">
        <v>101.70497</v>
      </c>
    </row>
    <row r="113" spans="1:13">
      <c r="A113" s="273">
        <v>104</v>
      </c>
      <c r="B113" s="254" t="s">
        <v>252</v>
      </c>
      <c r="C113" s="254">
        <v>1504.3</v>
      </c>
      <c r="D113" s="256">
        <v>1509.5</v>
      </c>
      <c r="E113" s="256">
        <v>1488.8</v>
      </c>
      <c r="F113" s="256">
        <v>1473.3</v>
      </c>
      <c r="G113" s="256">
        <v>1452.6</v>
      </c>
      <c r="H113" s="256">
        <v>1525</v>
      </c>
      <c r="I113" s="256">
        <v>1545.6999999999998</v>
      </c>
      <c r="J113" s="256">
        <v>1561.2</v>
      </c>
      <c r="K113" s="254">
        <v>1530.2</v>
      </c>
      <c r="L113" s="254">
        <v>1494</v>
      </c>
      <c r="M113" s="254">
        <v>4.1822999999999997</v>
      </c>
    </row>
    <row r="114" spans="1:13">
      <c r="A114" s="273">
        <v>105</v>
      </c>
      <c r="B114" s="254" t="s">
        <v>117</v>
      </c>
      <c r="C114" s="254">
        <v>587.9</v>
      </c>
      <c r="D114" s="256">
        <v>582.81666666666672</v>
      </c>
      <c r="E114" s="256">
        <v>572.28333333333342</v>
      </c>
      <c r="F114" s="256">
        <v>556.66666666666674</v>
      </c>
      <c r="G114" s="256">
        <v>546.13333333333344</v>
      </c>
      <c r="H114" s="256">
        <v>598.43333333333339</v>
      </c>
      <c r="I114" s="256">
        <v>608.9666666666667</v>
      </c>
      <c r="J114" s="256">
        <v>624.58333333333337</v>
      </c>
      <c r="K114" s="254">
        <v>593.35</v>
      </c>
      <c r="L114" s="254">
        <v>567.20000000000005</v>
      </c>
      <c r="M114" s="254">
        <v>18.62163</v>
      </c>
    </row>
    <row r="115" spans="1:13">
      <c r="A115" s="273">
        <v>106</v>
      </c>
      <c r="B115" s="254" t="s">
        <v>387</v>
      </c>
      <c r="C115" s="254">
        <v>651.25</v>
      </c>
      <c r="D115" s="256">
        <v>637.33333333333337</v>
      </c>
      <c r="E115" s="256">
        <v>614.91666666666674</v>
      </c>
      <c r="F115" s="256">
        <v>578.58333333333337</v>
      </c>
      <c r="G115" s="256">
        <v>556.16666666666674</v>
      </c>
      <c r="H115" s="256">
        <v>673.66666666666674</v>
      </c>
      <c r="I115" s="256">
        <v>696.08333333333348</v>
      </c>
      <c r="J115" s="256">
        <v>732.41666666666674</v>
      </c>
      <c r="K115" s="254">
        <v>659.75</v>
      </c>
      <c r="L115" s="254">
        <v>601</v>
      </c>
      <c r="M115" s="254">
        <v>16.527570000000001</v>
      </c>
    </row>
    <row r="116" spans="1:13">
      <c r="A116" s="273">
        <v>107</v>
      </c>
      <c r="B116" s="254" t="s">
        <v>119</v>
      </c>
      <c r="C116" s="254">
        <v>59.45</v>
      </c>
      <c r="D116" s="256">
        <v>59.15</v>
      </c>
      <c r="E116" s="256">
        <v>58.25</v>
      </c>
      <c r="F116" s="256">
        <v>57.050000000000004</v>
      </c>
      <c r="G116" s="256">
        <v>56.150000000000006</v>
      </c>
      <c r="H116" s="256">
        <v>60.349999999999994</v>
      </c>
      <c r="I116" s="256">
        <v>61.249999999999986</v>
      </c>
      <c r="J116" s="256">
        <v>62.449999999999989</v>
      </c>
      <c r="K116" s="254">
        <v>60.05</v>
      </c>
      <c r="L116" s="254">
        <v>57.95</v>
      </c>
      <c r="M116" s="254">
        <v>310.58497999999997</v>
      </c>
    </row>
    <row r="117" spans="1:13">
      <c r="A117" s="273">
        <v>108</v>
      </c>
      <c r="B117" s="254" t="s">
        <v>126</v>
      </c>
      <c r="C117" s="254">
        <v>207.3</v>
      </c>
      <c r="D117" s="256">
        <v>206.98333333333335</v>
      </c>
      <c r="E117" s="256">
        <v>205.51666666666671</v>
      </c>
      <c r="F117" s="256">
        <v>203.73333333333335</v>
      </c>
      <c r="G117" s="256">
        <v>202.26666666666671</v>
      </c>
      <c r="H117" s="256">
        <v>208.76666666666671</v>
      </c>
      <c r="I117" s="256">
        <v>210.23333333333335</v>
      </c>
      <c r="J117" s="256">
        <v>212.01666666666671</v>
      </c>
      <c r="K117" s="254">
        <v>208.45</v>
      </c>
      <c r="L117" s="254">
        <v>205.2</v>
      </c>
      <c r="M117" s="254">
        <v>176.77888999999999</v>
      </c>
    </row>
    <row r="118" spans="1:13">
      <c r="A118" s="273">
        <v>109</v>
      </c>
      <c r="B118" s="254" t="s">
        <v>115</v>
      </c>
      <c r="C118" s="254">
        <v>298.5</v>
      </c>
      <c r="D118" s="256">
        <v>295.05</v>
      </c>
      <c r="E118" s="256">
        <v>286.10000000000002</v>
      </c>
      <c r="F118" s="256">
        <v>273.7</v>
      </c>
      <c r="G118" s="256">
        <v>264.75</v>
      </c>
      <c r="H118" s="256">
        <v>307.45000000000005</v>
      </c>
      <c r="I118" s="256">
        <v>316.39999999999998</v>
      </c>
      <c r="J118" s="256">
        <v>328.80000000000007</v>
      </c>
      <c r="K118" s="254">
        <v>304</v>
      </c>
      <c r="L118" s="254">
        <v>282.64999999999998</v>
      </c>
      <c r="M118" s="254">
        <v>487.02821</v>
      </c>
    </row>
    <row r="119" spans="1:13">
      <c r="A119" s="273">
        <v>110</v>
      </c>
      <c r="B119" s="254" t="s">
        <v>255</v>
      </c>
      <c r="C119" s="254">
        <v>134.05000000000001</v>
      </c>
      <c r="D119" s="256">
        <v>133.95000000000002</v>
      </c>
      <c r="E119" s="256">
        <v>131.65000000000003</v>
      </c>
      <c r="F119" s="256">
        <v>129.25000000000003</v>
      </c>
      <c r="G119" s="256">
        <v>126.95000000000005</v>
      </c>
      <c r="H119" s="256">
        <v>136.35000000000002</v>
      </c>
      <c r="I119" s="256">
        <v>138.65000000000003</v>
      </c>
      <c r="J119" s="256">
        <v>141.05000000000001</v>
      </c>
      <c r="K119" s="254">
        <v>136.25</v>
      </c>
      <c r="L119" s="254">
        <v>131.55000000000001</v>
      </c>
      <c r="M119" s="254">
        <v>34.387639999999998</v>
      </c>
    </row>
    <row r="120" spans="1:13">
      <c r="A120" s="273">
        <v>111</v>
      </c>
      <c r="B120" s="254" t="s">
        <v>125</v>
      </c>
      <c r="C120" s="254">
        <v>114.75</v>
      </c>
      <c r="D120" s="256">
        <v>114.31666666666666</v>
      </c>
      <c r="E120" s="256">
        <v>112.93333333333332</v>
      </c>
      <c r="F120" s="256">
        <v>111.11666666666666</v>
      </c>
      <c r="G120" s="256">
        <v>109.73333333333332</v>
      </c>
      <c r="H120" s="256">
        <v>116.13333333333333</v>
      </c>
      <c r="I120" s="256">
        <v>117.51666666666665</v>
      </c>
      <c r="J120" s="256">
        <v>119.33333333333333</v>
      </c>
      <c r="K120" s="254">
        <v>115.7</v>
      </c>
      <c r="L120" s="254">
        <v>112.5</v>
      </c>
      <c r="M120" s="254">
        <v>106.51393</v>
      </c>
    </row>
    <row r="121" spans="1:13">
      <c r="A121" s="273">
        <v>112</v>
      </c>
      <c r="B121" s="254" t="s">
        <v>772</v>
      </c>
      <c r="C121" s="254">
        <v>2064.4</v>
      </c>
      <c r="D121" s="256">
        <v>2060.4666666666667</v>
      </c>
      <c r="E121" s="256">
        <v>2028.9333333333334</v>
      </c>
      <c r="F121" s="256">
        <v>1993.4666666666667</v>
      </c>
      <c r="G121" s="256">
        <v>1961.9333333333334</v>
      </c>
      <c r="H121" s="256">
        <v>2095.9333333333334</v>
      </c>
      <c r="I121" s="256">
        <v>2127.4666666666672</v>
      </c>
      <c r="J121" s="256">
        <v>2162.9333333333334</v>
      </c>
      <c r="K121" s="254">
        <v>2092</v>
      </c>
      <c r="L121" s="254">
        <v>2025</v>
      </c>
      <c r="M121" s="254">
        <v>10.023960000000001</v>
      </c>
    </row>
    <row r="122" spans="1:13">
      <c r="A122" s="273">
        <v>113</v>
      </c>
      <c r="B122" s="254" t="s">
        <v>120</v>
      </c>
      <c r="C122" s="254">
        <v>530.85</v>
      </c>
      <c r="D122" s="256">
        <v>532.61666666666667</v>
      </c>
      <c r="E122" s="256">
        <v>525.23333333333335</v>
      </c>
      <c r="F122" s="256">
        <v>519.61666666666667</v>
      </c>
      <c r="G122" s="256">
        <v>512.23333333333335</v>
      </c>
      <c r="H122" s="256">
        <v>538.23333333333335</v>
      </c>
      <c r="I122" s="256">
        <v>545.61666666666679</v>
      </c>
      <c r="J122" s="256">
        <v>551.23333333333335</v>
      </c>
      <c r="K122" s="254">
        <v>540</v>
      </c>
      <c r="L122" s="254">
        <v>527</v>
      </c>
      <c r="M122" s="254">
        <v>16.79664</v>
      </c>
    </row>
    <row r="123" spans="1:13">
      <c r="A123" s="273">
        <v>114</v>
      </c>
      <c r="B123" s="254" t="s">
        <v>822</v>
      </c>
      <c r="C123" s="254">
        <v>254.7</v>
      </c>
      <c r="D123" s="256">
        <v>253.56666666666669</v>
      </c>
      <c r="E123" s="256">
        <v>251.13333333333338</v>
      </c>
      <c r="F123" s="256">
        <v>247.56666666666669</v>
      </c>
      <c r="G123" s="256">
        <v>245.13333333333338</v>
      </c>
      <c r="H123" s="256">
        <v>257.13333333333338</v>
      </c>
      <c r="I123" s="256">
        <v>259.56666666666672</v>
      </c>
      <c r="J123" s="256">
        <v>263.13333333333338</v>
      </c>
      <c r="K123" s="254">
        <v>256</v>
      </c>
      <c r="L123" s="254">
        <v>250</v>
      </c>
      <c r="M123" s="254">
        <v>8.8808299999999996</v>
      </c>
    </row>
    <row r="124" spans="1:13">
      <c r="A124" s="273">
        <v>115</v>
      </c>
      <c r="B124" s="254" t="s">
        <v>122</v>
      </c>
      <c r="C124" s="254">
        <v>1024.3</v>
      </c>
      <c r="D124" s="256">
        <v>1015.35</v>
      </c>
      <c r="E124" s="256">
        <v>1002.7</v>
      </c>
      <c r="F124" s="256">
        <v>981.1</v>
      </c>
      <c r="G124" s="256">
        <v>968.45</v>
      </c>
      <c r="H124" s="256">
        <v>1036.95</v>
      </c>
      <c r="I124" s="256">
        <v>1049.5999999999999</v>
      </c>
      <c r="J124" s="256">
        <v>1071.2</v>
      </c>
      <c r="K124" s="254">
        <v>1028</v>
      </c>
      <c r="L124" s="254">
        <v>993.75</v>
      </c>
      <c r="M124" s="254">
        <v>39.822159999999997</v>
      </c>
    </row>
    <row r="125" spans="1:13">
      <c r="A125" s="273">
        <v>116</v>
      </c>
      <c r="B125" s="254" t="s">
        <v>256</v>
      </c>
      <c r="C125" s="254">
        <v>4684.3</v>
      </c>
      <c r="D125" s="256">
        <v>4660.8</v>
      </c>
      <c r="E125" s="256">
        <v>4603.6000000000004</v>
      </c>
      <c r="F125" s="256">
        <v>4522.9000000000005</v>
      </c>
      <c r="G125" s="256">
        <v>4465.7000000000007</v>
      </c>
      <c r="H125" s="256">
        <v>4741.5</v>
      </c>
      <c r="I125" s="256">
        <v>4798.6999999999989</v>
      </c>
      <c r="J125" s="256">
        <v>4879.3999999999996</v>
      </c>
      <c r="K125" s="254">
        <v>4718</v>
      </c>
      <c r="L125" s="254">
        <v>4580.1000000000004</v>
      </c>
      <c r="M125" s="254">
        <v>2.2835399999999999</v>
      </c>
    </row>
    <row r="126" spans="1:13">
      <c r="A126" s="273">
        <v>117</v>
      </c>
      <c r="B126" s="254" t="s">
        <v>124</v>
      </c>
      <c r="C126" s="254">
        <v>1461.8</v>
      </c>
      <c r="D126" s="256">
        <v>1464.0833333333333</v>
      </c>
      <c r="E126" s="256">
        <v>1451.1666666666665</v>
      </c>
      <c r="F126" s="256">
        <v>1440.5333333333333</v>
      </c>
      <c r="G126" s="256">
        <v>1427.6166666666666</v>
      </c>
      <c r="H126" s="256">
        <v>1474.7166666666665</v>
      </c>
      <c r="I126" s="256">
        <v>1487.633333333333</v>
      </c>
      <c r="J126" s="256">
        <v>1498.2666666666664</v>
      </c>
      <c r="K126" s="254">
        <v>1477</v>
      </c>
      <c r="L126" s="254">
        <v>1453.45</v>
      </c>
      <c r="M126" s="254">
        <v>71.322940000000003</v>
      </c>
    </row>
    <row r="127" spans="1:13">
      <c r="A127" s="273">
        <v>118</v>
      </c>
      <c r="B127" s="254" t="s">
        <v>121</v>
      </c>
      <c r="C127" s="254">
        <v>1776.4</v>
      </c>
      <c r="D127" s="256">
        <v>1780.9833333333333</v>
      </c>
      <c r="E127" s="256">
        <v>1760.8666666666668</v>
      </c>
      <c r="F127" s="256">
        <v>1745.3333333333335</v>
      </c>
      <c r="G127" s="256">
        <v>1725.2166666666669</v>
      </c>
      <c r="H127" s="256">
        <v>1796.5166666666667</v>
      </c>
      <c r="I127" s="256">
        <v>1816.633333333333</v>
      </c>
      <c r="J127" s="256">
        <v>1832.1666666666665</v>
      </c>
      <c r="K127" s="254">
        <v>1801.1</v>
      </c>
      <c r="L127" s="254">
        <v>1765.45</v>
      </c>
      <c r="M127" s="254">
        <v>3.28593</v>
      </c>
    </row>
    <row r="128" spans="1:13">
      <c r="A128" s="273">
        <v>119</v>
      </c>
      <c r="B128" s="254" t="s">
        <v>257</v>
      </c>
      <c r="C128" s="254">
        <v>2095.0500000000002</v>
      </c>
      <c r="D128" s="256">
        <v>2082</v>
      </c>
      <c r="E128" s="256">
        <v>2064</v>
      </c>
      <c r="F128" s="256">
        <v>2032.9499999999998</v>
      </c>
      <c r="G128" s="256">
        <v>2014.9499999999998</v>
      </c>
      <c r="H128" s="256">
        <v>2113.0500000000002</v>
      </c>
      <c r="I128" s="256">
        <v>2131.0500000000002</v>
      </c>
      <c r="J128" s="256">
        <v>2162.1000000000004</v>
      </c>
      <c r="K128" s="254">
        <v>2100</v>
      </c>
      <c r="L128" s="254">
        <v>2050.9499999999998</v>
      </c>
      <c r="M128" s="254">
        <v>3.60554</v>
      </c>
    </row>
    <row r="129" spans="1:13">
      <c r="A129" s="273">
        <v>120</v>
      </c>
      <c r="B129" s="254" t="s">
        <v>258</v>
      </c>
      <c r="C129" s="254">
        <v>155.69999999999999</v>
      </c>
      <c r="D129" s="256">
        <v>154.41666666666666</v>
      </c>
      <c r="E129" s="256">
        <v>151.5333333333333</v>
      </c>
      <c r="F129" s="256">
        <v>147.36666666666665</v>
      </c>
      <c r="G129" s="256">
        <v>144.48333333333329</v>
      </c>
      <c r="H129" s="256">
        <v>158.58333333333331</v>
      </c>
      <c r="I129" s="256">
        <v>161.4666666666667</v>
      </c>
      <c r="J129" s="256">
        <v>165.63333333333333</v>
      </c>
      <c r="K129" s="254">
        <v>157.30000000000001</v>
      </c>
      <c r="L129" s="254">
        <v>150.25</v>
      </c>
      <c r="M129" s="254">
        <v>61.871389999999998</v>
      </c>
    </row>
    <row r="130" spans="1:13">
      <c r="A130" s="273">
        <v>121</v>
      </c>
      <c r="B130" s="254" t="s">
        <v>128</v>
      </c>
      <c r="C130" s="254">
        <v>729.15</v>
      </c>
      <c r="D130" s="256">
        <v>727</v>
      </c>
      <c r="E130" s="256">
        <v>716.8</v>
      </c>
      <c r="F130" s="256">
        <v>704.44999999999993</v>
      </c>
      <c r="G130" s="256">
        <v>694.24999999999989</v>
      </c>
      <c r="H130" s="256">
        <v>739.35</v>
      </c>
      <c r="I130" s="256">
        <v>749.55000000000007</v>
      </c>
      <c r="J130" s="256">
        <v>761.90000000000009</v>
      </c>
      <c r="K130" s="254">
        <v>737.2</v>
      </c>
      <c r="L130" s="254">
        <v>714.65</v>
      </c>
      <c r="M130" s="254">
        <v>104.70356</v>
      </c>
    </row>
    <row r="131" spans="1:13">
      <c r="A131" s="273">
        <v>122</v>
      </c>
      <c r="B131" s="254" t="s">
        <v>127</v>
      </c>
      <c r="C131" s="254">
        <v>425.1</v>
      </c>
      <c r="D131" s="256">
        <v>419.91666666666669</v>
      </c>
      <c r="E131" s="256">
        <v>411.13333333333338</v>
      </c>
      <c r="F131" s="256">
        <v>397.16666666666669</v>
      </c>
      <c r="G131" s="256">
        <v>388.38333333333338</v>
      </c>
      <c r="H131" s="256">
        <v>433.88333333333338</v>
      </c>
      <c r="I131" s="256">
        <v>442.66666666666669</v>
      </c>
      <c r="J131" s="256">
        <v>456.63333333333338</v>
      </c>
      <c r="K131" s="254">
        <v>428.7</v>
      </c>
      <c r="L131" s="254">
        <v>405.95</v>
      </c>
      <c r="M131" s="254">
        <v>157.85263</v>
      </c>
    </row>
    <row r="132" spans="1:13">
      <c r="A132" s="273">
        <v>123</v>
      </c>
      <c r="B132" s="254" t="s">
        <v>129</v>
      </c>
      <c r="C132" s="254">
        <v>3199.8</v>
      </c>
      <c r="D132" s="256">
        <v>3200.9333333333329</v>
      </c>
      <c r="E132" s="256">
        <v>3163.8666666666659</v>
      </c>
      <c r="F132" s="256">
        <v>3127.9333333333329</v>
      </c>
      <c r="G132" s="256">
        <v>3090.8666666666659</v>
      </c>
      <c r="H132" s="256">
        <v>3236.8666666666659</v>
      </c>
      <c r="I132" s="256">
        <v>3273.9333333333325</v>
      </c>
      <c r="J132" s="256">
        <v>3309.8666666666659</v>
      </c>
      <c r="K132" s="254">
        <v>3238</v>
      </c>
      <c r="L132" s="254">
        <v>3165</v>
      </c>
      <c r="M132" s="254">
        <v>3.1448700000000001</v>
      </c>
    </row>
    <row r="133" spans="1:13">
      <c r="A133" s="273">
        <v>124</v>
      </c>
      <c r="B133" s="254" t="s">
        <v>131</v>
      </c>
      <c r="C133" s="254">
        <v>1768.05</v>
      </c>
      <c r="D133" s="256">
        <v>1772.4833333333333</v>
      </c>
      <c r="E133" s="256">
        <v>1755.0666666666666</v>
      </c>
      <c r="F133" s="256">
        <v>1742.0833333333333</v>
      </c>
      <c r="G133" s="256">
        <v>1724.6666666666665</v>
      </c>
      <c r="H133" s="256">
        <v>1785.4666666666667</v>
      </c>
      <c r="I133" s="256">
        <v>1802.8833333333332</v>
      </c>
      <c r="J133" s="256">
        <v>1815.8666666666668</v>
      </c>
      <c r="K133" s="254">
        <v>1789.9</v>
      </c>
      <c r="L133" s="254">
        <v>1759.5</v>
      </c>
      <c r="M133" s="254">
        <v>25.430019999999999</v>
      </c>
    </row>
    <row r="134" spans="1:13">
      <c r="A134" s="273">
        <v>125</v>
      </c>
      <c r="B134" s="254" t="s">
        <v>132</v>
      </c>
      <c r="C134" s="254">
        <v>97.05</v>
      </c>
      <c r="D134" s="256">
        <v>96.266666666666652</v>
      </c>
      <c r="E134" s="256">
        <v>94.633333333333297</v>
      </c>
      <c r="F134" s="256">
        <v>92.21666666666664</v>
      </c>
      <c r="G134" s="256">
        <v>90.583333333333286</v>
      </c>
      <c r="H134" s="256">
        <v>98.683333333333309</v>
      </c>
      <c r="I134" s="256">
        <v>100.31666666666666</v>
      </c>
      <c r="J134" s="256">
        <v>102.73333333333332</v>
      </c>
      <c r="K134" s="254">
        <v>97.9</v>
      </c>
      <c r="L134" s="254">
        <v>93.85</v>
      </c>
      <c r="M134" s="254">
        <v>134.31404000000001</v>
      </c>
    </row>
    <row r="135" spans="1:13">
      <c r="A135" s="273">
        <v>126</v>
      </c>
      <c r="B135" s="254" t="s">
        <v>259</v>
      </c>
      <c r="C135" s="254">
        <v>2863.25</v>
      </c>
      <c r="D135" s="256">
        <v>2859.75</v>
      </c>
      <c r="E135" s="256">
        <v>2809.5</v>
      </c>
      <c r="F135" s="256">
        <v>2755.75</v>
      </c>
      <c r="G135" s="256">
        <v>2705.5</v>
      </c>
      <c r="H135" s="256">
        <v>2913.5</v>
      </c>
      <c r="I135" s="256">
        <v>2963.75</v>
      </c>
      <c r="J135" s="256">
        <v>3017.5</v>
      </c>
      <c r="K135" s="254">
        <v>2910</v>
      </c>
      <c r="L135" s="254">
        <v>2806</v>
      </c>
      <c r="M135" s="254">
        <v>2.87819</v>
      </c>
    </row>
    <row r="136" spans="1:13">
      <c r="A136" s="273">
        <v>127</v>
      </c>
      <c r="B136" s="254" t="s">
        <v>133</v>
      </c>
      <c r="C136" s="254">
        <v>524.35</v>
      </c>
      <c r="D136" s="256">
        <v>520.06666666666672</v>
      </c>
      <c r="E136" s="256">
        <v>512.33333333333348</v>
      </c>
      <c r="F136" s="256">
        <v>500.31666666666678</v>
      </c>
      <c r="G136" s="256">
        <v>492.58333333333354</v>
      </c>
      <c r="H136" s="256">
        <v>532.08333333333348</v>
      </c>
      <c r="I136" s="256">
        <v>539.81666666666683</v>
      </c>
      <c r="J136" s="256">
        <v>551.83333333333337</v>
      </c>
      <c r="K136" s="254">
        <v>527.79999999999995</v>
      </c>
      <c r="L136" s="254">
        <v>508.05</v>
      </c>
      <c r="M136" s="254">
        <v>40.346960000000003</v>
      </c>
    </row>
    <row r="137" spans="1:13">
      <c r="A137" s="273">
        <v>128</v>
      </c>
      <c r="B137" s="254" t="s">
        <v>260</v>
      </c>
      <c r="C137" s="254">
        <v>4167.3</v>
      </c>
      <c r="D137" s="256">
        <v>4173.9833333333327</v>
      </c>
      <c r="E137" s="256">
        <v>4118.9666666666653</v>
      </c>
      <c r="F137" s="256">
        <v>4070.6333333333323</v>
      </c>
      <c r="G137" s="256">
        <v>4015.616666666665</v>
      </c>
      <c r="H137" s="256">
        <v>4222.3166666666657</v>
      </c>
      <c r="I137" s="256">
        <v>4277.3333333333339</v>
      </c>
      <c r="J137" s="256">
        <v>4325.6666666666661</v>
      </c>
      <c r="K137" s="254">
        <v>4229</v>
      </c>
      <c r="L137" s="254">
        <v>4125.6499999999996</v>
      </c>
      <c r="M137" s="254">
        <v>4.2006600000000001</v>
      </c>
    </row>
    <row r="138" spans="1:13">
      <c r="A138" s="273">
        <v>129</v>
      </c>
      <c r="B138" s="254" t="s">
        <v>134</v>
      </c>
      <c r="C138" s="254">
        <v>1515.75</v>
      </c>
      <c r="D138" s="256">
        <v>1504.4166666666667</v>
      </c>
      <c r="E138" s="256">
        <v>1489.3333333333335</v>
      </c>
      <c r="F138" s="256">
        <v>1462.9166666666667</v>
      </c>
      <c r="G138" s="256">
        <v>1447.8333333333335</v>
      </c>
      <c r="H138" s="256">
        <v>1530.8333333333335</v>
      </c>
      <c r="I138" s="256">
        <v>1545.916666666667</v>
      </c>
      <c r="J138" s="256">
        <v>1572.3333333333335</v>
      </c>
      <c r="K138" s="254">
        <v>1519.5</v>
      </c>
      <c r="L138" s="254">
        <v>1478</v>
      </c>
      <c r="M138" s="254">
        <v>20.054040000000001</v>
      </c>
    </row>
    <row r="139" spans="1:13">
      <c r="A139" s="273">
        <v>130</v>
      </c>
      <c r="B139" s="254" t="s">
        <v>135</v>
      </c>
      <c r="C139" s="254">
        <v>1192.6500000000001</v>
      </c>
      <c r="D139" s="256">
        <v>1190.4166666666667</v>
      </c>
      <c r="E139" s="256">
        <v>1175.3333333333335</v>
      </c>
      <c r="F139" s="256">
        <v>1158.0166666666667</v>
      </c>
      <c r="G139" s="256">
        <v>1142.9333333333334</v>
      </c>
      <c r="H139" s="256">
        <v>1207.7333333333336</v>
      </c>
      <c r="I139" s="256">
        <v>1222.8166666666671</v>
      </c>
      <c r="J139" s="256">
        <v>1240.1333333333337</v>
      </c>
      <c r="K139" s="254">
        <v>1205.5</v>
      </c>
      <c r="L139" s="254">
        <v>1173.0999999999999</v>
      </c>
      <c r="M139" s="254">
        <v>29.026710000000001</v>
      </c>
    </row>
    <row r="140" spans="1:13">
      <c r="A140" s="273">
        <v>131</v>
      </c>
      <c r="B140" s="254" t="s">
        <v>146</v>
      </c>
      <c r="C140" s="254">
        <v>82476.850000000006</v>
      </c>
      <c r="D140" s="256">
        <v>82292.033333333326</v>
      </c>
      <c r="E140" s="256">
        <v>81456.116666666654</v>
      </c>
      <c r="F140" s="256">
        <v>80435.383333333331</v>
      </c>
      <c r="G140" s="256">
        <v>79599.46666666666</v>
      </c>
      <c r="H140" s="256">
        <v>83312.766666666648</v>
      </c>
      <c r="I140" s="256">
        <v>84148.683333333334</v>
      </c>
      <c r="J140" s="256">
        <v>85169.416666666642</v>
      </c>
      <c r="K140" s="254">
        <v>83127.95</v>
      </c>
      <c r="L140" s="254">
        <v>81271.3</v>
      </c>
      <c r="M140" s="254">
        <v>0.11908000000000001</v>
      </c>
    </row>
    <row r="141" spans="1:13">
      <c r="A141" s="273">
        <v>132</v>
      </c>
      <c r="B141" s="254" t="s">
        <v>143</v>
      </c>
      <c r="C141" s="254">
        <v>1221.6500000000001</v>
      </c>
      <c r="D141" s="256">
        <v>1219.2166666666667</v>
      </c>
      <c r="E141" s="256">
        <v>1203.5833333333335</v>
      </c>
      <c r="F141" s="256">
        <v>1185.5166666666669</v>
      </c>
      <c r="G141" s="256">
        <v>1169.8833333333337</v>
      </c>
      <c r="H141" s="256">
        <v>1237.2833333333333</v>
      </c>
      <c r="I141" s="256">
        <v>1252.9166666666665</v>
      </c>
      <c r="J141" s="256">
        <v>1270.9833333333331</v>
      </c>
      <c r="K141" s="254">
        <v>1234.8499999999999</v>
      </c>
      <c r="L141" s="254">
        <v>1201.1500000000001</v>
      </c>
      <c r="M141" s="254">
        <v>4.6919599999999999</v>
      </c>
    </row>
    <row r="142" spans="1:13">
      <c r="A142" s="273">
        <v>133</v>
      </c>
      <c r="B142" s="254" t="s">
        <v>137</v>
      </c>
      <c r="C142" s="254">
        <v>170.3</v>
      </c>
      <c r="D142" s="256">
        <v>168.53333333333333</v>
      </c>
      <c r="E142" s="256">
        <v>166.16666666666666</v>
      </c>
      <c r="F142" s="256">
        <v>162.03333333333333</v>
      </c>
      <c r="G142" s="256">
        <v>159.66666666666666</v>
      </c>
      <c r="H142" s="256">
        <v>172.66666666666666</v>
      </c>
      <c r="I142" s="256">
        <v>175.03333333333333</v>
      </c>
      <c r="J142" s="256">
        <v>179.16666666666666</v>
      </c>
      <c r="K142" s="254">
        <v>170.9</v>
      </c>
      <c r="L142" s="254">
        <v>164.4</v>
      </c>
      <c r="M142" s="254">
        <v>79.546009999999995</v>
      </c>
    </row>
    <row r="143" spans="1:13">
      <c r="A143" s="273">
        <v>134</v>
      </c>
      <c r="B143" s="254" t="s">
        <v>136</v>
      </c>
      <c r="C143" s="254">
        <v>807.45</v>
      </c>
      <c r="D143" s="256">
        <v>803.65</v>
      </c>
      <c r="E143" s="256">
        <v>797.8</v>
      </c>
      <c r="F143" s="256">
        <v>788.15</v>
      </c>
      <c r="G143" s="256">
        <v>782.3</v>
      </c>
      <c r="H143" s="256">
        <v>813.3</v>
      </c>
      <c r="I143" s="256">
        <v>819.15000000000009</v>
      </c>
      <c r="J143" s="256">
        <v>828.8</v>
      </c>
      <c r="K143" s="254">
        <v>809.5</v>
      </c>
      <c r="L143" s="254">
        <v>794</v>
      </c>
      <c r="M143" s="254">
        <v>15.9877</v>
      </c>
    </row>
    <row r="144" spans="1:13">
      <c r="A144" s="273">
        <v>135</v>
      </c>
      <c r="B144" s="254" t="s">
        <v>138</v>
      </c>
      <c r="C144" s="254">
        <v>165.35</v>
      </c>
      <c r="D144" s="256">
        <v>163.98333333333332</v>
      </c>
      <c r="E144" s="256">
        <v>161.91666666666663</v>
      </c>
      <c r="F144" s="256">
        <v>158.48333333333332</v>
      </c>
      <c r="G144" s="256">
        <v>156.41666666666663</v>
      </c>
      <c r="H144" s="256">
        <v>167.41666666666663</v>
      </c>
      <c r="I144" s="256">
        <v>169.48333333333329</v>
      </c>
      <c r="J144" s="256">
        <v>172.91666666666663</v>
      </c>
      <c r="K144" s="254">
        <v>166.05</v>
      </c>
      <c r="L144" s="254">
        <v>160.55000000000001</v>
      </c>
      <c r="M144" s="254">
        <v>48.654530000000001</v>
      </c>
    </row>
    <row r="145" spans="1:13">
      <c r="A145" s="273">
        <v>136</v>
      </c>
      <c r="B145" s="254" t="s">
        <v>139</v>
      </c>
      <c r="C145" s="254">
        <v>494.8</v>
      </c>
      <c r="D145" s="256">
        <v>492.45</v>
      </c>
      <c r="E145" s="256">
        <v>488.95</v>
      </c>
      <c r="F145" s="256">
        <v>483.1</v>
      </c>
      <c r="G145" s="256">
        <v>479.6</v>
      </c>
      <c r="H145" s="256">
        <v>498.29999999999995</v>
      </c>
      <c r="I145" s="256">
        <v>501.79999999999995</v>
      </c>
      <c r="J145" s="256">
        <v>507.64999999999992</v>
      </c>
      <c r="K145" s="254">
        <v>495.95</v>
      </c>
      <c r="L145" s="254">
        <v>486.6</v>
      </c>
      <c r="M145" s="254">
        <v>8.6456999999999997</v>
      </c>
    </row>
    <row r="146" spans="1:13">
      <c r="A146" s="273">
        <v>137</v>
      </c>
      <c r="B146" s="254" t="s">
        <v>140</v>
      </c>
      <c r="C146" s="254">
        <v>7177.85</v>
      </c>
      <c r="D146" s="256">
        <v>7161.95</v>
      </c>
      <c r="E146" s="256">
        <v>7110.95</v>
      </c>
      <c r="F146" s="256">
        <v>7044.05</v>
      </c>
      <c r="G146" s="256">
        <v>6993.05</v>
      </c>
      <c r="H146" s="256">
        <v>7228.8499999999995</v>
      </c>
      <c r="I146" s="256">
        <v>7279.8499999999995</v>
      </c>
      <c r="J146" s="256">
        <v>7346.7499999999991</v>
      </c>
      <c r="K146" s="254">
        <v>7212.95</v>
      </c>
      <c r="L146" s="254">
        <v>7095.05</v>
      </c>
      <c r="M146" s="254">
        <v>3.2235299999999998</v>
      </c>
    </row>
    <row r="147" spans="1:13">
      <c r="A147" s="273">
        <v>138</v>
      </c>
      <c r="B147" s="254" t="s">
        <v>142</v>
      </c>
      <c r="C147" s="254">
        <v>1000.6</v>
      </c>
      <c r="D147" s="256">
        <v>1003.8333333333334</v>
      </c>
      <c r="E147" s="256">
        <v>986.81666666666672</v>
      </c>
      <c r="F147" s="256">
        <v>973.0333333333333</v>
      </c>
      <c r="G147" s="256">
        <v>956.01666666666665</v>
      </c>
      <c r="H147" s="256">
        <v>1017.6166666666668</v>
      </c>
      <c r="I147" s="256">
        <v>1034.6333333333334</v>
      </c>
      <c r="J147" s="256">
        <v>1048.416666666667</v>
      </c>
      <c r="K147" s="254">
        <v>1020.85</v>
      </c>
      <c r="L147" s="254">
        <v>990.05</v>
      </c>
      <c r="M147" s="254">
        <v>9.8306900000000006</v>
      </c>
    </row>
    <row r="148" spans="1:13">
      <c r="A148" s="273">
        <v>139</v>
      </c>
      <c r="B148" s="254" t="s">
        <v>144</v>
      </c>
      <c r="C148" s="254">
        <v>2467.6999999999998</v>
      </c>
      <c r="D148" s="256">
        <v>2455.8833333333332</v>
      </c>
      <c r="E148" s="256">
        <v>2436.7666666666664</v>
      </c>
      <c r="F148" s="256">
        <v>2405.833333333333</v>
      </c>
      <c r="G148" s="256">
        <v>2386.7166666666662</v>
      </c>
      <c r="H148" s="256">
        <v>2486.8166666666666</v>
      </c>
      <c r="I148" s="256">
        <v>2505.9333333333334</v>
      </c>
      <c r="J148" s="256">
        <v>2536.8666666666668</v>
      </c>
      <c r="K148" s="254">
        <v>2475</v>
      </c>
      <c r="L148" s="254">
        <v>2424.9499999999998</v>
      </c>
      <c r="M148" s="254">
        <v>4.2052500000000004</v>
      </c>
    </row>
    <row r="149" spans="1:13">
      <c r="A149" s="273">
        <v>140</v>
      </c>
      <c r="B149" s="254" t="s">
        <v>145</v>
      </c>
      <c r="C149" s="254">
        <v>245.25</v>
      </c>
      <c r="D149" s="256">
        <v>243.11666666666667</v>
      </c>
      <c r="E149" s="256">
        <v>239.53333333333336</v>
      </c>
      <c r="F149" s="256">
        <v>233.81666666666669</v>
      </c>
      <c r="G149" s="256">
        <v>230.23333333333338</v>
      </c>
      <c r="H149" s="256">
        <v>248.83333333333334</v>
      </c>
      <c r="I149" s="256">
        <v>252.41666666666666</v>
      </c>
      <c r="J149" s="256">
        <v>258.13333333333333</v>
      </c>
      <c r="K149" s="254">
        <v>246.7</v>
      </c>
      <c r="L149" s="254">
        <v>237.4</v>
      </c>
      <c r="M149" s="254">
        <v>106.26353</v>
      </c>
    </row>
    <row r="150" spans="1:13">
      <c r="A150" s="273">
        <v>141</v>
      </c>
      <c r="B150" s="254" t="s">
        <v>262</v>
      </c>
      <c r="C150" s="254">
        <v>1994.75</v>
      </c>
      <c r="D150" s="256">
        <v>2002.0833333333333</v>
      </c>
      <c r="E150" s="256">
        <v>1967.1666666666665</v>
      </c>
      <c r="F150" s="256">
        <v>1939.5833333333333</v>
      </c>
      <c r="G150" s="256">
        <v>1904.6666666666665</v>
      </c>
      <c r="H150" s="256">
        <v>2029.6666666666665</v>
      </c>
      <c r="I150" s="256">
        <v>2064.583333333333</v>
      </c>
      <c r="J150" s="256">
        <v>2092.1666666666665</v>
      </c>
      <c r="K150" s="254">
        <v>2037</v>
      </c>
      <c r="L150" s="254">
        <v>1974.5</v>
      </c>
      <c r="M150" s="254">
        <v>5.5703699999999996</v>
      </c>
    </row>
    <row r="151" spans="1:13">
      <c r="A151" s="273">
        <v>142</v>
      </c>
      <c r="B151" s="254" t="s">
        <v>147</v>
      </c>
      <c r="C151" s="254">
        <v>1503.5</v>
      </c>
      <c r="D151" s="256">
        <v>1487.8333333333333</v>
      </c>
      <c r="E151" s="256">
        <v>1460.7666666666664</v>
      </c>
      <c r="F151" s="256">
        <v>1418.0333333333331</v>
      </c>
      <c r="G151" s="256">
        <v>1390.9666666666662</v>
      </c>
      <c r="H151" s="256">
        <v>1530.5666666666666</v>
      </c>
      <c r="I151" s="256">
        <v>1557.6333333333337</v>
      </c>
      <c r="J151" s="256">
        <v>1600.3666666666668</v>
      </c>
      <c r="K151" s="254">
        <v>1514.9</v>
      </c>
      <c r="L151" s="254">
        <v>1445.1</v>
      </c>
      <c r="M151" s="254">
        <v>18.657350000000001</v>
      </c>
    </row>
    <row r="152" spans="1:13">
      <c r="A152" s="273">
        <v>143</v>
      </c>
      <c r="B152" s="254" t="s">
        <v>263</v>
      </c>
      <c r="C152" s="254">
        <v>1104.3</v>
      </c>
      <c r="D152" s="256">
        <v>1096.7666666666667</v>
      </c>
      <c r="E152" s="256">
        <v>1062.8333333333333</v>
      </c>
      <c r="F152" s="256">
        <v>1021.3666666666666</v>
      </c>
      <c r="G152" s="256">
        <v>987.43333333333317</v>
      </c>
      <c r="H152" s="256">
        <v>1138.2333333333333</v>
      </c>
      <c r="I152" s="256">
        <v>1172.1666666666667</v>
      </c>
      <c r="J152" s="256">
        <v>1213.6333333333334</v>
      </c>
      <c r="K152" s="254">
        <v>1130.7</v>
      </c>
      <c r="L152" s="254">
        <v>1055.3</v>
      </c>
      <c r="M152" s="254">
        <v>19.530280000000001</v>
      </c>
    </row>
    <row r="153" spans="1:13">
      <c r="A153" s="273">
        <v>144</v>
      </c>
      <c r="B153" s="254" t="s">
        <v>152</v>
      </c>
      <c r="C153" s="254">
        <v>185.8</v>
      </c>
      <c r="D153" s="256">
        <v>184.51666666666665</v>
      </c>
      <c r="E153" s="256">
        <v>182.0333333333333</v>
      </c>
      <c r="F153" s="256">
        <v>178.26666666666665</v>
      </c>
      <c r="G153" s="256">
        <v>175.7833333333333</v>
      </c>
      <c r="H153" s="256">
        <v>188.2833333333333</v>
      </c>
      <c r="I153" s="256">
        <v>190.76666666666665</v>
      </c>
      <c r="J153" s="256">
        <v>194.5333333333333</v>
      </c>
      <c r="K153" s="254">
        <v>187</v>
      </c>
      <c r="L153" s="254">
        <v>180.75</v>
      </c>
      <c r="M153" s="254">
        <v>175.91258999999999</v>
      </c>
    </row>
    <row r="154" spans="1:13">
      <c r="A154" s="273">
        <v>145</v>
      </c>
      <c r="B154" s="254" t="s">
        <v>153</v>
      </c>
      <c r="C154" s="254">
        <v>118.2</v>
      </c>
      <c r="D154" s="256">
        <v>117.78333333333335</v>
      </c>
      <c r="E154" s="256">
        <v>116.66666666666669</v>
      </c>
      <c r="F154" s="256">
        <v>115.13333333333334</v>
      </c>
      <c r="G154" s="256">
        <v>114.01666666666668</v>
      </c>
      <c r="H154" s="256">
        <v>119.31666666666669</v>
      </c>
      <c r="I154" s="256">
        <v>120.43333333333334</v>
      </c>
      <c r="J154" s="256">
        <v>121.9666666666667</v>
      </c>
      <c r="K154" s="254">
        <v>118.9</v>
      </c>
      <c r="L154" s="254">
        <v>116.25</v>
      </c>
      <c r="M154" s="254">
        <v>141.79055</v>
      </c>
    </row>
    <row r="155" spans="1:13">
      <c r="A155" s="273">
        <v>146</v>
      </c>
      <c r="B155" s="254" t="s">
        <v>148</v>
      </c>
      <c r="C155" s="254">
        <v>71.8</v>
      </c>
      <c r="D155" s="256">
        <v>71.449999999999989</v>
      </c>
      <c r="E155" s="256">
        <v>70.299999999999983</v>
      </c>
      <c r="F155" s="256">
        <v>68.8</v>
      </c>
      <c r="G155" s="256">
        <v>67.649999999999991</v>
      </c>
      <c r="H155" s="256">
        <v>72.949999999999974</v>
      </c>
      <c r="I155" s="256">
        <v>74.09999999999998</v>
      </c>
      <c r="J155" s="256">
        <v>75.599999999999966</v>
      </c>
      <c r="K155" s="254">
        <v>72.599999999999994</v>
      </c>
      <c r="L155" s="254">
        <v>69.95</v>
      </c>
      <c r="M155" s="254">
        <v>177.19220000000001</v>
      </c>
    </row>
    <row r="156" spans="1:13">
      <c r="A156" s="273">
        <v>147</v>
      </c>
      <c r="B156" s="254" t="s">
        <v>450</v>
      </c>
      <c r="C156" s="254">
        <v>3369.9</v>
      </c>
      <c r="D156" s="256">
        <v>3357.7833333333328</v>
      </c>
      <c r="E156" s="256">
        <v>3260.5666666666657</v>
      </c>
      <c r="F156" s="256">
        <v>3151.2333333333327</v>
      </c>
      <c r="G156" s="256">
        <v>3054.0166666666655</v>
      </c>
      <c r="H156" s="256">
        <v>3467.1166666666659</v>
      </c>
      <c r="I156" s="256">
        <v>3564.333333333333</v>
      </c>
      <c r="J156" s="256">
        <v>3673.6666666666661</v>
      </c>
      <c r="K156" s="254">
        <v>3455</v>
      </c>
      <c r="L156" s="254">
        <v>3248.45</v>
      </c>
      <c r="M156" s="254">
        <v>3.8059099999999999</v>
      </c>
    </row>
    <row r="157" spans="1:13">
      <c r="A157" s="273">
        <v>148</v>
      </c>
      <c r="B157" s="254" t="s">
        <v>151</v>
      </c>
      <c r="C157" s="254">
        <v>17577.5</v>
      </c>
      <c r="D157" s="256">
        <v>17541.7</v>
      </c>
      <c r="E157" s="256">
        <v>17453.400000000001</v>
      </c>
      <c r="F157" s="256">
        <v>17329.3</v>
      </c>
      <c r="G157" s="256">
        <v>17241</v>
      </c>
      <c r="H157" s="256">
        <v>17665.800000000003</v>
      </c>
      <c r="I157" s="256">
        <v>17754.099999999999</v>
      </c>
      <c r="J157" s="256">
        <v>17878.200000000004</v>
      </c>
      <c r="K157" s="254">
        <v>17630</v>
      </c>
      <c r="L157" s="254">
        <v>17417.599999999999</v>
      </c>
      <c r="M157" s="254">
        <v>0.36523</v>
      </c>
    </row>
    <row r="158" spans="1:13">
      <c r="A158" s="273">
        <v>149</v>
      </c>
      <c r="B158" s="254" t="s">
        <v>790</v>
      </c>
      <c r="C158" s="254">
        <v>371.5</v>
      </c>
      <c r="D158" s="256">
        <v>369.11666666666662</v>
      </c>
      <c r="E158" s="256">
        <v>365.33333333333326</v>
      </c>
      <c r="F158" s="256">
        <v>359.16666666666663</v>
      </c>
      <c r="G158" s="256">
        <v>355.38333333333327</v>
      </c>
      <c r="H158" s="256">
        <v>375.28333333333325</v>
      </c>
      <c r="I158" s="256">
        <v>379.06666666666666</v>
      </c>
      <c r="J158" s="256">
        <v>385.23333333333323</v>
      </c>
      <c r="K158" s="254">
        <v>372.9</v>
      </c>
      <c r="L158" s="254">
        <v>362.95</v>
      </c>
      <c r="M158" s="254">
        <v>7.1909000000000001</v>
      </c>
    </row>
    <row r="159" spans="1:13">
      <c r="A159" s="273">
        <v>150</v>
      </c>
      <c r="B159" s="254" t="s">
        <v>265</v>
      </c>
      <c r="C159" s="254">
        <v>655.45</v>
      </c>
      <c r="D159" s="256">
        <v>650</v>
      </c>
      <c r="E159" s="256">
        <v>638</v>
      </c>
      <c r="F159" s="256">
        <v>620.54999999999995</v>
      </c>
      <c r="G159" s="256">
        <v>608.54999999999995</v>
      </c>
      <c r="H159" s="256">
        <v>667.45</v>
      </c>
      <c r="I159" s="256">
        <v>679.45</v>
      </c>
      <c r="J159" s="256">
        <v>696.90000000000009</v>
      </c>
      <c r="K159" s="254">
        <v>662</v>
      </c>
      <c r="L159" s="254">
        <v>632.54999999999995</v>
      </c>
      <c r="M159" s="254">
        <v>3.0228299999999999</v>
      </c>
    </row>
    <row r="160" spans="1:13">
      <c r="A160" s="273">
        <v>151</v>
      </c>
      <c r="B160" s="254" t="s">
        <v>155</v>
      </c>
      <c r="C160" s="254">
        <v>124.8</v>
      </c>
      <c r="D160" s="256">
        <v>123.95</v>
      </c>
      <c r="E160" s="256">
        <v>122.10000000000001</v>
      </c>
      <c r="F160" s="256">
        <v>119.4</v>
      </c>
      <c r="G160" s="256">
        <v>117.55000000000001</v>
      </c>
      <c r="H160" s="256">
        <v>126.65</v>
      </c>
      <c r="I160" s="256">
        <v>128.5</v>
      </c>
      <c r="J160" s="256">
        <v>131.19999999999999</v>
      </c>
      <c r="K160" s="254">
        <v>125.8</v>
      </c>
      <c r="L160" s="254">
        <v>121.25</v>
      </c>
      <c r="M160" s="254">
        <v>195.47490999999999</v>
      </c>
    </row>
    <row r="161" spans="1:13">
      <c r="A161" s="273">
        <v>152</v>
      </c>
      <c r="B161" s="254" t="s">
        <v>154</v>
      </c>
      <c r="C161" s="254">
        <v>143.30000000000001</v>
      </c>
      <c r="D161" s="256">
        <v>142.83333333333334</v>
      </c>
      <c r="E161" s="256">
        <v>141.7166666666667</v>
      </c>
      <c r="F161" s="256">
        <v>140.13333333333335</v>
      </c>
      <c r="G161" s="256">
        <v>139.01666666666671</v>
      </c>
      <c r="H161" s="256">
        <v>144.41666666666669</v>
      </c>
      <c r="I161" s="256">
        <v>145.5333333333333</v>
      </c>
      <c r="J161" s="256">
        <v>147.11666666666667</v>
      </c>
      <c r="K161" s="254">
        <v>143.94999999999999</v>
      </c>
      <c r="L161" s="254">
        <v>141.25</v>
      </c>
      <c r="M161" s="254">
        <v>8.0655999999999999</v>
      </c>
    </row>
    <row r="162" spans="1:13">
      <c r="A162" s="273">
        <v>153</v>
      </c>
      <c r="B162" s="254" t="s">
        <v>266</v>
      </c>
      <c r="C162" s="254">
        <v>3675.95</v>
      </c>
      <c r="D162" s="256">
        <v>3656.0833333333335</v>
      </c>
      <c r="E162" s="256">
        <v>3594.916666666667</v>
      </c>
      <c r="F162" s="256">
        <v>3513.8833333333337</v>
      </c>
      <c r="G162" s="256">
        <v>3452.7166666666672</v>
      </c>
      <c r="H162" s="256">
        <v>3737.1166666666668</v>
      </c>
      <c r="I162" s="256">
        <v>3798.2833333333338</v>
      </c>
      <c r="J162" s="256">
        <v>3879.3166666666666</v>
      </c>
      <c r="K162" s="254">
        <v>3717.25</v>
      </c>
      <c r="L162" s="254">
        <v>3575.05</v>
      </c>
      <c r="M162" s="254">
        <v>1.33568</v>
      </c>
    </row>
    <row r="163" spans="1:13">
      <c r="A163" s="273">
        <v>154</v>
      </c>
      <c r="B163" s="254" t="s">
        <v>267</v>
      </c>
      <c r="C163" s="254">
        <v>2798.9</v>
      </c>
      <c r="D163" s="256">
        <v>2809.2833333333333</v>
      </c>
      <c r="E163" s="256">
        <v>2768.6666666666665</v>
      </c>
      <c r="F163" s="256">
        <v>2738.4333333333334</v>
      </c>
      <c r="G163" s="256">
        <v>2697.8166666666666</v>
      </c>
      <c r="H163" s="256">
        <v>2839.5166666666664</v>
      </c>
      <c r="I163" s="256">
        <v>2880.1333333333332</v>
      </c>
      <c r="J163" s="256">
        <v>2910.3666666666663</v>
      </c>
      <c r="K163" s="254">
        <v>2849.9</v>
      </c>
      <c r="L163" s="254">
        <v>2779.05</v>
      </c>
      <c r="M163" s="254">
        <v>1.7588900000000001</v>
      </c>
    </row>
    <row r="164" spans="1:13">
      <c r="A164" s="273">
        <v>155</v>
      </c>
      <c r="B164" s="254" t="s">
        <v>156</v>
      </c>
      <c r="C164" s="254">
        <v>30164.7</v>
      </c>
      <c r="D164" s="256">
        <v>30021.566666666666</v>
      </c>
      <c r="E164" s="256">
        <v>29793.133333333331</v>
      </c>
      <c r="F164" s="256">
        <v>29421.566666666666</v>
      </c>
      <c r="G164" s="256">
        <v>29193.133333333331</v>
      </c>
      <c r="H164" s="256">
        <v>30393.133333333331</v>
      </c>
      <c r="I164" s="256">
        <v>30621.566666666666</v>
      </c>
      <c r="J164" s="256">
        <v>30993.133333333331</v>
      </c>
      <c r="K164" s="254">
        <v>30250</v>
      </c>
      <c r="L164" s="254">
        <v>29650</v>
      </c>
      <c r="M164" s="254">
        <v>0.21282999999999999</v>
      </c>
    </row>
    <row r="165" spans="1:13">
      <c r="A165" s="273">
        <v>156</v>
      </c>
      <c r="B165" s="254" t="s">
        <v>158</v>
      </c>
      <c r="C165" s="254">
        <v>232.75</v>
      </c>
      <c r="D165" s="256">
        <v>231.86666666666667</v>
      </c>
      <c r="E165" s="256">
        <v>229.98333333333335</v>
      </c>
      <c r="F165" s="256">
        <v>227.21666666666667</v>
      </c>
      <c r="G165" s="256">
        <v>225.33333333333334</v>
      </c>
      <c r="H165" s="256">
        <v>234.63333333333335</v>
      </c>
      <c r="I165" s="256">
        <v>236.51666666666668</v>
      </c>
      <c r="J165" s="256">
        <v>239.28333333333336</v>
      </c>
      <c r="K165" s="254">
        <v>233.75</v>
      </c>
      <c r="L165" s="254">
        <v>229.1</v>
      </c>
      <c r="M165" s="254">
        <v>53.48686</v>
      </c>
    </row>
    <row r="166" spans="1:13">
      <c r="A166" s="273">
        <v>157</v>
      </c>
      <c r="B166" s="254" t="s">
        <v>269</v>
      </c>
      <c r="C166" s="254">
        <v>5560.4</v>
      </c>
      <c r="D166" s="256">
        <v>5520.166666666667</v>
      </c>
      <c r="E166" s="256">
        <v>5441.3333333333339</v>
      </c>
      <c r="F166" s="256">
        <v>5322.2666666666673</v>
      </c>
      <c r="G166" s="256">
        <v>5243.4333333333343</v>
      </c>
      <c r="H166" s="256">
        <v>5639.2333333333336</v>
      </c>
      <c r="I166" s="256">
        <v>5718.0666666666675</v>
      </c>
      <c r="J166" s="256">
        <v>5837.1333333333332</v>
      </c>
      <c r="K166" s="254">
        <v>5599</v>
      </c>
      <c r="L166" s="254">
        <v>5401.1</v>
      </c>
      <c r="M166" s="254">
        <v>0.76331000000000004</v>
      </c>
    </row>
    <row r="167" spans="1:13">
      <c r="A167" s="273">
        <v>158</v>
      </c>
      <c r="B167" s="254" t="s">
        <v>160</v>
      </c>
      <c r="C167" s="254">
        <v>2114.9499999999998</v>
      </c>
      <c r="D167" s="256">
        <v>2105</v>
      </c>
      <c r="E167" s="256">
        <v>2092</v>
      </c>
      <c r="F167" s="256">
        <v>2069.0500000000002</v>
      </c>
      <c r="G167" s="256">
        <v>2056.0500000000002</v>
      </c>
      <c r="H167" s="256">
        <v>2127.9499999999998</v>
      </c>
      <c r="I167" s="256">
        <v>2140.9499999999998</v>
      </c>
      <c r="J167" s="256">
        <v>2163.8999999999996</v>
      </c>
      <c r="K167" s="254">
        <v>2118</v>
      </c>
      <c r="L167" s="254">
        <v>2082.0500000000002</v>
      </c>
      <c r="M167" s="254">
        <v>2.67964</v>
      </c>
    </row>
    <row r="168" spans="1:13">
      <c r="A168" s="273">
        <v>159</v>
      </c>
      <c r="B168" s="254" t="s">
        <v>157</v>
      </c>
      <c r="C168" s="254">
        <v>2218.6</v>
      </c>
      <c r="D168" s="256">
        <v>2210.8333333333335</v>
      </c>
      <c r="E168" s="256">
        <v>2168.7666666666669</v>
      </c>
      <c r="F168" s="256">
        <v>2118.9333333333334</v>
      </c>
      <c r="G168" s="256">
        <v>2076.8666666666668</v>
      </c>
      <c r="H168" s="256">
        <v>2260.666666666667</v>
      </c>
      <c r="I168" s="256">
        <v>2302.7333333333336</v>
      </c>
      <c r="J168" s="256">
        <v>2352.5666666666671</v>
      </c>
      <c r="K168" s="254">
        <v>2252.9</v>
      </c>
      <c r="L168" s="254">
        <v>2161</v>
      </c>
      <c r="M168" s="254">
        <v>9.4483700000000006</v>
      </c>
    </row>
    <row r="169" spans="1:13">
      <c r="A169" s="273">
        <v>160</v>
      </c>
      <c r="B169" s="254" t="s">
        <v>461</v>
      </c>
      <c r="C169" s="254">
        <v>1815.9</v>
      </c>
      <c r="D169" s="256">
        <v>1823.5833333333333</v>
      </c>
      <c r="E169" s="256">
        <v>1802.3166666666666</v>
      </c>
      <c r="F169" s="256">
        <v>1788.7333333333333</v>
      </c>
      <c r="G169" s="256">
        <v>1767.4666666666667</v>
      </c>
      <c r="H169" s="256">
        <v>1837.1666666666665</v>
      </c>
      <c r="I169" s="256">
        <v>1858.4333333333334</v>
      </c>
      <c r="J169" s="256">
        <v>1872.0166666666664</v>
      </c>
      <c r="K169" s="254">
        <v>1844.85</v>
      </c>
      <c r="L169" s="254">
        <v>1810</v>
      </c>
      <c r="M169" s="254">
        <v>3.6177600000000001</v>
      </c>
    </row>
    <row r="170" spans="1:13">
      <c r="A170" s="273">
        <v>161</v>
      </c>
      <c r="B170" s="254" t="s">
        <v>159</v>
      </c>
      <c r="C170" s="254">
        <v>129.55000000000001</v>
      </c>
      <c r="D170" s="256">
        <v>128.81666666666669</v>
      </c>
      <c r="E170" s="256">
        <v>126.73333333333338</v>
      </c>
      <c r="F170" s="256">
        <v>123.91666666666669</v>
      </c>
      <c r="G170" s="256">
        <v>121.83333333333337</v>
      </c>
      <c r="H170" s="256">
        <v>131.63333333333338</v>
      </c>
      <c r="I170" s="256">
        <v>133.7166666666667</v>
      </c>
      <c r="J170" s="256">
        <v>136.53333333333339</v>
      </c>
      <c r="K170" s="254">
        <v>130.9</v>
      </c>
      <c r="L170" s="254">
        <v>126</v>
      </c>
      <c r="M170" s="254">
        <v>47.307729999999999</v>
      </c>
    </row>
    <row r="171" spans="1:13">
      <c r="A171" s="273">
        <v>162</v>
      </c>
      <c r="B171" s="254" t="s">
        <v>162</v>
      </c>
      <c r="C171" s="254">
        <v>248.7</v>
      </c>
      <c r="D171" s="256">
        <v>246.86666666666667</v>
      </c>
      <c r="E171" s="256">
        <v>243.93333333333334</v>
      </c>
      <c r="F171" s="256">
        <v>239.16666666666666</v>
      </c>
      <c r="G171" s="256">
        <v>236.23333333333332</v>
      </c>
      <c r="H171" s="256">
        <v>251.63333333333335</v>
      </c>
      <c r="I171" s="256">
        <v>254.56666666666669</v>
      </c>
      <c r="J171" s="256">
        <v>259.33333333333337</v>
      </c>
      <c r="K171" s="254">
        <v>249.8</v>
      </c>
      <c r="L171" s="254">
        <v>242.1</v>
      </c>
      <c r="M171" s="254">
        <v>105.37107</v>
      </c>
    </row>
    <row r="172" spans="1:13">
      <c r="A172" s="273">
        <v>163</v>
      </c>
      <c r="B172" s="254" t="s">
        <v>270</v>
      </c>
      <c r="C172" s="254">
        <v>288.75</v>
      </c>
      <c r="D172" s="256">
        <v>288.66666666666669</v>
      </c>
      <c r="E172" s="256">
        <v>282.33333333333337</v>
      </c>
      <c r="F172" s="256">
        <v>275.91666666666669</v>
      </c>
      <c r="G172" s="256">
        <v>269.58333333333337</v>
      </c>
      <c r="H172" s="256">
        <v>295.08333333333337</v>
      </c>
      <c r="I172" s="256">
        <v>301.41666666666674</v>
      </c>
      <c r="J172" s="256">
        <v>307.83333333333337</v>
      </c>
      <c r="K172" s="254">
        <v>295</v>
      </c>
      <c r="L172" s="254">
        <v>282.25</v>
      </c>
      <c r="M172" s="254">
        <v>5.16289</v>
      </c>
    </row>
    <row r="173" spans="1:13">
      <c r="A173" s="273">
        <v>164</v>
      </c>
      <c r="B173" s="254" t="s">
        <v>271</v>
      </c>
      <c r="C173" s="254">
        <v>13023.1</v>
      </c>
      <c r="D173" s="256">
        <v>13031.199999999999</v>
      </c>
      <c r="E173" s="256">
        <v>12971.899999999998</v>
      </c>
      <c r="F173" s="256">
        <v>12920.699999999999</v>
      </c>
      <c r="G173" s="256">
        <v>12861.399999999998</v>
      </c>
      <c r="H173" s="256">
        <v>13082.399999999998</v>
      </c>
      <c r="I173" s="256">
        <v>13141.699999999997</v>
      </c>
      <c r="J173" s="256">
        <v>13192.899999999998</v>
      </c>
      <c r="K173" s="254">
        <v>13090.5</v>
      </c>
      <c r="L173" s="254">
        <v>12980</v>
      </c>
      <c r="M173" s="254">
        <v>7.9289999999999999E-2</v>
      </c>
    </row>
    <row r="174" spans="1:13">
      <c r="A174" s="273">
        <v>165</v>
      </c>
      <c r="B174" s="254" t="s">
        <v>161</v>
      </c>
      <c r="C174" s="254">
        <v>43.05</v>
      </c>
      <c r="D174" s="256">
        <v>42.4</v>
      </c>
      <c r="E174" s="256">
        <v>41.05</v>
      </c>
      <c r="F174" s="256">
        <v>39.049999999999997</v>
      </c>
      <c r="G174" s="256">
        <v>37.699999999999996</v>
      </c>
      <c r="H174" s="256">
        <v>44.4</v>
      </c>
      <c r="I174" s="256">
        <v>45.750000000000007</v>
      </c>
      <c r="J174" s="256">
        <v>47.75</v>
      </c>
      <c r="K174" s="254">
        <v>43.75</v>
      </c>
      <c r="L174" s="254">
        <v>40.4</v>
      </c>
      <c r="M174" s="254">
        <v>1922.0939800000001</v>
      </c>
    </row>
    <row r="175" spans="1:13">
      <c r="A175" s="273">
        <v>166</v>
      </c>
      <c r="B175" s="254" t="s">
        <v>165</v>
      </c>
      <c r="C175" s="254">
        <v>216.6</v>
      </c>
      <c r="D175" s="256">
        <v>215.98333333333335</v>
      </c>
      <c r="E175" s="256">
        <v>213.6166666666667</v>
      </c>
      <c r="F175" s="256">
        <v>210.63333333333335</v>
      </c>
      <c r="G175" s="256">
        <v>208.26666666666671</v>
      </c>
      <c r="H175" s="256">
        <v>218.9666666666667</v>
      </c>
      <c r="I175" s="256">
        <v>221.33333333333337</v>
      </c>
      <c r="J175" s="256">
        <v>224.31666666666669</v>
      </c>
      <c r="K175" s="254">
        <v>218.35</v>
      </c>
      <c r="L175" s="254">
        <v>213</v>
      </c>
      <c r="M175" s="254">
        <v>103.30382</v>
      </c>
    </row>
    <row r="176" spans="1:13">
      <c r="A176" s="273">
        <v>167</v>
      </c>
      <c r="B176" s="254" t="s">
        <v>166</v>
      </c>
      <c r="C176" s="254">
        <v>158.4</v>
      </c>
      <c r="D176" s="256">
        <v>158</v>
      </c>
      <c r="E176" s="256">
        <v>154.80000000000001</v>
      </c>
      <c r="F176" s="256">
        <v>151.20000000000002</v>
      </c>
      <c r="G176" s="256">
        <v>148.00000000000003</v>
      </c>
      <c r="H176" s="256">
        <v>161.6</v>
      </c>
      <c r="I176" s="256">
        <v>164.79999999999998</v>
      </c>
      <c r="J176" s="256">
        <v>168.39999999999998</v>
      </c>
      <c r="K176" s="254">
        <v>161.19999999999999</v>
      </c>
      <c r="L176" s="254">
        <v>154.4</v>
      </c>
      <c r="M176" s="254">
        <v>59.433340000000001</v>
      </c>
    </row>
    <row r="177" spans="1:13">
      <c r="A177" s="273">
        <v>168</v>
      </c>
      <c r="B177" s="254" t="s">
        <v>273</v>
      </c>
      <c r="C177" s="254">
        <v>609</v>
      </c>
      <c r="D177" s="256">
        <v>594.38333333333333</v>
      </c>
      <c r="E177" s="256">
        <v>570.11666666666667</v>
      </c>
      <c r="F177" s="256">
        <v>531.23333333333335</v>
      </c>
      <c r="G177" s="256">
        <v>506.9666666666667</v>
      </c>
      <c r="H177" s="256">
        <v>633.26666666666665</v>
      </c>
      <c r="I177" s="256">
        <v>657.5333333333333</v>
      </c>
      <c r="J177" s="256">
        <v>696.41666666666663</v>
      </c>
      <c r="K177" s="254">
        <v>618.65</v>
      </c>
      <c r="L177" s="254">
        <v>555.5</v>
      </c>
      <c r="M177" s="254">
        <v>9.8372899999999994</v>
      </c>
    </row>
    <row r="178" spans="1:13">
      <c r="A178" s="273">
        <v>169</v>
      </c>
      <c r="B178" s="254" t="s">
        <v>167</v>
      </c>
      <c r="C178" s="254">
        <v>2244.9</v>
      </c>
      <c r="D178" s="256">
        <v>2232.7333333333331</v>
      </c>
      <c r="E178" s="256">
        <v>2207.2166666666662</v>
      </c>
      <c r="F178" s="256">
        <v>2169.5333333333333</v>
      </c>
      <c r="G178" s="256">
        <v>2144.0166666666664</v>
      </c>
      <c r="H178" s="256">
        <v>2270.4166666666661</v>
      </c>
      <c r="I178" s="256">
        <v>2295.9333333333334</v>
      </c>
      <c r="J178" s="256">
        <v>2333.6166666666659</v>
      </c>
      <c r="K178" s="254">
        <v>2258.25</v>
      </c>
      <c r="L178" s="254">
        <v>2195.0500000000002</v>
      </c>
      <c r="M178" s="254">
        <v>93.834159999999997</v>
      </c>
    </row>
    <row r="179" spans="1:13">
      <c r="A179" s="273">
        <v>170</v>
      </c>
      <c r="B179" s="254" t="s">
        <v>814</v>
      </c>
      <c r="C179" s="254">
        <v>1078.25</v>
      </c>
      <c r="D179" s="256">
        <v>1085.6166666666666</v>
      </c>
      <c r="E179" s="256">
        <v>1067.7333333333331</v>
      </c>
      <c r="F179" s="256">
        <v>1057.2166666666665</v>
      </c>
      <c r="G179" s="256">
        <v>1039.333333333333</v>
      </c>
      <c r="H179" s="256">
        <v>1096.1333333333332</v>
      </c>
      <c r="I179" s="256">
        <v>1114.0166666666669</v>
      </c>
      <c r="J179" s="256">
        <v>1124.5333333333333</v>
      </c>
      <c r="K179" s="254">
        <v>1103.5</v>
      </c>
      <c r="L179" s="254">
        <v>1075.0999999999999</v>
      </c>
      <c r="M179" s="254">
        <v>6.46875</v>
      </c>
    </row>
    <row r="180" spans="1:13">
      <c r="A180" s="273">
        <v>171</v>
      </c>
      <c r="B180" s="254" t="s">
        <v>274</v>
      </c>
      <c r="C180" s="254">
        <v>986.15</v>
      </c>
      <c r="D180" s="256">
        <v>983.41666666666663</v>
      </c>
      <c r="E180" s="256">
        <v>974.08333333333326</v>
      </c>
      <c r="F180" s="256">
        <v>962.01666666666665</v>
      </c>
      <c r="G180" s="256">
        <v>952.68333333333328</v>
      </c>
      <c r="H180" s="256">
        <v>995.48333333333323</v>
      </c>
      <c r="I180" s="256">
        <v>1004.8166666666665</v>
      </c>
      <c r="J180" s="256">
        <v>1016.8833333333332</v>
      </c>
      <c r="K180" s="254">
        <v>992.75</v>
      </c>
      <c r="L180" s="254">
        <v>971.35</v>
      </c>
      <c r="M180" s="254">
        <v>5.1496000000000004</v>
      </c>
    </row>
    <row r="181" spans="1:13">
      <c r="A181" s="273">
        <v>172</v>
      </c>
      <c r="B181" s="254" t="s">
        <v>172</v>
      </c>
      <c r="C181" s="254">
        <v>6983.75</v>
      </c>
      <c r="D181" s="256">
        <v>7005.2</v>
      </c>
      <c r="E181" s="256">
        <v>6945.2999999999993</v>
      </c>
      <c r="F181" s="256">
        <v>6906.8499999999995</v>
      </c>
      <c r="G181" s="256">
        <v>6846.9499999999989</v>
      </c>
      <c r="H181" s="256">
        <v>7043.65</v>
      </c>
      <c r="I181" s="256">
        <v>7103.5499999999993</v>
      </c>
      <c r="J181" s="256">
        <v>7142</v>
      </c>
      <c r="K181" s="254">
        <v>7065.1</v>
      </c>
      <c r="L181" s="254">
        <v>6966.75</v>
      </c>
      <c r="M181" s="254">
        <v>0.91708000000000001</v>
      </c>
    </row>
    <row r="182" spans="1:13">
      <c r="A182" s="273">
        <v>173</v>
      </c>
      <c r="B182" s="254" t="s">
        <v>478</v>
      </c>
      <c r="C182" s="254">
        <v>7816.2</v>
      </c>
      <c r="D182" s="256">
        <v>7791.4000000000005</v>
      </c>
      <c r="E182" s="256">
        <v>7732.8000000000011</v>
      </c>
      <c r="F182" s="256">
        <v>7649.4000000000005</v>
      </c>
      <c r="G182" s="256">
        <v>7590.8000000000011</v>
      </c>
      <c r="H182" s="256">
        <v>7874.8000000000011</v>
      </c>
      <c r="I182" s="256">
        <v>7933.4000000000015</v>
      </c>
      <c r="J182" s="256">
        <v>8016.8000000000011</v>
      </c>
      <c r="K182" s="254">
        <v>7850</v>
      </c>
      <c r="L182" s="254">
        <v>7708</v>
      </c>
      <c r="M182" s="254">
        <v>0.31719000000000003</v>
      </c>
    </row>
    <row r="183" spans="1:13">
      <c r="A183" s="273">
        <v>174</v>
      </c>
      <c r="B183" s="254" t="s">
        <v>170</v>
      </c>
      <c r="C183" s="254">
        <v>28334.05</v>
      </c>
      <c r="D183" s="256">
        <v>28157.083333333332</v>
      </c>
      <c r="E183" s="256">
        <v>27929.166666666664</v>
      </c>
      <c r="F183" s="256">
        <v>27524.283333333333</v>
      </c>
      <c r="G183" s="256">
        <v>27296.366666666665</v>
      </c>
      <c r="H183" s="256">
        <v>28561.966666666664</v>
      </c>
      <c r="I183" s="256">
        <v>28789.883333333328</v>
      </c>
      <c r="J183" s="256">
        <v>29194.766666666663</v>
      </c>
      <c r="K183" s="254">
        <v>28385</v>
      </c>
      <c r="L183" s="254">
        <v>27752.2</v>
      </c>
      <c r="M183" s="254">
        <v>0.43225000000000002</v>
      </c>
    </row>
    <row r="184" spans="1:13">
      <c r="A184" s="273">
        <v>175</v>
      </c>
      <c r="B184" s="254" t="s">
        <v>173</v>
      </c>
      <c r="C184" s="254">
        <v>1477</v>
      </c>
      <c r="D184" s="256">
        <v>1462.6499999999999</v>
      </c>
      <c r="E184" s="256">
        <v>1441.3999999999996</v>
      </c>
      <c r="F184" s="256">
        <v>1405.7999999999997</v>
      </c>
      <c r="G184" s="256">
        <v>1384.5499999999995</v>
      </c>
      <c r="H184" s="256">
        <v>1498.2499999999998</v>
      </c>
      <c r="I184" s="256">
        <v>1519.5000000000002</v>
      </c>
      <c r="J184" s="256">
        <v>1555.1</v>
      </c>
      <c r="K184" s="254">
        <v>1483.9</v>
      </c>
      <c r="L184" s="254">
        <v>1427.05</v>
      </c>
      <c r="M184" s="254">
        <v>17.22561</v>
      </c>
    </row>
    <row r="185" spans="1:13">
      <c r="A185" s="273">
        <v>176</v>
      </c>
      <c r="B185" s="254" t="s">
        <v>171</v>
      </c>
      <c r="C185" s="254">
        <v>2068.3000000000002</v>
      </c>
      <c r="D185" s="256">
        <v>2077.6333333333332</v>
      </c>
      <c r="E185" s="256">
        <v>2042.9166666666665</v>
      </c>
      <c r="F185" s="256">
        <v>2017.5333333333333</v>
      </c>
      <c r="G185" s="256">
        <v>1982.8166666666666</v>
      </c>
      <c r="H185" s="256">
        <v>2103.0166666666664</v>
      </c>
      <c r="I185" s="256">
        <v>2137.7333333333336</v>
      </c>
      <c r="J185" s="256">
        <v>2163.1166666666663</v>
      </c>
      <c r="K185" s="254">
        <v>2112.35</v>
      </c>
      <c r="L185" s="254">
        <v>2052.25</v>
      </c>
      <c r="M185" s="254">
        <v>2.8420899999999998</v>
      </c>
    </row>
    <row r="186" spans="1:13">
      <c r="A186" s="273">
        <v>177</v>
      </c>
      <c r="B186" s="254" t="s">
        <v>169</v>
      </c>
      <c r="C186" s="254">
        <v>430.35</v>
      </c>
      <c r="D186" s="256">
        <v>426.5</v>
      </c>
      <c r="E186" s="256">
        <v>420.55</v>
      </c>
      <c r="F186" s="256">
        <v>410.75</v>
      </c>
      <c r="G186" s="256">
        <v>404.8</v>
      </c>
      <c r="H186" s="256">
        <v>436.3</v>
      </c>
      <c r="I186" s="256">
        <v>442.25000000000006</v>
      </c>
      <c r="J186" s="256">
        <v>452.05</v>
      </c>
      <c r="K186" s="254">
        <v>432.45</v>
      </c>
      <c r="L186" s="254">
        <v>416.7</v>
      </c>
      <c r="M186" s="254">
        <v>301.06015000000002</v>
      </c>
    </row>
    <row r="187" spans="1:13">
      <c r="A187" s="273">
        <v>178</v>
      </c>
      <c r="B187" s="254" t="s">
        <v>168</v>
      </c>
      <c r="C187" s="254">
        <v>137.30000000000001</v>
      </c>
      <c r="D187" s="256">
        <v>135.51666666666668</v>
      </c>
      <c r="E187" s="256">
        <v>131.78333333333336</v>
      </c>
      <c r="F187" s="256">
        <v>126.26666666666668</v>
      </c>
      <c r="G187" s="256">
        <v>122.53333333333336</v>
      </c>
      <c r="H187" s="256">
        <v>141.03333333333336</v>
      </c>
      <c r="I187" s="256">
        <v>144.76666666666665</v>
      </c>
      <c r="J187" s="256">
        <v>150.28333333333336</v>
      </c>
      <c r="K187" s="254">
        <v>139.25</v>
      </c>
      <c r="L187" s="254">
        <v>130</v>
      </c>
      <c r="M187" s="254">
        <v>1075.55205</v>
      </c>
    </row>
    <row r="188" spans="1:13">
      <c r="A188" s="273">
        <v>179</v>
      </c>
      <c r="B188" s="254" t="s">
        <v>175</v>
      </c>
      <c r="C188" s="254">
        <v>677.1</v>
      </c>
      <c r="D188" s="256">
        <v>677.45</v>
      </c>
      <c r="E188" s="256">
        <v>671.2</v>
      </c>
      <c r="F188" s="256">
        <v>665.3</v>
      </c>
      <c r="G188" s="256">
        <v>659.05</v>
      </c>
      <c r="H188" s="256">
        <v>683.35000000000014</v>
      </c>
      <c r="I188" s="256">
        <v>689.60000000000014</v>
      </c>
      <c r="J188" s="256">
        <v>695.50000000000023</v>
      </c>
      <c r="K188" s="254">
        <v>683.7</v>
      </c>
      <c r="L188" s="254">
        <v>671.55</v>
      </c>
      <c r="M188" s="254">
        <v>36.409619999999997</v>
      </c>
    </row>
    <row r="189" spans="1:13">
      <c r="A189" s="273">
        <v>180</v>
      </c>
      <c r="B189" s="254" t="s">
        <v>176</v>
      </c>
      <c r="C189" s="254">
        <v>514.70000000000005</v>
      </c>
      <c r="D189" s="256">
        <v>518.08333333333337</v>
      </c>
      <c r="E189" s="256">
        <v>507.61666666666679</v>
      </c>
      <c r="F189" s="256">
        <v>500.53333333333342</v>
      </c>
      <c r="G189" s="256">
        <v>490.06666666666683</v>
      </c>
      <c r="H189" s="256">
        <v>525.16666666666674</v>
      </c>
      <c r="I189" s="256">
        <v>535.63333333333321</v>
      </c>
      <c r="J189" s="256">
        <v>542.7166666666667</v>
      </c>
      <c r="K189" s="254">
        <v>528.54999999999995</v>
      </c>
      <c r="L189" s="254">
        <v>511</v>
      </c>
      <c r="M189" s="254">
        <v>56.321089999999998</v>
      </c>
    </row>
    <row r="190" spans="1:13">
      <c r="A190" s="273">
        <v>181</v>
      </c>
      <c r="B190" s="254" t="s">
        <v>275</v>
      </c>
      <c r="C190" s="254">
        <v>587.29999999999995</v>
      </c>
      <c r="D190" s="256">
        <v>588.25</v>
      </c>
      <c r="E190" s="256">
        <v>581.5</v>
      </c>
      <c r="F190" s="256">
        <v>575.70000000000005</v>
      </c>
      <c r="G190" s="256">
        <v>568.95000000000005</v>
      </c>
      <c r="H190" s="256">
        <v>594.04999999999995</v>
      </c>
      <c r="I190" s="256">
        <v>600.79999999999995</v>
      </c>
      <c r="J190" s="256">
        <v>606.59999999999991</v>
      </c>
      <c r="K190" s="254">
        <v>595</v>
      </c>
      <c r="L190" s="254">
        <v>582.45000000000005</v>
      </c>
      <c r="M190" s="254">
        <v>1.67167</v>
      </c>
    </row>
    <row r="191" spans="1:13">
      <c r="A191" s="273">
        <v>182</v>
      </c>
      <c r="B191" s="254" t="s">
        <v>188</v>
      </c>
      <c r="C191" s="254">
        <v>629.4</v>
      </c>
      <c r="D191" s="256">
        <v>628.26666666666665</v>
      </c>
      <c r="E191" s="256">
        <v>617.63333333333333</v>
      </c>
      <c r="F191" s="256">
        <v>605.86666666666667</v>
      </c>
      <c r="G191" s="256">
        <v>595.23333333333335</v>
      </c>
      <c r="H191" s="256">
        <v>640.0333333333333</v>
      </c>
      <c r="I191" s="256">
        <v>650.66666666666652</v>
      </c>
      <c r="J191" s="256">
        <v>662.43333333333328</v>
      </c>
      <c r="K191" s="254">
        <v>638.9</v>
      </c>
      <c r="L191" s="254">
        <v>616.5</v>
      </c>
      <c r="M191" s="254">
        <v>10.98798</v>
      </c>
    </row>
    <row r="192" spans="1:13">
      <c r="A192" s="273">
        <v>183</v>
      </c>
      <c r="B192" s="254" t="s">
        <v>177</v>
      </c>
      <c r="C192" s="254">
        <v>738.3</v>
      </c>
      <c r="D192" s="256">
        <v>732.43333333333339</v>
      </c>
      <c r="E192" s="256">
        <v>722.36666666666679</v>
      </c>
      <c r="F192" s="256">
        <v>706.43333333333339</v>
      </c>
      <c r="G192" s="256">
        <v>696.36666666666679</v>
      </c>
      <c r="H192" s="256">
        <v>748.36666666666679</v>
      </c>
      <c r="I192" s="256">
        <v>758.43333333333339</v>
      </c>
      <c r="J192" s="256">
        <v>774.36666666666679</v>
      </c>
      <c r="K192" s="254">
        <v>742.5</v>
      </c>
      <c r="L192" s="254">
        <v>716.5</v>
      </c>
      <c r="M192" s="254">
        <v>25.262519999999999</v>
      </c>
    </row>
    <row r="193" spans="1:13">
      <c r="A193" s="273">
        <v>184</v>
      </c>
      <c r="B193" s="254" t="s">
        <v>183</v>
      </c>
      <c r="C193" s="254">
        <v>3276.35</v>
      </c>
      <c r="D193" s="256">
        <v>3285.1333333333332</v>
      </c>
      <c r="E193" s="256">
        <v>3261.5666666666666</v>
      </c>
      <c r="F193" s="256">
        <v>3246.7833333333333</v>
      </c>
      <c r="G193" s="256">
        <v>3223.2166666666667</v>
      </c>
      <c r="H193" s="256">
        <v>3299.9166666666665</v>
      </c>
      <c r="I193" s="256">
        <v>3323.4833333333331</v>
      </c>
      <c r="J193" s="256">
        <v>3338.2666666666664</v>
      </c>
      <c r="K193" s="254">
        <v>3308.7</v>
      </c>
      <c r="L193" s="254">
        <v>3270.35</v>
      </c>
      <c r="M193" s="254">
        <v>18.473600000000001</v>
      </c>
    </row>
    <row r="194" spans="1:13">
      <c r="A194" s="273">
        <v>185</v>
      </c>
      <c r="B194" s="254" t="s">
        <v>804</v>
      </c>
      <c r="C194" s="254">
        <v>714.75</v>
      </c>
      <c r="D194" s="256">
        <v>711.44999999999993</v>
      </c>
      <c r="E194" s="256">
        <v>705.89999999999986</v>
      </c>
      <c r="F194" s="256">
        <v>697.05</v>
      </c>
      <c r="G194" s="256">
        <v>691.49999999999989</v>
      </c>
      <c r="H194" s="256">
        <v>720.29999999999984</v>
      </c>
      <c r="I194" s="256">
        <v>725.8499999999998</v>
      </c>
      <c r="J194" s="256">
        <v>734.69999999999982</v>
      </c>
      <c r="K194" s="254">
        <v>717</v>
      </c>
      <c r="L194" s="254">
        <v>702.6</v>
      </c>
      <c r="M194" s="254">
        <v>17.989529999999998</v>
      </c>
    </row>
    <row r="195" spans="1:13">
      <c r="A195" s="273">
        <v>186</v>
      </c>
      <c r="B195" s="254" t="s">
        <v>179</v>
      </c>
      <c r="C195" s="254">
        <v>355.95</v>
      </c>
      <c r="D195" s="256">
        <v>351.64999999999992</v>
      </c>
      <c r="E195" s="256">
        <v>345.39999999999986</v>
      </c>
      <c r="F195" s="256">
        <v>334.84999999999997</v>
      </c>
      <c r="G195" s="256">
        <v>328.59999999999991</v>
      </c>
      <c r="H195" s="256">
        <v>362.19999999999982</v>
      </c>
      <c r="I195" s="256">
        <v>368.44999999999993</v>
      </c>
      <c r="J195" s="256">
        <v>378.99999999999977</v>
      </c>
      <c r="K195" s="254">
        <v>357.9</v>
      </c>
      <c r="L195" s="254">
        <v>341.1</v>
      </c>
      <c r="M195" s="254">
        <v>384.82141999999999</v>
      </c>
    </row>
    <row r="196" spans="1:13">
      <c r="A196" s="273">
        <v>187</v>
      </c>
      <c r="B196" s="245" t="s">
        <v>181</v>
      </c>
      <c r="C196" s="245">
        <v>123.4</v>
      </c>
      <c r="D196" s="280">
        <v>122.08333333333333</v>
      </c>
      <c r="E196" s="280">
        <v>117.91666666666666</v>
      </c>
      <c r="F196" s="280">
        <v>112.43333333333332</v>
      </c>
      <c r="G196" s="280">
        <v>108.26666666666665</v>
      </c>
      <c r="H196" s="280">
        <v>127.56666666666666</v>
      </c>
      <c r="I196" s="280">
        <v>131.73333333333332</v>
      </c>
      <c r="J196" s="280">
        <v>137.21666666666667</v>
      </c>
      <c r="K196" s="245">
        <v>126.25</v>
      </c>
      <c r="L196" s="245">
        <v>116.6</v>
      </c>
      <c r="M196" s="245">
        <v>863.26235999999994</v>
      </c>
    </row>
    <row r="197" spans="1:13">
      <c r="A197" s="273">
        <v>188</v>
      </c>
      <c r="B197" s="245" t="s">
        <v>182</v>
      </c>
      <c r="C197" s="245">
        <v>1164.8</v>
      </c>
      <c r="D197" s="280">
        <v>1161.1499999999999</v>
      </c>
      <c r="E197" s="280">
        <v>1143.6499999999996</v>
      </c>
      <c r="F197" s="280">
        <v>1122.4999999999998</v>
      </c>
      <c r="G197" s="280">
        <v>1104.9999999999995</v>
      </c>
      <c r="H197" s="280">
        <v>1182.2999999999997</v>
      </c>
      <c r="I197" s="280">
        <v>1199.8000000000002</v>
      </c>
      <c r="J197" s="280">
        <v>1220.9499999999998</v>
      </c>
      <c r="K197" s="245">
        <v>1178.6500000000001</v>
      </c>
      <c r="L197" s="245">
        <v>1140</v>
      </c>
      <c r="M197" s="245">
        <v>160.31263999999999</v>
      </c>
    </row>
    <row r="198" spans="1:13">
      <c r="A198" s="273">
        <v>189</v>
      </c>
      <c r="B198" s="245" t="s">
        <v>184</v>
      </c>
      <c r="C198" s="245">
        <v>1069.25</v>
      </c>
      <c r="D198" s="280">
        <v>1068.8666666666666</v>
      </c>
      <c r="E198" s="280">
        <v>1058.3833333333332</v>
      </c>
      <c r="F198" s="280">
        <v>1047.5166666666667</v>
      </c>
      <c r="G198" s="280">
        <v>1037.0333333333333</v>
      </c>
      <c r="H198" s="280">
        <v>1079.7333333333331</v>
      </c>
      <c r="I198" s="280">
        <v>1090.2166666666662</v>
      </c>
      <c r="J198" s="280">
        <v>1101.083333333333</v>
      </c>
      <c r="K198" s="245">
        <v>1079.3499999999999</v>
      </c>
      <c r="L198" s="245">
        <v>1058</v>
      </c>
      <c r="M198" s="245">
        <v>27.57666</v>
      </c>
    </row>
    <row r="199" spans="1:13">
      <c r="A199" s="273">
        <v>190</v>
      </c>
      <c r="B199" s="245" t="s">
        <v>164</v>
      </c>
      <c r="C199" s="245">
        <v>993.1</v>
      </c>
      <c r="D199" s="280">
        <v>989.23333333333323</v>
      </c>
      <c r="E199" s="280">
        <v>981.91666666666652</v>
      </c>
      <c r="F199" s="280">
        <v>970.73333333333323</v>
      </c>
      <c r="G199" s="280">
        <v>963.41666666666652</v>
      </c>
      <c r="H199" s="280">
        <v>1000.4166666666665</v>
      </c>
      <c r="I199" s="280">
        <v>1007.7333333333333</v>
      </c>
      <c r="J199" s="280">
        <v>1018.9166666666665</v>
      </c>
      <c r="K199" s="245">
        <v>996.55</v>
      </c>
      <c r="L199" s="245">
        <v>978.05</v>
      </c>
      <c r="M199" s="245">
        <v>2.4092199999999999</v>
      </c>
    </row>
    <row r="200" spans="1:13">
      <c r="A200" s="273">
        <v>191</v>
      </c>
      <c r="B200" s="245" t="s">
        <v>185</v>
      </c>
      <c r="C200" s="245">
        <v>1734.8</v>
      </c>
      <c r="D200" s="280">
        <v>1729.2666666666667</v>
      </c>
      <c r="E200" s="280">
        <v>1718.5333333333333</v>
      </c>
      <c r="F200" s="280">
        <v>1702.2666666666667</v>
      </c>
      <c r="G200" s="280">
        <v>1691.5333333333333</v>
      </c>
      <c r="H200" s="280">
        <v>1745.5333333333333</v>
      </c>
      <c r="I200" s="280">
        <v>1756.2666666666664</v>
      </c>
      <c r="J200" s="280">
        <v>1772.5333333333333</v>
      </c>
      <c r="K200" s="245">
        <v>1740</v>
      </c>
      <c r="L200" s="245">
        <v>1713</v>
      </c>
      <c r="M200" s="245">
        <v>8.8778000000000006</v>
      </c>
    </row>
    <row r="201" spans="1:13">
      <c r="A201" s="273">
        <v>192</v>
      </c>
      <c r="B201" s="245" t="s">
        <v>186</v>
      </c>
      <c r="C201" s="245">
        <v>2979.75</v>
      </c>
      <c r="D201" s="280">
        <v>2938.25</v>
      </c>
      <c r="E201" s="280">
        <v>2880.5</v>
      </c>
      <c r="F201" s="280">
        <v>2781.25</v>
      </c>
      <c r="G201" s="280">
        <v>2723.5</v>
      </c>
      <c r="H201" s="280">
        <v>3037.5</v>
      </c>
      <c r="I201" s="280">
        <v>3095.25</v>
      </c>
      <c r="J201" s="280">
        <v>3194.5</v>
      </c>
      <c r="K201" s="245">
        <v>2996</v>
      </c>
      <c r="L201" s="245">
        <v>2839</v>
      </c>
      <c r="M201" s="245">
        <v>8.6181400000000004</v>
      </c>
    </row>
    <row r="202" spans="1:13">
      <c r="A202" s="273">
        <v>193</v>
      </c>
      <c r="B202" s="245" t="s">
        <v>187</v>
      </c>
      <c r="C202" s="245">
        <v>458.8</v>
      </c>
      <c r="D202" s="280">
        <v>456.5333333333333</v>
      </c>
      <c r="E202" s="280">
        <v>448.11666666666662</v>
      </c>
      <c r="F202" s="280">
        <v>437.43333333333334</v>
      </c>
      <c r="G202" s="280">
        <v>429.01666666666665</v>
      </c>
      <c r="H202" s="280">
        <v>467.21666666666658</v>
      </c>
      <c r="I202" s="280">
        <v>475.63333333333333</v>
      </c>
      <c r="J202" s="280">
        <v>486.31666666666655</v>
      </c>
      <c r="K202" s="245">
        <v>464.95</v>
      </c>
      <c r="L202" s="245">
        <v>445.85</v>
      </c>
      <c r="M202" s="245">
        <v>22.910509999999999</v>
      </c>
    </row>
    <row r="203" spans="1:13">
      <c r="A203" s="273">
        <v>194</v>
      </c>
      <c r="B203" s="245" t="s">
        <v>510</v>
      </c>
      <c r="C203" s="245">
        <v>867.55</v>
      </c>
      <c r="D203" s="280">
        <v>865.19999999999993</v>
      </c>
      <c r="E203" s="280">
        <v>852.84999999999991</v>
      </c>
      <c r="F203" s="280">
        <v>838.15</v>
      </c>
      <c r="G203" s="280">
        <v>825.8</v>
      </c>
      <c r="H203" s="280">
        <v>879.89999999999986</v>
      </c>
      <c r="I203" s="280">
        <v>892.25</v>
      </c>
      <c r="J203" s="280">
        <v>906.94999999999982</v>
      </c>
      <c r="K203" s="245">
        <v>877.55</v>
      </c>
      <c r="L203" s="245">
        <v>850.5</v>
      </c>
      <c r="M203" s="245">
        <v>2.2662200000000001</v>
      </c>
    </row>
    <row r="204" spans="1:13">
      <c r="A204" s="273">
        <v>195</v>
      </c>
      <c r="B204" s="245" t="s">
        <v>193</v>
      </c>
      <c r="C204" s="245">
        <v>834.6</v>
      </c>
      <c r="D204" s="280">
        <v>829.33333333333337</v>
      </c>
      <c r="E204" s="280">
        <v>820.4666666666667</v>
      </c>
      <c r="F204" s="280">
        <v>806.33333333333337</v>
      </c>
      <c r="G204" s="280">
        <v>797.4666666666667</v>
      </c>
      <c r="H204" s="280">
        <v>843.4666666666667</v>
      </c>
      <c r="I204" s="280">
        <v>852.33333333333326</v>
      </c>
      <c r="J204" s="280">
        <v>866.4666666666667</v>
      </c>
      <c r="K204" s="245">
        <v>838.2</v>
      </c>
      <c r="L204" s="245">
        <v>815.2</v>
      </c>
      <c r="M204" s="245">
        <v>23.61786</v>
      </c>
    </row>
    <row r="205" spans="1:13">
      <c r="A205" s="273">
        <v>196</v>
      </c>
      <c r="B205" s="245" t="s">
        <v>191</v>
      </c>
      <c r="C205" s="245">
        <v>6678.5</v>
      </c>
      <c r="D205" s="280">
        <v>6648.1333333333341</v>
      </c>
      <c r="E205" s="280">
        <v>6610.3666666666686</v>
      </c>
      <c r="F205" s="280">
        <v>6542.2333333333345</v>
      </c>
      <c r="G205" s="280">
        <v>6504.466666666669</v>
      </c>
      <c r="H205" s="280">
        <v>6716.2666666666682</v>
      </c>
      <c r="I205" s="280">
        <v>6754.0333333333328</v>
      </c>
      <c r="J205" s="280">
        <v>6822.1666666666679</v>
      </c>
      <c r="K205" s="245">
        <v>6685.9</v>
      </c>
      <c r="L205" s="245">
        <v>6580</v>
      </c>
      <c r="M205" s="245">
        <v>1.6000099999999999</v>
      </c>
    </row>
    <row r="206" spans="1:13">
      <c r="A206" s="273">
        <v>197</v>
      </c>
      <c r="B206" s="245" t="s">
        <v>192</v>
      </c>
      <c r="C206" s="245">
        <v>37.4</v>
      </c>
      <c r="D206" s="280">
        <v>36.716666666666661</v>
      </c>
      <c r="E206" s="280">
        <v>35.883333333333326</v>
      </c>
      <c r="F206" s="280">
        <v>34.366666666666667</v>
      </c>
      <c r="G206" s="280">
        <v>33.533333333333331</v>
      </c>
      <c r="H206" s="280">
        <v>38.23333333333332</v>
      </c>
      <c r="I206" s="280">
        <v>39.066666666666649</v>
      </c>
      <c r="J206" s="280">
        <v>40.583333333333314</v>
      </c>
      <c r="K206" s="245">
        <v>37.549999999999997</v>
      </c>
      <c r="L206" s="245">
        <v>35.200000000000003</v>
      </c>
      <c r="M206" s="245">
        <v>554.72261000000003</v>
      </c>
    </row>
    <row r="207" spans="1:13">
      <c r="A207" s="273">
        <v>198</v>
      </c>
      <c r="B207" s="245" t="s">
        <v>189</v>
      </c>
      <c r="C207" s="245">
        <v>1368.95</v>
      </c>
      <c r="D207" s="280">
        <v>1368.7833333333335</v>
      </c>
      <c r="E207" s="280">
        <v>1352.666666666667</v>
      </c>
      <c r="F207" s="280">
        <v>1336.3833333333334</v>
      </c>
      <c r="G207" s="280">
        <v>1320.2666666666669</v>
      </c>
      <c r="H207" s="280">
        <v>1385.0666666666671</v>
      </c>
      <c r="I207" s="280">
        <v>1401.1833333333334</v>
      </c>
      <c r="J207" s="280">
        <v>1417.4666666666672</v>
      </c>
      <c r="K207" s="245">
        <v>1384.9</v>
      </c>
      <c r="L207" s="245">
        <v>1352.5</v>
      </c>
      <c r="M207" s="245">
        <v>2.4092600000000002</v>
      </c>
    </row>
    <row r="208" spans="1:13">
      <c r="A208" s="273">
        <v>199</v>
      </c>
      <c r="B208" s="245" t="s">
        <v>141</v>
      </c>
      <c r="C208" s="245">
        <v>647.75</v>
      </c>
      <c r="D208" s="280">
        <v>645.48333333333323</v>
      </c>
      <c r="E208" s="280">
        <v>639.16666666666652</v>
      </c>
      <c r="F208" s="280">
        <v>630.58333333333326</v>
      </c>
      <c r="G208" s="280">
        <v>624.26666666666654</v>
      </c>
      <c r="H208" s="280">
        <v>654.06666666666649</v>
      </c>
      <c r="I208" s="280">
        <v>660.38333333333333</v>
      </c>
      <c r="J208" s="280">
        <v>668.96666666666647</v>
      </c>
      <c r="K208" s="245">
        <v>651.79999999999995</v>
      </c>
      <c r="L208" s="245">
        <v>636.9</v>
      </c>
      <c r="M208" s="245">
        <v>13.30851</v>
      </c>
    </row>
    <row r="209" spans="1:13">
      <c r="A209" s="273">
        <v>200</v>
      </c>
      <c r="B209" s="245" t="s">
        <v>277</v>
      </c>
      <c r="C209" s="245">
        <v>268.95</v>
      </c>
      <c r="D209" s="280">
        <v>266.98333333333329</v>
      </c>
      <c r="E209" s="280">
        <v>264.06666666666661</v>
      </c>
      <c r="F209" s="280">
        <v>259.18333333333334</v>
      </c>
      <c r="G209" s="280">
        <v>256.26666666666665</v>
      </c>
      <c r="H209" s="280">
        <v>271.86666666666656</v>
      </c>
      <c r="I209" s="280">
        <v>274.78333333333319</v>
      </c>
      <c r="J209" s="280">
        <v>279.66666666666652</v>
      </c>
      <c r="K209" s="245">
        <v>269.89999999999998</v>
      </c>
      <c r="L209" s="245">
        <v>262.10000000000002</v>
      </c>
      <c r="M209" s="245">
        <v>11.68838</v>
      </c>
    </row>
    <row r="210" spans="1:13">
      <c r="A210" s="273">
        <v>201</v>
      </c>
      <c r="B210" s="245" t="s">
        <v>522</v>
      </c>
      <c r="C210" s="245">
        <v>775.7</v>
      </c>
      <c r="D210" s="280">
        <v>777.4666666666667</v>
      </c>
      <c r="E210" s="280">
        <v>764.68333333333339</v>
      </c>
      <c r="F210" s="280">
        <v>753.66666666666674</v>
      </c>
      <c r="G210" s="280">
        <v>740.88333333333344</v>
      </c>
      <c r="H210" s="280">
        <v>788.48333333333335</v>
      </c>
      <c r="I210" s="280">
        <v>801.26666666666665</v>
      </c>
      <c r="J210" s="280">
        <v>812.2833333333333</v>
      </c>
      <c r="K210" s="245">
        <v>790.25</v>
      </c>
      <c r="L210" s="245">
        <v>766.45</v>
      </c>
      <c r="M210" s="245">
        <v>6.1034300000000004</v>
      </c>
    </row>
    <row r="211" spans="1:13">
      <c r="A211" s="273">
        <v>202</v>
      </c>
      <c r="B211" s="245" t="s">
        <v>118</v>
      </c>
      <c r="C211" s="245">
        <v>9.65</v>
      </c>
      <c r="D211" s="280">
        <v>9.6833333333333336</v>
      </c>
      <c r="E211" s="280">
        <v>9.4666666666666668</v>
      </c>
      <c r="F211" s="280">
        <v>9.2833333333333332</v>
      </c>
      <c r="G211" s="280">
        <v>9.0666666666666664</v>
      </c>
      <c r="H211" s="280">
        <v>9.8666666666666671</v>
      </c>
      <c r="I211" s="280">
        <v>10.083333333333336</v>
      </c>
      <c r="J211" s="280">
        <v>10.266666666666667</v>
      </c>
      <c r="K211" s="245">
        <v>9.9</v>
      </c>
      <c r="L211" s="245">
        <v>9.5</v>
      </c>
      <c r="M211" s="245">
        <v>1271.6164200000001</v>
      </c>
    </row>
    <row r="212" spans="1:13">
      <c r="A212" s="273">
        <v>203</v>
      </c>
      <c r="B212" s="245" t="s">
        <v>195</v>
      </c>
      <c r="C212" s="245">
        <v>1043.05</v>
      </c>
      <c r="D212" s="280">
        <v>1036.6999999999998</v>
      </c>
      <c r="E212" s="280">
        <v>1026.7999999999997</v>
      </c>
      <c r="F212" s="280">
        <v>1010.55</v>
      </c>
      <c r="G212" s="280">
        <v>1000.6499999999999</v>
      </c>
      <c r="H212" s="280">
        <v>1052.9499999999996</v>
      </c>
      <c r="I212" s="280">
        <v>1062.8499999999997</v>
      </c>
      <c r="J212" s="280">
        <v>1079.0999999999995</v>
      </c>
      <c r="K212" s="245">
        <v>1046.5999999999999</v>
      </c>
      <c r="L212" s="245">
        <v>1020.45</v>
      </c>
      <c r="M212" s="245">
        <v>8.4020899999999994</v>
      </c>
    </row>
    <row r="213" spans="1:13">
      <c r="A213" s="273">
        <v>204</v>
      </c>
      <c r="B213" s="245" t="s">
        <v>528</v>
      </c>
      <c r="C213" s="245">
        <v>2191.8000000000002</v>
      </c>
      <c r="D213" s="280">
        <v>2184.9</v>
      </c>
      <c r="E213" s="280">
        <v>2159.8000000000002</v>
      </c>
      <c r="F213" s="280">
        <v>2127.8000000000002</v>
      </c>
      <c r="G213" s="280">
        <v>2102.7000000000003</v>
      </c>
      <c r="H213" s="280">
        <v>2216.9</v>
      </c>
      <c r="I213" s="280">
        <v>2241.9999999999995</v>
      </c>
      <c r="J213" s="280">
        <v>2274</v>
      </c>
      <c r="K213" s="245">
        <v>2210</v>
      </c>
      <c r="L213" s="245">
        <v>2152.9</v>
      </c>
      <c r="M213" s="245">
        <v>0.96977999999999998</v>
      </c>
    </row>
    <row r="214" spans="1:13">
      <c r="A214" s="273">
        <v>205</v>
      </c>
      <c r="B214" s="245" t="s">
        <v>196</v>
      </c>
      <c r="C214" s="280">
        <v>561.6</v>
      </c>
      <c r="D214" s="280">
        <v>559.13333333333333</v>
      </c>
      <c r="E214" s="280">
        <v>555.4666666666667</v>
      </c>
      <c r="F214" s="280">
        <v>549.33333333333337</v>
      </c>
      <c r="G214" s="280">
        <v>545.66666666666674</v>
      </c>
      <c r="H214" s="280">
        <v>565.26666666666665</v>
      </c>
      <c r="I214" s="280">
        <v>568.93333333333339</v>
      </c>
      <c r="J214" s="280">
        <v>575.06666666666661</v>
      </c>
      <c r="K214" s="280">
        <v>562.79999999999995</v>
      </c>
      <c r="L214" s="280">
        <v>553</v>
      </c>
      <c r="M214" s="280">
        <v>59.521590000000003</v>
      </c>
    </row>
    <row r="215" spans="1:13">
      <c r="A215" s="273">
        <v>206</v>
      </c>
      <c r="B215" s="245" t="s">
        <v>197</v>
      </c>
      <c r="C215" s="280">
        <v>14.1</v>
      </c>
      <c r="D215" s="280">
        <v>14.133333333333333</v>
      </c>
      <c r="E215" s="280">
        <v>13.866666666666665</v>
      </c>
      <c r="F215" s="280">
        <v>13.633333333333333</v>
      </c>
      <c r="G215" s="280">
        <v>13.366666666666665</v>
      </c>
      <c r="H215" s="280">
        <v>14.366666666666665</v>
      </c>
      <c r="I215" s="280">
        <v>14.633333333333331</v>
      </c>
      <c r="J215" s="280">
        <v>14.866666666666665</v>
      </c>
      <c r="K215" s="280">
        <v>14.4</v>
      </c>
      <c r="L215" s="280">
        <v>13.9</v>
      </c>
      <c r="M215" s="280">
        <v>1573.0672099999999</v>
      </c>
    </row>
    <row r="216" spans="1:13">
      <c r="A216" s="273">
        <v>207</v>
      </c>
      <c r="B216" s="245" t="s">
        <v>198</v>
      </c>
      <c r="C216" s="280">
        <v>218.2</v>
      </c>
      <c r="D216" s="280">
        <v>217.63333333333335</v>
      </c>
      <c r="E216" s="280">
        <v>214.3666666666667</v>
      </c>
      <c r="F216" s="280">
        <v>210.53333333333336</v>
      </c>
      <c r="G216" s="280">
        <v>207.26666666666671</v>
      </c>
      <c r="H216" s="280">
        <v>221.4666666666667</v>
      </c>
      <c r="I216" s="280">
        <v>224.73333333333335</v>
      </c>
      <c r="J216" s="280">
        <v>228.56666666666669</v>
      </c>
      <c r="K216" s="280">
        <v>220.9</v>
      </c>
      <c r="L216" s="280">
        <v>213.8</v>
      </c>
      <c r="M216" s="280">
        <v>123.88921000000001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36"/>
      <c r="B1" s="536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44362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33" t="s">
        <v>16</v>
      </c>
      <c r="B9" s="534" t="s">
        <v>18</v>
      </c>
      <c r="C9" s="532" t="s">
        <v>19</v>
      </c>
      <c r="D9" s="532" t="s">
        <v>20</v>
      </c>
      <c r="E9" s="532" t="s">
        <v>21</v>
      </c>
      <c r="F9" s="532"/>
      <c r="G9" s="532"/>
      <c r="H9" s="532" t="s">
        <v>22</v>
      </c>
      <c r="I9" s="532"/>
      <c r="J9" s="532"/>
      <c r="K9" s="251"/>
      <c r="L9" s="258"/>
      <c r="M9" s="259"/>
    </row>
    <row r="10" spans="1:15" ht="42.75" customHeight="1">
      <c r="A10" s="528"/>
      <c r="B10" s="530"/>
      <c r="C10" s="535" t="s">
        <v>23</v>
      </c>
      <c r="D10" s="535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42" t="s">
        <v>284</v>
      </c>
      <c r="C11" s="439">
        <v>25883.35</v>
      </c>
      <c r="D11" s="440">
        <v>26102.083333333332</v>
      </c>
      <c r="E11" s="440">
        <v>25580.316666666666</v>
      </c>
      <c r="F11" s="440">
        <v>25277.283333333333</v>
      </c>
      <c r="G11" s="440">
        <v>24755.516666666666</v>
      </c>
      <c r="H11" s="440">
        <v>26405.116666666665</v>
      </c>
      <c r="I11" s="440">
        <v>26926.883333333335</v>
      </c>
      <c r="J11" s="440">
        <v>27229.916666666664</v>
      </c>
      <c r="K11" s="439">
        <v>26623.85</v>
      </c>
      <c r="L11" s="439">
        <v>25799.05</v>
      </c>
      <c r="M11" s="439">
        <v>3.5729999999999998E-2</v>
      </c>
    </row>
    <row r="12" spans="1:15" ht="12" customHeight="1">
      <c r="A12" s="245">
        <v>2</v>
      </c>
      <c r="B12" s="442" t="s">
        <v>785</v>
      </c>
      <c r="C12" s="439">
        <v>1660.6</v>
      </c>
      <c r="D12" s="440">
        <v>1644.6333333333332</v>
      </c>
      <c r="E12" s="440">
        <v>1616.9666666666665</v>
      </c>
      <c r="F12" s="440">
        <v>1573.3333333333333</v>
      </c>
      <c r="G12" s="440">
        <v>1545.6666666666665</v>
      </c>
      <c r="H12" s="440">
        <v>1688.2666666666664</v>
      </c>
      <c r="I12" s="440">
        <v>1715.9333333333334</v>
      </c>
      <c r="J12" s="440">
        <v>1759.5666666666664</v>
      </c>
      <c r="K12" s="439">
        <v>1672.3</v>
      </c>
      <c r="L12" s="439">
        <v>1601</v>
      </c>
      <c r="M12" s="439">
        <v>1.24292</v>
      </c>
    </row>
    <row r="13" spans="1:15" ht="12" customHeight="1">
      <c r="A13" s="245">
        <v>3</v>
      </c>
      <c r="B13" s="442" t="s">
        <v>815</v>
      </c>
      <c r="C13" s="439">
        <v>1839.05</v>
      </c>
      <c r="D13" s="440">
        <v>1844.6833333333334</v>
      </c>
      <c r="E13" s="440">
        <v>1809.4166666666667</v>
      </c>
      <c r="F13" s="440">
        <v>1779.7833333333333</v>
      </c>
      <c r="G13" s="440">
        <v>1744.5166666666667</v>
      </c>
      <c r="H13" s="440">
        <v>1874.3166666666668</v>
      </c>
      <c r="I13" s="440">
        <v>1909.5833333333333</v>
      </c>
      <c r="J13" s="440">
        <v>1939.2166666666669</v>
      </c>
      <c r="K13" s="439">
        <v>1879.95</v>
      </c>
      <c r="L13" s="439">
        <v>1815.05</v>
      </c>
      <c r="M13" s="439">
        <v>0.12722</v>
      </c>
    </row>
    <row r="14" spans="1:15" ht="12" customHeight="1">
      <c r="A14" s="245">
        <v>4</v>
      </c>
      <c r="B14" s="442" t="s">
        <v>38</v>
      </c>
      <c r="C14" s="439">
        <v>2040.55</v>
      </c>
      <c r="D14" s="440">
        <v>2024.7</v>
      </c>
      <c r="E14" s="440">
        <v>2005.9</v>
      </c>
      <c r="F14" s="440">
        <v>1971.25</v>
      </c>
      <c r="G14" s="440">
        <v>1952.45</v>
      </c>
      <c r="H14" s="440">
        <v>2059.3500000000004</v>
      </c>
      <c r="I14" s="440">
        <v>2078.1499999999996</v>
      </c>
      <c r="J14" s="440">
        <v>2112.8000000000002</v>
      </c>
      <c r="K14" s="439">
        <v>2043.5</v>
      </c>
      <c r="L14" s="439">
        <v>1990.05</v>
      </c>
      <c r="M14" s="439">
        <v>2.6210599999999999</v>
      </c>
    </row>
    <row r="15" spans="1:15" ht="12" customHeight="1">
      <c r="A15" s="245">
        <v>5</v>
      </c>
      <c r="B15" s="442" t="s">
        <v>285</v>
      </c>
      <c r="C15" s="439">
        <v>1963.85</v>
      </c>
      <c r="D15" s="440">
        <v>1968.05</v>
      </c>
      <c r="E15" s="440">
        <v>1947.1</v>
      </c>
      <c r="F15" s="440">
        <v>1930.35</v>
      </c>
      <c r="G15" s="440">
        <v>1909.3999999999999</v>
      </c>
      <c r="H15" s="440">
        <v>1984.8</v>
      </c>
      <c r="I15" s="440">
        <v>2005.7500000000002</v>
      </c>
      <c r="J15" s="440">
        <v>2022.5</v>
      </c>
      <c r="K15" s="439">
        <v>1989</v>
      </c>
      <c r="L15" s="439">
        <v>1951.3</v>
      </c>
      <c r="M15" s="439">
        <v>0.36941000000000002</v>
      </c>
    </row>
    <row r="16" spans="1:15" ht="12" customHeight="1">
      <c r="A16" s="245">
        <v>6</v>
      </c>
      <c r="B16" s="442" t="s">
        <v>286</v>
      </c>
      <c r="C16" s="439">
        <v>1446.15</v>
      </c>
      <c r="D16" s="440">
        <v>1440.3833333333332</v>
      </c>
      <c r="E16" s="440">
        <v>1410.7666666666664</v>
      </c>
      <c r="F16" s="440">
        <v>1375.3833333333332</v>
      </c>
      <c r="G16" s="440">
        <v>1345.7666666666664</v>
      </c>
      <c r="H16" s="440">
        <v>1475.7666666666664</v>
      </c>
      <c r="I16" s="440">
        <v>1505.3833333333332</v>
      </c>
      <c r="J16" s="440">
        <v>1540.7666666666664</v>
      </c>
      <c r="K16" s="439">
        <v>1470</v>
      </c>
      <c r="L16" s="439">
        <v>1405</v>
      </c>
      <c r="M16" s="439">
        <v>3.1470099999999999</v>
      </c>
    </row>
    <row r="17" spans="1:13" ht="12" customHeight="1">
      <c r="A17" s="245">
        <v>7</v>
      </c>
      <c r="B17" s="442" t="s">
        <v>222</v>
      </c>
      <c r="C17" s="439">
        <v>1070</v>
      </c>
      <c r="D17" s="440">
        <v>1053.6833333333334</v>
      </c>
      <c r="E17" s="440">
        <v>1027.8666666666668</v>
      </c>
      <c r="F17" s="440">
        <v>985.73333333333335</v>
      </c>
      <c r="G17" s="440">
        <v>959.91666666666674</v>
      </c>
      <c r="H17" s="440">
        <v>1095.8166666666668</v>
      </c>
      <c r="I17" s="440">
        <v>1121.6333333333334</v>
      </c>
      <c r="J17" s="440">
        <v>1163.7666666666669</v>
      </c>
      <c r="K17" s="439">
        <v>1079.5</v>
      </c>
      <c r="L17" s="439">
        <v>1011.55</v>
      </c>
      <c r="M17" s="439">
        <v>24.891559999999998</v>
      </c>
    </row>
    <row r="18" spans="1:13" ht="12" customHeight="1">
      <c r="A18" s="245">
        <v>8</v>
      </c>
      <c r="B18" s="442" t="s">
        <v>734</v>
      </c>
      <c r="C18" s="439">
        <v>725.9</v>
      </c>
      <c r="D18" s="440">
        <v>726.88333333333333</v>
      </c>
      <c r="E18" s="440">
        <v>719.26666666666665</v>
      </c>
      <c r="F18" s="440">
        <v>712.63333333333333</v>
      </c>
      <c r="G18" s="440">
        <v>705.01666666666665</v>
      </c>
      <c r="H18" s="440">
        <v>733.51666666666665</v>
      </c>
      <c r="I18" s="440">
        <v>741.13333333333321</v>
      </c>
      <c r="J18" s="440">
        <v>747.76666666666665</v>
      </c>
      <c r="K18" s="439">
        <v>734.5</v>
      </c>
      <c r="L18" s="439">
        <v>720.25</v>
      </c>
      <c r="M18" s="439">
        <v>3.0830000000000002</v>
      </c>
    </row>
    <row r="19" spans="1:13" ht="12" customHeight="1">
      <c r="A19" s="245">
        <v>9</v>
      </c>
      <c r="B19" s="442" t="s">
        <v>735</v>
      </c>
      <c r="C19" s="439">
        <v>1842</v>
      </c>
      <c r="D19" s="440">
        <v>1828.25</v>
      </c>
      <c r="E19" s="440">
        <v>1801.75</v>
      </c>
      <c r="F19" s="440">
        <v>1761.5</v>
      </c>
      <c r="G19" s="440">
        <v>1735</v>
      </c>
      <c r="H19" s="440">
        <v>1868.5</v>
      </c>
      <c r="I19" s="440">
        <v>1895</v>
      </c>
      <c r="J19" s="440">
        <v>1935.25</v>
      </c>
      <c r="K19" s="439">
        <v>1854.75</v>
      </c>
      <c r="L19" s="439">
        <v>1788</v>
      </c>
      <c r="M19" s="439">
        <v>9.0877400000000002</v>
      </c>
    </row>
    <row r="20" spans="1:13" ht="12" customHeight="1">
      <c r="A20" s="245">
        <v>10</v>
      </c>
      <c r="B20" s="442" t="s">
        <v>287</v>
      </c>
      <c r="C20" s="439">
        <v>2520.5500000000002</v>
      </c>
      <c r="D20" s="440">
        <v>2522.2000000000003</v>
      </c>
      <c r="E20" s="440">
        <v>2469.4000000000005</v>
      </c>
      <c r="F20" s="440">
        <v>2418.2500000000005</v>
      </c>
      <c r="G20" s="440">
        <v>2365.4500000000007</v>
      </c>
      <c r="H20" s="440">
        <v>2573.3500000000004</v>
      </c>
      <c r="I20" s="440">
        <v>2626.1500000000005</v>
      </c>
      <c r="J20" s="440">
        <v>2677.3</v>
      </c>
      <c r="K20" s="439">
        <v>2575</v>
      </c>
      <c r="L20" s="439">
        <v>2471.0500000000002</v>
      </c>
      <c r="M20" s="439">
        <v>0.52700000000000002</v>
      </c>
    </row>
    <row r="21" spans="1:13" ht="12" customHeight="1">
      <c r="A21" s="245">
        <v>11</v>
      </c>
      <c r="B21" s="442" t="s">
        <v>288</v>
      </c>
      <c r="C21" s="439">
        <v>16290.7</v>
      </c>
      <c r="D21" s="440">
        <v>16327.5</v>
      </c>
      <c r="E21" s="440">
        <v>16100.25</v>
      </c>
      <c r="F21" s="440">
        <v>15909.8</v>
      </c>
      <c r="G21" s="440">
        <v>15682.55</v>
      </c>
      <c r="H21" s="440">
        <v>16517.95</v>
      </c>
      <c r="I21" s="440">
        <v>16745.2</v>
      </c>
      <c r="J21" s="440">
        <v>16935.650000000001</v>
      </c>
      <c r="K21" s="439">
        <v>16554.75</v>
      </c>
      <c r="L21" s="439">
        <v>16137.05</v>
      </c>
      <c r="M21" s="439">
        <v>0.30109999999999998</v>
      </c>
    </row>
    <row r="22" spans="1:13" ht="12" customHeight="1">
      <c r="A22" s="245">
        <v>12</v>
      </c>
      <c r="B22" s="442" t="s">
        <v>40</v>
      </c>
      <c r="C22" s="439">
        <v>1501.45</v>
      </c>
      <c r="D22" s="440">
        <v>1410.8666666666668</v>
      </c>
      <c r="E22" s="440">
        <v>1291.7833333333335</v>
      </c>
      <c r="F22" s="440">
        <v>1082.1166666666668</v>
      </c>
      <c r="G22" s="440">
        <v>963.03333333333353</v>
      </c>
      <c r="H22" s="440">
        <v>1620.5333333333335</v>
      </c>
      <c r="I22" s="440">
        <v>1739.6166666666666</v>
      </c>
      <c r="J22" s="440">
        <v>1949.2833333333335</v>
      </c>
      <c r="K22" s="439">
        <v>1529.95</v>
      </c>
      <c r="L22" s="439">
        <v>1201.2</v>
      </c>
      <c r="M22" s="439">
        <v>435.30005999999997</v>
      </c>
    </row>
    <row r="23" spans="1:13">
      <c r="A23" s="245">
        <v>13</v>
      </c>
      <c r="B23" s="442" t="s">
        <v>289</v>
      </c>
      <c r="C23" s="439">
        <v>1212.9000000000001</v>
      </c>
      <c r="D23" s="440">
        <v>1208.9166666666667</v>
      </c>
      <c r="E23" s="440">
        <v>1160.8333333333335</v>
      </c>
      <c r="F23" s="440">
        <v>1108.7666666666667</v>
      </c>
      <c r="G23" s="440">
        <v>1060.6833333333334</v>
      </c>
      <c r="H23" s="440">
        <v>1260.9833333333336</v>
      </c>
      <c r="I23" s="440">
        <v>1309.0666666666671</v>
      </c>
      <c r="J23" s="440">
        <v>1361.1333333333337</v>
      </c>
      <c r="K23" s="439">
        <v>1257</v>
      </c>
      <c r="L23" s="439">
        <v>1156.8499999999999</v>
      </c>
      <c r="M23" s="439">
        <v>20.008019999999998</v>
      </c>
    </row>
    <row r="24" spans="1:13">
      <c r="A24" s="245">
        <v>14</v>
      </c>
      <c r="B24" s="442" t="s">
        <v>41</v>
      </c>
      <c r="C24" s="439">
        <v>768.45</v>
      </c>
      <c r="D24" s="440">
        <v>744.41666666666663</v>
      </c>
      <c r="E24" s="440">
        <v>705.13333333333321</v>
      </c>
      <c r="F24" s="440">
        <v>641.81666666666661</v>
      </c>
      <c r="G24" s="440">
        <v>602.53333333333319</v>
      </c>
      <c r="H24" s="440">
        <v>807.73333333333323</v>
      </c>
      <c r="I24" s="440">
        <v>847.01666666666677</v>
      </c>
      <c r="J24" s="440">
        <v>910.33333333333326</v>
      </c>
      <c r="K24" s="439">
        <v>783.7</v>
      </c>
      <c r="L24" s="439">
        <v>681.1</v>
      </c>
      <c r="M24" s="439">
        <v>897.71631000000002</v>
      </c>
    </row>
    <row r="25" spans="1:13">
      <c r="A25" s="245">
        <v>15</v>
      </c>
      <c r="B25" s="442" t="s">
        <v>826</v>
      </c>
      <c r="C25" s="439">
        <v>1544.9</v>
      </c>
      <c r="D25" s="440">
        <v>1544.9000000000003</v>
      </c>
      <c r="E25" s="440">
        <v>1544.9000000000005</v>
      </c>
      <c r="F25" s="440">
        <v>1544.9000000000003</v>
      </c>
      <c r="G25" s="440">
        <v>1544.9000000000005</v>
      </c>
      <c r="H25" s="440">
        <v>1544.9000000000005</v>
      </c>
      <c r="I25" s="440">
        <v>1544.9</v>
      </c>
      <c r="J25" s="440">
        <v>1544.9000000000005</v>
      </c>
      <c r="K25" s="439">
        <v>1544.9</v>
      </c>
      <c r="L25" s="439">
        <v>1544.9</v>
      </c>
      <c r="M25" s="439">
        <v>0.99578</v>
      </c>
    </row>
    <row r="26" spans="1:13">
      <c r="A26" s="245">
        <v>16</v>
      </c>
      <c r="B26" s="442" t="s">
        <v>290</v>
      </c>
      <c r="C26" s="439">
        <v>1522.5</v>
      </c>
      <c r="D26" s="440">
        <v>1522.5</v>
      </c>
      <c r="E26" s="440">
        <v>1522.5</v>
      </c>
      <c r="F26" s="440">
        <v>1522.5</v>
      </c>
      <c r="G26" s="440">
        <v>1522.5</v>
      </c>
      <c r="H26" s="440">
        <v>1522.5</v>
      </c>
      <c r="I26" s="440">
        <v>1522.5</v>
      </c>
      <c r="J26" s="440">
        <v>1522.5</v>
      </c>
      <c r="K26" s="439">
        <v>1522.5</v>
      </c>
      <c r="L26" s="439">
        <v>1522.5</v>
      </c>
      <c r="M26" s="439">
        <v>0.89005999999999996</v>
      </c>
    </row>
    <row r="27" spans="1:13">
      <c r="A27" s="245">
        <v>17</v>
      </c>
      <c r="B27" s="442" t="s">
        <v>223</v>
      </c>
      <c r="C27" s="439">
        <v>123.7</v>
      </c>
      <c r="D27" s="440">
        <v>123.81666666666666</v>
      </c>
      <c r="E27" s="440">
        <v>122.13333333333333</v>
      </c>
      <c r="F27" s="440">
        <v>120.56666666666666</v>
      </c>
      <c r="G27" s="440">
        <v>118.88333333333333</v>
      </c>
      <c r="H27" s="440">
        <v>125.38333333333333</v>
      </c>
      <c r="I27" s="440">
        <v>127.06666666666666</v>
      </c>
      <c r="J27" s="440">
        <v>128.63333333333333</v>
      </c>
      <c r="K27" s="439">
        <v>125.5</v>
      </c>
      <c r="L27" s="439">
        <v>122.25</v>
      </c>
      <c r="M27" s="439">
        <v>19.095549999999999</v>
      </c>
    </row>
    <row r="28" spans="1:13">
      <c r="A28" s="245">
        <v>18</v>
      </c>
      <c r="B28" s="442" t="s">
        <v>224</v>
      </c>
      <c r="C28" s="439">
        <v>205.85</v>
      </c>
      <c r="D28" s="440">
        <v>205.11666666666667</v>
      </c>
      <c r="E28" s="440">
        <v>202.23333333333335</v>
      </c>
      <c r="F28" s="440">
        <v>198.61666666666667</v>
      </c>
      <c r="G28" s="440">
        <v>195.73333333333335</v>
      </c>
      <c r="H28" s="440">
        <v>208.73333333333335</v>
      </c>
      <c r="I28" s="440">
        <v>211.61666666666667</v>
      </c>
      <c r="J28" s="440">
        <v>215.23333333333335</v>
      </c>
      <c r="K28" s="439">
        <v>208</v>
      </c>
      <c r="L28" s="439">
        <v>201.5</v>
      </c>
      <c r="M28" s="439">
        <v>15.731820000000001</v>
      </c>
    </row>
    <row r="29" spans="1:13">
      <c r="A29" s="245">
        <v>19</v>
      </c>
      <c r="B29" s="442" t="s">
        <v>291</v>
      </c>
      <c r="C29" s="439">
        <v>411.45</v>
      </c>
      <c r="D29" s="440">
        <v>410.23333333333335</v>
      </c>
      <c r="E29" s="440">
        <v>402.4666666666667</v>
      </c>
      <c r="F29" s="440">
        <v>393.48333333333335</v>
      </c>
      <c r="G29" s="440">
        <v>385.7166666666667</v>
      </c>
      <c r="H29" s="440">
        <v>419.2166666666667</v>
      </c>
      <c r="I29" s="440">
        <v>426.98333333333335</v>
      </c>
      <c r="J29" s="440">
        <v>435.9666666666667</v>
      </c>
      <c r="K29" s="439">
        <v>418</v>
      </c>
      <c r="L29" s="439">
        <v>401.25</v>
      </c>
      <c r="M29" s="439">
        <v>2.14615</v>
      </c>
    </row>
    <row r="30" spans="1:13">
      <c r="A30" s="245">
        <v>20</v>
      </c>
      <c r="B30" s="442" t="s">
        <v>292</v>
      </c>
      <c r="C30" s="439">
        <v>365</v>
      </c>
      <c r="D30" s="440">
        <v>369.4666666666667</v>
      </c>
      <c r="E30" s="440">
        <v>357.08333333333337</v>
      </c>
      <c r="F30" s="440">
        <v>349.16666666666669</v>
      </c>
      <c r="G30" s="440">
        <v>336.78333333333336</v>
      </c>
      <c r="H30" s="440">
        <v>377.38333333333338</v>
      </c>
      <c r="I30" s="440">
        <v>389.76666666666671</v>
      </c>
      <c r="J30" s="440">
        <v>397.68333333333339</v>
      </c>
      <c r="K30" s="439">
        <v>381.85</v>
      </c>
      <c r="L30" s="439">
        <v>361.55</v>
      </c>
      <c r="M30" s="439">
        <v>6.5116199999999997</v>
      </c>
    </row>
    <row r="31" spans="1:13">
      <c r="A31" s="245">
        <v>21</v>
      </c>
      <c r="B31" s="442" t="s">
        <v>736</v>
      </c>
      <c r="C31" s="439">
        <v>5200.6000000000004</v>
      </c>
      <c r="D31" s="440">
        <v>5186.8666666666668</v>
      </c>
      <c r="E31" s="440">
        <v>5113.7333333333336</v>
      </c>
      <c r="F31" s="440">
        <v>5026.8666666666668</v>
      </c>
      <c r="G31" s="440">
        <v>4953.7333333333336</v>
      </c>
      <c r="H31" s="440">
        <v>5273.7333333333336</v>
      </c>
      <c r="I31" s="440">
        <v>5346.8666666666668</v>
      </c>
      <c r="J31" s="440">
        <v>5433.7333333333336</v>
      </c>
      <c r="K31" s="439">
        <v>5260</v>
      </c>
      <c r="L31" s="439">
        <v>5100</v>
      </c>
      <c r="M31" s="439">
        <v>0.28514</v>
      </c>
    </row>
    <row r="32" spans="1:13">
      <c r="A32" s="245">
        <v>22</v>
      </c>
      <c r="B32" s="442" t="s">
        <v>225</v>
      </c>
      <c r="C32" s="439">
        <v>1938.95</v>
      </c>
      <c r="D32" s="440">
        <v>1940.95</v>
      </c>
      <c r="E32" s="440">
        <v>1909.9</v>
      </c>
      <c r="F32" s="440">
        <v>1880.8500000000001</v>
      </c>
      <c r="G32" s="440">
        <v>1849.8000000000002</v>
      </c>
      <c r="H32" s="440">
        <v>1970</v>
      </c>
      <c r="I32" s="440">
        <v>2001.0499999999997</v>
      </c>
      <c r="J32" s="440">
        <v>2030.1</v>
      </c>
      <c r="K32" s="439">
        <v>1972</v>
      </c>
      <c r="L32" s="439">
        <v>1911.9</v>
      </c>
      <c r="M32" s="439">
        <v>1.2252000000000001</v>
      </c>
    </row>
    <row r="33" spans="1:13">
      <c r="A33" s="245">
        <v>23</v>
      </c>
      <c r="B33" s="442" t="s">
        <v>293</v>
      </c>
      <c r="C33" s="439">
        <v>2303.5500000000002</v>
      </c>
      <c r="D33" s="440">
        <v>2309.7999999999997</v>
      </c>
      <c r="E33" s="440">
        <v>2284.5999999999995</v>
      </c>
      <c r="F33" s="440">
        <v>2265.6499999999996</v>
      </c>
      <c r="G33" s="440">
        <v>2240.4499999999994</v>
      </c>
      <c r="H33" s="440">
        <v>2328.7499999999995</v>
      </c>
      <c r="I33" s="440">
        <v>2353.9499999999994</v>
      </c>
      <c r="J33" s="440">
        <v>2372.8999999999996</v>
      </c>
      <c r="K33" s="439">
        <v>2335</v>
      </c>
      <c r="L33" s="439">
        <v>2290.85</v>
      </c>
      <c r="M33" s="439">
        <v>0.25196000000000002</v>
      </c>
    </row>
    <row r="34" spans="1:13">
      <c r="A34" s="245">
        <v>24</v>
      </c>
      <c r="B34" s="442" t="s">
        <v>737</v>
      </c>
      <c r="C34" s="439">
        <v>129.4</v>
      </c>
      <c r="D34" s="440">
        <v>128.46666666666667</v>
      </c>
      <c r="E34" s="440">
        <v>125.03333333333333</v>
      </c>
      <c r="F34" s="440">
        <v>120.66666666666666</v>
      </c>
      <c r="G34" s="440">
        <v>117.23333333333332</v>
      </c>
      <c r="H34" s="440">
        <v>132.83333333333334</v>
      </c>
      <c r="I34" s="440">
        <v>136.26666666666668</v>
      </c>
      <c r="J34" s="440">
        <v>140.63333333333335</v>
      </c>
      <c r="K34" s="439">
        <v>131.9</v>
      </c>
      <c r="L34" s="439">
        <v>124.1</v>
      </c>
      <c r="M34" s="439">
        <v>8.3778000000000006</v>
      </c>
    </row>
    <row r="35" spans="1:13">
      <c r="A35" s="245">
        <v>25</v>
      </c>
      <c r="B35" s="442" t="s">
        <v>294</v>
      </c>
      <c r="C35" s="439">
        <v>994.6</v>
      </c>
      <c r="D35" s="440">
        <v>998.26666666666677</v>
      </c>
      <c r="E35" s="440">
        <v>981.68333333333351</v>
      </c>
      <c r="F35" s="440">
        <v>968.76666666666677</v>
      </c>
      <c r="G35" s="440">
        <v>952.18333333333351</v>
      </c>
      <c r="H35" s="440">
        <v>1011.1833333333335</v>
      </c>
      <c r="I35" s="440">
        <v>1027.7666666666669</v>
      </c>
      <c r="J35" s="440">
        <v>1040.6833333333334</v>
      </c>
      <c r="K35" s="439">
        <v>1014.85</v>
      </c>
      <c r="L35" s="439">
        <v>985.35</v>
      </c>
      <c r="M35" s="439">
        <v>8.6400500000000005</v>
      </c>
    </row>
    <row r="36" spans="1:13">
      <c r="A36" s="245">
        <v>26</v>
      </c>
      <c r="B36" s="442" t="s">
        <v>226</v>
      </c>
      <c r="C36" s="439">
        <v>3223.5</v>
      </c>
      <c r="D36" s="440">
        <v>3209.3666666666668</v>
      </c>
      <c r="E36" s="440">
        <v>3159.7333333333336</v>
      </c>
      <c r="F36" s="440">
        <v>3095.9666666666667</v>
      </c>
      <c r="G36" s="440">
        <v>3046.3333333333335</v>
      </c>
      <c r="H36" s="440">
        <v>3273.1333333333337</v>
      </c>
      <c r="I36" s="440">
        <v>3322.7666666666669</v>
      </c>
      <c r="J36" s="440">
        <v>3386.5333333333338</v>
      </c>
      <c r="K36" s="439">
        <v>3259</v>
      </c>
      <c r="L36" s="439">
        <v>3145.6</v>
      </c>
      <c r="M36" s="439">
        <v>3.9522900000000001</v>
      </c>
    </row>
    <row r="37" spans="1:13">
      <c r="A37" s="245">
        <v>27</v>
      </c>
      <c r="B37" s="442" t="s">
        <v>738</v>
      </c>
      <c r="C37" s="439">
        <v>3565.05</v>
      </c>
      <c r="D37" s="440">
        <v>3569.3333333333335</v>
      </c>
      <c r="E37" s="440">
        <v>3517.7166666666672</v>
      </c>
      <c r="F37" s="440">
        <v>3470.3833333333337</v>
      </c>
      <c r="G37" s="440">
        <v>3418.7666666666673</v>
      </c>
      <c r="H37" s="440">
        <v>3616.666666666667</v>
      </c>
      <c r="I37" s="440">
        <v>3668.2833333333328</v>
      </c>
      <c r="J37" s="440">
        <v>3715.6166666666668</v>
      </c>
      <c r="K37" s="439">
        <v>3620.95</v>
      </c>
      <c r="L37" s="439">
        <v>3522</v>
      </c>
      <c r="M37" s="439">
        <v>0.58667000000000002</v>
      </c>
    </row>
    <row r="38" spans="1:13">
      <c r="A38" s="245">
        <v>28</v>
      </c>
      <c r="B38" s="442" t="s">
        <v>800</v>
      </c>
      <c r="C38" s="439">
        <v>31.05</v>
      </c>
      <c r="D38" s="440">
        <v>29.333333333333332</v>
      </c>
      <c r="E38" s="440">
        <v>26.966666666666665</v>
      </c>
      <c r="F38" s="440">
        <v>22.883333333333333</v>
      </c>
      <c r="G38" s="440">
        <v>20.516666666666666</v>
      </c>
      <c r="H38" s="440">
        <v>33.416666666666664</v>
      </c>
      <c r="I38" s="440">
        <v>35.783333333333331</v>
      </c>
      <c r="J38" s="440">
        <v>39.86666666666666</v>
      </c>
      <c r="K38" s="439">
        <v>31.7</v>
      </c>
      <c r="L38" s="439">
        <v>25.25</v>
      </c>
      <c r="M38" s="439">
        <v>1624.5146999999999</v>
      </c>
    </row>
    <row r="39" spans="1:13">
      <c r="A39" s="245">
        <v>29</v>
      </c>
      <c r="B39" s="442" t="s">
        <v>44</v>
      </c>
      <c r="C39" s="439">
        <v>769.3</v>
      </c>
      <c r="D39" s="440">
        <v>764.75</v>
      </c>
      <c r="E39" s="440">
        <v>754.55</v>
      </c>
      <c r="F39" s="440">
        <v>739.8</v>
      </c>
      <c r="G39" s="440">
        <v>729.59999999999991</v>
      </c>
      <c r="H39" s="440">
        <v>779.5</v>
      </c>
      <c r="I39" s="440">
        <v>789.7</v>
      </c>
      <c r="J39" s="440">
        <v>804.45</v>
      </c>
      <c r="K39" s="439">
        <v>774.95</v>
      </c>
      <c r="L39" s="439">
        <v>750</v>
      </c>
      <c r="M39" s="439">
        <v>28.541920000000001</v>
      </c>
    </row>
    <row r="40" spans="1:13">
      <c r="A40" s="245">
        <v>30</v>
      </c>
      <c r="B40" s="442" t="s">
        <v>296</v>
      </c>
      <c r="C40" s="439">
        <v>2798.95</v>
      </c>
      <c r="D40" s="440">
        <v>2782.4333333333329</v>
      </c>
      <c r="E40" s="440">
        <v>2756.516666666666</v>
      </c>
      <c r="F40" s="440">
        <v>2714.083333333333</v>
      </c>
      <c r="G40" s="440">
        <v>2688.1666666666661</v>
      </c>
      <c r="H40" s="440">
        <v>2824.8666666666659</v>
      </c>
      <c r="I40" s="440">
        <v>2850.7833333333328</v>
      </c>
      <c r="J40" s="440">
        <v>2893.2166666666658</v>
      </c>
      <c r="K40" s="439">
        <v>2808.35</v>
      </c>
      <c r="L40" s="439">
        <v>2740</v>
      </c>
      <c r="M40" s="439">
        <v>0.67332999999999998</v>
      </c>
    </row>
    <row r="41" spans="1:13">
      <c r="A41" s="245">
        <v>31</v>
      </c>
      <c r="B41" s="442" t="s">
        <v>45</v>
      </c>
      <c r="C41" s="439">
        <v>340.35</v>
      </c>
      <c r="D41" s="440">
        <v>337.91666666666669</v>
      </c>
      <c r="E41" s="440">
        <v>334.93333333333339</v>
      </c>
      <c r="F41" s="440">
        <v>329.51666666666671</v>
      </c>
      <c r="G41" s="440">
        <v>326.53333333333342</v>
      </c>
      <c r="H41" s="440">
        <v>343.33333333333337</v>
      </c>
      <c r="I41" s="440">
        <v>346.31666666666661</v>
      </c>
      <c r="J41" s="440">
        <v>351.73333333333335</v>
      </c>
      <c r="K41" s="439">
        <v>340.9</v>
      </c>
      <c r="L41" s="439">
        <v>332.5</v>
      </c>
      <c r="M41" s="439">
        <v>16.705279999999998</v>
      </c>
    </row>
    <row r="42" spans="1:13">
      <c r="A42" s="245">
        <v>32</v>
      </c>
      <c r="B42" s="442" t="s">
        <v>46</v>
      </c>
      <c r="C42" s="439">
        <v>3350.2</v>
      </c>
      <c r="D42" s="440">
        <v>3331.7333333333336</v>
      </c>
      <c r="E42" s="440">
        <v>3303.4666666666672</v>
      </c>
      <c r="F42" s="440">
        <v>3256.7333333333336</v>
      </c>
      <c r="G42" s="440">
        <v>3228.4666666666672</v>
      </c>
      <c r="H42" s="440">
        <v>3378.4666666666672</v>
      </c>
      <c r="I42" s="440">
        <v>3406.7333333333336</v>
      </c>
      <c r="J42" s="440">
        <v>3453.4666666666672</v>
      </c>
      <c r="K42" s="439">
        <v>3360</v>
      </c>
      <c r="L42" s="439">
        <v>3285</v>
      </c>
      <c r="M42" s="439">
        <v>3.1775600000000002</v>
      </c>
    </row>
    <row r="43" spans="1:13">
      <c r="A43" s="245">
        <v>33</v>
      </c>
      <c r="B43" s="442" t="s">
        <v>47</v>
      </c>
      <c r="C43" s="439">
        <v>237.4</v>
      </c>
      <c r="D43" s="440">
        <v>236.65</v>
      </c>
      <c r="E43" s="440">
        <v>233.8</v>
      </c>
      <c r="F43" s="440">
        <v>230.20000000000002</v>
      </c>
      <c r="G43" s="440">
        <v>227.35000000000002</v>
      </c>
      <c r="H43" s="440">
        <v>240.25</v>
      </c>
      <c r="I43" s="440">
        <v>243.09999999999997</v>
      </c>
      <c r="J43" s="440">
        <v>246.7</v>
      </c>
      <c r="K43" s="439">
        <v>239.5</v>
      </c>
      <c r="L43" s="439">
        <v>233.05</v>
      </c>
      <c r="M43" s="439">
        <v>20.84657</v>
      </c>
    </row>
    <row r="44" spans="1:13">
      <c r="A44" s="245">
        <v>34</v>
      </c>
      <c r="B44" s="442" t="s">
        <v>48</v>
      </c>
      <c r="C44" s="439">
        <v>129.75</v>
      </c>
      <c r="D44" s="440">
        <v>129.36666666666667</v>
      </c>
      <c r="E44" s="440">
        <v>127.68333333333334</v>
      </c>
      <c r="F44" s="440">
        <v>125.61666666666666</v>
      </c>
      <c r="G44" s="440">
        <v>123.93333333333332</v>
      </c>
      <c r="H44" s="440">
        <v>131.43333333333334</v>
      </c>
      <c r="I44" s="440">
        <v>133.11666666666667</v>
      </c>
      <c r="J44" s="440">
        <v>135.18333333333337</v>
      </c>
      <c r="K44" s="439">
        <v>131.05000000000001</v>
      </c>
      <c r="L44" s="439">
        <v>127.3</v>
      </c>
      <c r="M44" s="439">
        <v>135.00837999999999</v>
      </c>
    </row>
    <row r="45" spans="1:13">
      <c r="A45" s="245">
        <v>35</v>
      </c>
      <c r="B45" s="442" t="s">
        <v>297</v>
      </c>
      <c r="C45" s="439">
        <v>98.8</v>
      </c>
      <c r="D45" s="440">
        <v>98.3</v>
      </c>
      <c r="E45" s="440">
        <v>95.6</v>
      </c>
      <c r="F45" s="440">
        <v>92.399999999999991</v>
      </c>
      <c r="G45" s="440">
        <v>89.699999999999989</v>
      </c>
      <c r="H45" s="440">
        <v>101.5</v>
      </c>
      <c r="I45" s="440">
        <v>104.20000000000002</v>
      </c>
      <c r="J45" s="440">
        <v>107.4</v>
      </c>
      <c r="K45" s="439">
        <v>101</v>
      </c>
      <c r="L45" s="439">
        <v>95.1</v>
      </c>
      <c r="M45" s="439">
        <v>27.190449999999998</v>
      </c>
    </row>
    <row r="46" spans="1:13">
      <c r="A46" s="245">
        <v>36</v>
      </c>
      <c r="B46" s="442" t="s">
        <v>50</v>
      </c>
      <c r="C46" s="439">
        <v>2949.9</v>
      </c>
      <c r="D46" s="440">
        <v>2945.4666666666667</v>
      </c>
      <c r="E46" s="440">
        <v>2920.9333333333334</v>
      </c>
      <c r="F46" s="440">
        <v>2891.9666666666667</v>
      </c>
      <c r="G46" s="440">
        <v>2867.4333333333334</v>
      </c>
      <c r="H46" s="440">
        <v>2974.4333333333334</v>
      </c>
      <c r="I46" s="440">
        <v>2998.9666666666672</v>
      </c>
      <c r="J46" s="440">
        <v>3027.9333333333334</v>
      </c>
      <c r="K46" s="439">
        <v>2970</v>
      </c>
      <c r="L46" s="439">
        <v>2916.5</v>
      </c>
      <c r="M46" s="439">
        <v>7.4682300000000001</v>
      </c>
    </row>
    <row r="47" spans="1:13">
      <c r="A47" s="245">
        <v>37</v>
      </c>
      <c r="B47" s="442" t="s">
        <v>298</v>
      </c>
      <c r="C47" s="439">
        <v>162</v>
      </c>
      <c r="D47" s="440">
        <v>159.36666666666667</v>
      </c>
      <c r="E47" s="440">
        <v>154.78333333333336</v>
      </c>
      <c r="F47" s="440">
        <v>147.56666666666669</v>
      </c>
      <c r="G47" s="440">
        <v>142.98333333333338</v>
      </c>
      <c r="H47" s="440">
        <v>166.58333333333334</v>
      </c>
      <c r="I47" s="440">
        <v>171.16666666666666</v>
      </c>
      <c r="J47" s="440">
        <v>178.38333333333333</v>
      </c>
      <c r="K47" s="439">
        <v>163.95</v>
      </c>
      <c r="L47" s="439">
        <v>152.15</v>
      </c>
      <c r="M47" s="439">
        <v>20.553550000000001</v>
      </c>
    </row>
    <row r="48" spans="1:13">
      <c r="A48" s="245">
        <v>38</v>
      </c>
      <c r="B48" s="442" t="s">
        <v>299</v>
      </c>
      <c r="C48" s="439">
        <v>3813.6</v>
      </c>
      <c r="D48" s="440">
        <v>3817.8666666666668</v>
      </c>
      <c r="E48" s="440">
        <v>3735.7333333333336</v>
      </c>
      <c r="F48" s="440">
        <v>3657.8666666666668</v>
      </c>
      <c r="G48" s="440">
        <v>3575.7333333333336</v>
      </c>
      <c r="H48" s="440">
        <v>3895.7333333333336</v>
      </c>
      <c r="I48" s="440">
        <v>3977.8666666666668</v>
      </c>
      <c r="J48" s="440">
        <v>4055.7333333333336</v>
      </c>
      <c r="K48" s="439">
        <v>3900</v>
      </c>
      <c r="L48" s="439">
        <v>3740</v>
      </c>
      <c r="M48" s="439">
        <v>0.96987000000000001</v>
      </c>
    </row>
    <row r="49" spans="1:13">
      <c r="A49" s="245">
        <v>39</v>
      </c>
      <c r="B49" s="442" t="s">
        <v>300</v>
      </c>
      <c r="C49" s="439">
        <v>1948.55</v>
      </c>
      <c r="D49" s="440">
        <v>1931.3500000000001</v>
      </c>
      <c r="E49" s="440">
        <v>1907.2000000000003</v>
      </c>
      <c r="F49" s="440">
        <v>1865.8500000000001</v>
      </c>
      <c r="G49" s="440">
        <v>1841.7000000000003</v>
      </c>
      <c r="H49" s="440">
        <v>1972.7000000000003</v>
      </c>
      <c r="I49" s="440">
        <v>1996.8500000000004</v>
      </c>
      <c r="J49" s="440">
        <v>2038.2000000000003</v>
      </c>
      <c r="K49" s="439">
        <v>1955.5</v>
      </c>
      <c r="L49" s="439">
        <v>1890</v>
      </c>
      <c r="M49" s="439">
        <v>2.6701100000000002</v>
      </c>
    </row>
    <row r="50" spans="1:13">
      <c r="A50" s="245">
        <v>40</v>
      </c>
      <c r="B50" s="442" t="s">
        <v>301</v>
      </c>
      <c r="C50" s="439">
        <v>8894.7000000000007</v>
      </c>
      <c r="D50" s="440">
        <v>8894.0833333333339</v>
      </c>
      <c r="E50" s="440">
        <v>8818.5666666666675</v>
      </c>
      <c r="F50" s="440">
        <v>8742.4333333333343</v>
      </c>
      <c r="G50" s="440">
        <v>8666.9166666666679</v>
      </c>
      <c r="H50" s="440">
        <v>8970.2166666666672</v>
      </c>
      <c r="I50" s="440">
        <v>9045.7333333333336</v>
      </c>
      <c r="J50" s="440">
        <v>9121.8666666666668</v>
      </c>
      <c r="K50" s="439">
        <v>8969.6</v>
      </c>
      <c r="L50" s="439">
        <v>8817.9500000000007</v>
      </c>
      <c r="M50" s="439">
        <v>0.72175999999999996</v>
      </c>
    </row>
    <row r="51" spans="1:13">
      <c r="A51" s="245">
        <v>41</v>
      </c>
      <c r="B51" s="442" t="s">
        <v>52</v>
      </c>
      <c r="C51" s="439">
        <v>994.3</v>
      </c>
      <c r="D51" s="440">
        <v>998.19999999999993</v>
      </c>
      <c r="E51" s="440">
        <v>978.39999999999986</v>
      </c>
      <c r="F51" s="440">
        <v>962.49999999999989</v>
      </c>
      <c r="G51" s="440">
        <v>942.69999999999982</v>
      </c>
      <c r="H51" s="440">
        <v>1014.0999999999999</v>
      </c>
      <c r="I51" s="440">
        <v>1033.8999999999999</v>
      </c>
      <c r="J51" s="440">
        <v>1049.8</v>
      </c>
      <c r="K51" s="439">
        <v>1018</v>
      </c>
      <c r="L51" s="439">
        <v>982.3</v>
      </c>
      <c r="M51" s="439">
        <v>31.67944</v>
      </c>
    </row>
    <row r="52" spans="1:13">
      <c r="A52" s="245">
        <v>42</v>
      </c>
      <c r="B52" s="442" t="s">
        <v>302</v>
      </c>
      <c r="C52" s="439">
        <v>576.75</v>
      </c>
      <c r="D52" s="440">
        <v>575.58333333333337</v>
      </c>
      <c r="E52" s="440">
        <v>562.16666666666674</v>
      </c>
      <c r="F52" s="440">
        <v>547.58333333333337</v>
      </c>
      <c r="G52" s="440">
        <v>534.16666666666674</v>
      </c>
      <c r="H52" s="440">
        <v>590.16666666666674</v>
      </c>
      <c r="I52" s="440">
        <v>603.58333333333348</v>
      </c>
      <c r="J52" s="440">
        <v>618.16666666666674</v>
      </c>
      <c r="K52" s="439">
        <v>589</v>
      </c>
      <c r="L52" s="439">
        <v>561</v>
      </c>
      <c r="M52" s="439">
        <v>6.69693</v>
      </c>
    </row>
    <row r="53" spans="1:13">
      <c r="A53" s="245">
        <v>43</v>
      </c>
      <c r="B53" s="442" t="s">
        <v>227</v>
      </c>
      <c r="C53" s="439">
        <v>3274.1</v>
      </c>
      <c r="D53" s="440">
        <v>3225.3833333333337</v>
      </c>
      <c r="E53" s="440">
        <v>3156.7666666666673</v>
      </c>
      <c r="F53" s="440">
        <v>3039.4333333333338</v>
      </c>
      <c r="G53" s="440">
        <v>2970.8166666666675</v>
      </c>
      <c r="H53" s="440">
        <v>3342.7166666666672</v>
      </c>
      <c r="I53" s="440">
        <v>3411.333333333333</v>
      </c>
      <c r="J53" s="440">
        <v>3528.666666666667</v>
      </c>
      <c r="K53" s="439">
        <v>3294</v>
      </c>
      <c r="L53" s="439">
        <v>3108.05</v>
      </c>
      <c r="M53" s="439">
        <v>7.3598100000000004</v>
      </c>
    </row>
    <row r="54" spans="1:13">
      <c r="A54" s="245">
        <v>44</v>
      </c>
      <c r="B54" s="442" t="s">
        <v>54</v>
      </c>
      <c r="C54" s="439">
        <v>736.25</v>
      </c>
      <c r="D54" s="440">
        <v>734.2166666666667</v>
      </c>
      <c r="E54" s="440">
        <v>727.03333333333342</v>
      </c>
      <c r="F54" s="440">
        <v>717.81666666666672</v>
      </c>
      <c r="G54" s="440">
        <v>710.63333333333344</v>
      </c>
      <c r="H54" s="440">
        <v>743.43333333333339</v>
      </c>
      <c r="I54" s="440">
        <v>750.61666666666679</v>
      </c>
      <c r="J54" s="440">
        <v>759.83333333333337</v>
      </c>
      <c r="K54" s="439">
        <v>741.4</v>
      </c>
      <c r="L54" s="439">
        <v>725</v>
      </c>
      <c r="M54" s="439">
        <v>51.906700000000001</v>
      </c>
    </row>
    <row r="55" spans="1:13">
      <c r="A55" s="245">
        <v>45</v>
      </c>
      <c r="B55" s="442" t="s">
        <v>303</v>
      </c>
      <c r="C55" s="439">
        <v>2530.1999999999998</v>
      </c>
      <c r="D55" s="440">
        <v>2519</v>
      </c>
      <c r="E55" s="440">
        <v>2488.1999999999998</v>
      </c>
      <c r="F55" s="440">
        <v>2446.1999999999998</v>
      </c>
      <c r="G55" s="440">
        <v>2415.3999999999996</v>
      </c>
      <c r="H55" s="440">
        <v>2561</v>
      </c>
      <c r="I55" s="440">
        <v>2591.8000000000002</v>
      </c>
      <c r="J55" s="440">
        <v>2633.8</v>
      </c>
      <c r="K55" s="439">
        <v>2549.8000000000002</v>
      </c>
      <c r="L55" s="439">
        <v>2477</v>
      </c>
      <c r="M55" s="439">
        <v>0.25258999999999998</v>
      </c>
    </row>
    <row r="56" spans="1:13">
      <c r="A56" s="245">
        <v>46</v>
      </c>
      <c r="B56" s="442" t="s">
        <v>304</v>
      </c>
      <c r="C56" s="439">
        <v>1370.65</v>
      </c>
      <c r="D56" s="440">
        <v>1367.3500000000001</v>
      </c>
      <c r="E56" s="440">
        <v>1344.8000000000002</v>
      </c>
      <c r="F56" s="440">
        <v>1318.95</v>
      </c>
      <c r="G56" s="440">
        <v>1296.4000000000001</v>
      </c>
      <c r="H56" s="440">
        <v>1393.2000000000003</v>
      </c>
      <c r="I56" s="440">
        <v>1415.75</v>
      </c>
      <c r="J56" s="440">
        <v>1441.6000000000004</v>
      </c>
      <c r="K56" s="439">
        <v>1389.9</v>
      </c>
      <c r="L56" s="439">
        <v>1341.5</v>
      </c>
      <c r="M56" s="439">
        <v>21.65324</v>
      </c>
    </row>
    <row r="57" spans="1:13">
      <c r="A57" s="245">
        <v>47</v>
      </c>
      <c r="B57" s="442" t="s">
        <v>305</v>
      </c>
      <c r="C57" s="439">
        <v>930.6</v>
      </c>
      <c r="D57" s="440">
        <v>922.58333333333337</v>
      </c>
      <c r="E57" s="440">
        <v>904.16666666666674</v>
      </c>
      <c r="F57" s="440">
        <v>877.73333333333335</v>
      </c>
      <c r="G57" s="440">
        <v>859.31666666666672</v>
      </c>
      <c r="H57" s="440">
        <v>949.01666666666677</v>
      </c>
      <c r="I57" s="440">
        <v>967.43333333333351</v>
      </c>
      <c r="J57" s="440">
        <v>993.86666666666679</v>
      </c>
      <c r="K57" s="439">
        <v>941</v>
      </c>
      <c r="L57" s="439">
        <v>896.15</v>
      </c>
      <c r="M57" s="439">
        <v>5.9387600000000003</v>
      </c>
    </row>
    <row r="58" spans="1:13">
      <c r="A58" s="245">
        <v>48</v>
      </c>
      <c r="B58" s="442" t="s">
        <v>55</v>
      </c>
      <c r="C58" s="439">
        <v>4146.5</v>
      </c>
      <c r="D58" s="440">
        <v>4156.3833333333332</v>
      </c>
      <c r="E58" s="440">
        <v>4117.2666666666664</v>
      </c>
      <c r="F58" s="440">
        <v>4088.0333333333328</v>
      </c>
      <c r="G58" s="440">
        <v>4048.9166666666661</v>
      </c>
      <c r="H58" s="440">
        <v>4185.6166666666668</v>
      </c>
      <c r="I58" s="440">
        <v>4224.7333333333336</v>
      </c>
      <c r="J58" s="440">
        <v>4253.9666666666672</v>
      </c>
      <c r="K58" s="439">
        <v>4195.5</v>
      </c>
      <c r="L58" s="439">
        <v>4127.1499999999996</v>
      </c>
      <c r="M58" s="439">
        <v>2.00657</v>
      </c>
    </row>
    <row r="59" spans="1:13">
      <c r="A59" s="245">
        <v>49</v>
      </c>
      <c r="B59" s="442" t="s">
        <v>306</v>
      </c>
      <c r="C59" s="439">
        <v>293.95</v>
      </c>
      <c r="D59" s="440">
        <v>293</v>
      </c>
      <c r="E59" s="440">
        <v>287</v>
      </c>
      <c r="F59" s="440">
        <v>280.05</v>
      </c>
      <c r="G59" s="440">
        <v>274.05</v>
      </c>
      <c r="H59" s="440">
        <v>299.95</v>
      </c>
      <c r="I59" s="440">
        <v>305.95</v>
      </c>
      <c r="J59" s="440">
        <v>312.89999999999998</v>
      </c>
      <c r="K59" s="439">
        <v>299</v>
      </c>
      <c r="L59" s="439">
        <v>286.05</v>
      </c>
      <c r="M59" s="439">
        <v>10.82114</v>
      </c>
    </row>
    <row r="60" spans="1:13" ht="12" customHeight="1">
      <c r="A60" s="245">
        <v>50</v>
      </c>
      <c r="B60" s="442" t="s">
        <v>307</v>
      </c>
      <c r="C60" s="439">
        <v>1047.05</v>
      </c>
      <c r="D60" s="440">
        <v>1045.7666666666667</v>
      </c>
      <c r="E60" s="440">
        <v>1036.2833333333333</v>
      </c>
      <c r="F60" s="440">
        <v>1025.5166666666667</v>
      </c>
      <c r="G60" s="440">
        <v>1016.0333333333333</v>
      </c>
      <c r="H60" s="440">
        <v>1056.5333333333333</v>
      </c>
      <c r="I60" s="440">
        <v>1066.0166666666664</v>
      </c>
      <c r="J60" s="440">
        <v>1076.7833333333333</v>
      </c>
      <c r="K60" s="439">
        <v>1055.25</v>
      </c>
      <c r="L60" s="439">
        <v>1035</v>
      </c>
      <c r="M60" s="439">
        <v>0.58360000000000001</v>
      </c>
    </row>
    <row r="61" spans="1:13">
      <c r="A61" s="245">
        <v>51</v>
      </c>
      <c r="B61" s="442" t="s">
        <v>58</v>
      </c>
      <c r="C61" s="439">
        <v>6194.15</v>
      </c>
      <c r="D61" s="440">
        <v>6139.583333333333</v>
      </c>
      <c r="E61" s="440">
        <v>6030.1666666666661</v>
      </c>
      <c r="F61" s="440">
        <v>5866.1833333333334</v>
      </c>
      <c r="G61" s="440">
        <v>5756.7666666666664</v>
      </c>
      <c r="H61" s="440">
        <v>6303.5666666666657</v>
      </c>
      <c r="I61" s="440">
        <v>6412.9833333333318</v>
      </c>
      <c r="J61" s="440">
        <v>6576.9666666666653</v>
      </c>
      <c r="K61" s="439">
        <v>6249</v>
      </c>
      <c r="L61" s="439">
        <v>5975.6</v>
      </c>
      <c r="M61" s="439">
        <v>26.336010000000002</v>
      </c>
    </row>
    <row r="62" spans="1:13">
      <c r="A62" s="245">
        <v>52</v>
      </c>
      <c r="B62" s="442" t="s">
        <v>57</v>
      </c>
      <c r="C62" s="439">
        <v>11926.15</v>
      </c>
      <c r="D62" s="440">
        <v>11870.933333333334</v>
      </c>
      <c r="E62" s="440">
        <v>11726.866666666669</v>
      </c>
      <c r="F62" s="440">
        <v>11527.583333333334</v>
      </c>
      <c r="G62" s="440">
        <v>11383.516666666668</v>
      </c>
      <c r="H62" s="440">
        <v>12070.216666666669</v>
      </c>
      <c r="I62" s="440">
        <v>12214.283333333335</v>
      </c>
      <c r="J62" s="440">
        <v>12413.566666666669</v>
      </c>
      <c r="K62" s="439">
        <v>12015</v>
      </c>
      <c r="L62" s="439">
        <v>11671.65</v>
      </c>
      <c r="M62" s="439">
        <v>2.8878499999999998</v>
      </c>
    </row>
    <row r="63" spans="1:13">
      <c r="A63" s="245">
        <v>53</v>
      </c>
      <c r="B63" s="442" t="s">
        <v>228</v>
      </c>
      <c r="C63" s="439">
        <v>3498.5</v>
      </c>
      <c r="D63" s="440">
        <v>3500.5833333333335</v>
      </c>
      <c r="E63" s="440">
        <v>3475.8666666666668</v>
      </c>
      <c r="F63" s="440">
        <v>3453.2333333333331</v>
      </c>
      <c r="G63" s="440">
        <v>3428.5166666666664</v>
      </c>
      <c r="H63" s="440">
        <v>3523.2166666666672</v>
      </c>
      <c r="I63" s="440">
        <v>3547.9333333333334</v>
      </c>
      <c r="J63" s="440">
        <v>3570.5666666666675</v>
      </c>
      <c r="K63" s="439">
        <v>3525.3</v>
      </c>
      <c r="L63" s="439">
        <v>3477.95</v>
      </c>
      <c r="M63" s="439">
        <v>0.28251999999999999</v>
      </c>
    </row>
    <row r="64" spans="1:13">
      <c r="A64" s="245">
        <v>54</v>
      </c>
      <c r="B64" s="442" t="s">
        <v>59</v>
      </c>
      <c r="C64" s="439">
        <v>2272.5</v>
      </c>
      <c r="D64" s="440">
        <v>2256.3666666666668</v>
      </c>
      <c r="E64" s="440">
        <v>2231.1333333333337</v>
      </c>
      <c r="F64" s="440">
        <v>2189.7666666666669</v>
      </c>
      <c r="G64" s="440">
        <v>2164.5333333333338</v>
      </c>
      <c r="H64" s="440">
        <v>2297.7333333333336</v>
      </c>
      <c r="I64" s="440">
        <v>2322.9666666666672</v>
      </c>
      <c r="J64" s="440">
        <v>2364.3333333333335</v>
      </c>
      <c r="K64" s="439">
        <v>2281.6</v>
      </c>
      <c r="L64" s="439">
        <v>2215</v>
      </c>
      <c r="M64" s="439">
        <v>3.07836</v>
      </c>
    </row>
    <row r="65" spans="1:13">
      <c r="A65" s="245">
        <v>55</v>
      </c>
      <c r="B65" s="442" t="s">
        <v>308</v>
      </c>
      <c r="C65" s="439">
        <v>139.85</v>
      </c>
      <c r="D65" s="440">
        <v>138.98333333333335</v>
      </c>
      <c r="E65" s="440">
        <v>136.9666666666667</v>
      </c>
      <c r="F65" s="440">
        <v>134.08333333333334</v>
      </c>
      <c r="G65" s="440">
        <v>132.06666666666669</v>
      </c>
      <c r="H65" s="440">
        <v>141.8666666666667</v>
      </c>
      <c r="I65" s="440">
        <v>143.88333333333335</v>
      </c>
      <c r="J65" s="440">
        <v>146.76666666666671</v>
      </c>
      <c r="K65" s="439">
        <v>141</v>
      </c>
      <c r="L65" s="439">
        <v>136.1</v>
      </c>
      <c r="M65" s="439">
        <v>3.8167200000000001</v>
      </c>
    </row>
    <row r="66" spans="1:13">
      <c r="A66" s="245">
        <v>56</v>
      </c>
      <c r="B66" s="442" t="s">
        <v>309</v>
      </c>
      <c r="C66" s="439">
        <v>356.75</v>
      </c>
      <c r="D66" s="440">
        <v>349.40000000000003</v>
      </c>
      <c r="E66" s="440">
        <v>335.40000000000009</v>
      </c>
      <c r="F66" s="440">
        <v>314.05000000000007</v>
      </c>
      <c r="G66" s="440">
        <v>300.05000000000013</v>
      </c>
      <c r="H66" s="440">
        <v>370.75000000000006</v>
      </c>
      <c r="I66" s="440">
        <v>384.74999999999994</v>
      </c>
      <c r="J66" s="440">
        <v>406.1</v>
      </c>
      <c r="K66" s="439">
        <v>363.4</v>
      </c>
      <c r="L66" s="439">
        <v>328.05</v>
      </c>
      <c r="M66" s="439">
        <v>21.675529999999998</v>
      </c>
    </row>
    <row r="67" spans="1:13">
      <c r="A67" s="245">
        <v>57</v>
      </c>
      <c r="B67" s="442" t="s">
        <v>229</v>
      </c>
      <c r="C67" s="439">
        <v>316.85000000000002</v>
      </c>
      <c r="D67" s="440">
        <v>316.46666666666664</v>
      </c>
      <c r="E67" s="440">
        <v>313.48333333333329</v>
      </c>
      <c r="F67" s="440">
        <v>310.11666666666667</v>
      </c>
      <c r="G67" s="440">
        <v>307.13333333333333</v>
      </c>
      <c r="H67" s="440">
        <v>319.83333333333326</v>
      </c>
      <c r="I67" s="440">
        <v>322.81666666666661</v>
      </c>
      <c r="J67" s="440">
        <v>326.18333333333322</v>
      </c>
      <c r="K67" s="439">
        <v>319.45</v>
      </c>
      <c r="L67" s="439">
        <v>313.10000000000002</v>
      </c>
      <c r="M67" s="439">
        <v>35.449950000000001</v>
      </c>
    </row>
    <row r="68" spans="1:13">
      <c r="A68" s="245">
        <v>58</v>
      </c>
      <c r="B68" s="442" t="s">
        <v>60</v>
      </c>
      <c r="C68" s="439">
        <v>84.95</v>
      </c>
      <c r="D68" s="440">
        <v>83.933333333333337</v>
      </c>
      <c r="E68" s="440">
        <v>82.01666666666668</v>
      </c>
      <c r="F68" s="440">
        <v>79.083333333333343</v>
      </c>
      <c r="G68" s="440">
        <v>77.166666666666686</v>
      </c>
      <c r="H68" s="440">
        <v>86.866666666666674</v>
      </c>
      <c r="I68" s="440">
        <v>88.783333333333331</v>
      </c>
      <c r="J68" s="440">
        <v>91.716666666666669</v>
      </c>
      <c r="K68" s="439">
        <v>85.85</v>
      </c>
      <c r="L68" s="439">
        <v>81</v>
      </c>
      <c r="M68" s="439">
        <v>783.45223999999996</v>
      </c>
    </row>
    <row r="69" spans="1:13">
      <c r="A69" s="245">
        <v>59</v>
      </c>
      <c r="B69" s="442" t="s">
        <v>61</v>
      </c>
      <c r="C69" s="439">
        <v>79.2</v>
      </c>
      <c r="D69" s="440">
        <v>79.416666666666671</v>
      </c>
      <c r="E69" s="440">
        <v>77.88333333333334</v>
      </c>
      <c r="F69" s="440">
        <v>76.566666666666663</v>
      </c>
      <c r="G69" s="440">
        <v>75.033333333333331</v>
      </c>
      <c r="H69" s="440">
        <v>80.733333333333348</v>
      </c>
      <c r="I69" s="440">
        <v>82.26666666666668</v>
      </c>
      <c r="J69" s="440">
        <v>83.583333333333357</v>
      </c>
      <c r="K69" s="439">
        <v>80.95</v>
      </c>
      <c r="L69" s="439">
        <v>78.099999999999994</v>
      </c>
      <c r="M69" s="439">
        <v>68.972819999999999</v>
      </c>
    </row>
    <row r="70" spans="1:13">
      <c r="A70" s="245">
        <v>60</v>
      </c>
      <c r="B70" s="442" t="s">
        <v>310</v>
      </c>
      <c r="C70" s="439">
        <v>26.2</v>
      </c>
      <c r="D70" s="440">
        <v>26.116666666666664</v>
      </c>
      <c r="E70" s="440">
        <v>25.483333333333327</v>
      </c>
      <c r="F70" s="440">
        <v>24.766666666666662</v>
      </c>
      <c r="G70" s="440">
        <v>24.133333333333326</v>
      </c>
      <c r="H70" s="440">
        <v>26.833333333333329</v>
      </c>
      <c r="I70" s="440">
        <v>27.466666666666661</v>
      </c>
      <c r="J70" s="440">
        <v>28.18333333333333</v>
      </c>
      <c r="K70" s="439">
        <v>26.75</v>
      </c>
      <c r="L70" s="439">
        <v>25.4</v>
      </c>
      <c r="M70" s="439">
        <v>99.486549999999994</v>
      </c>
    </row>
    <row r="71" spans="1:13">
      <c r="A71" s="245">
        <v>61</v>
      </c>
      <c r="B71" s="442" t="s">
        <v>62</v>
      </c>
      <c r="C71" s="439">
        <v>1641.25</v>
      </c>
      <c r="D71" s="440">
        <v>1629.5333333333335</v>
      </c>
      <c r="E71" s="440">
        <v>1614.0666666666671</v>
      </c>
      <c r="F71" s="440">
        <v>1586.8833333333334</v>
      </c>
      <c r="G71" s="440">
        <v>1571.416666666667</v>
      </c>
      <c r="H71" s="440">
        <v>1656.7166666666672</v>
      </c>
      <c r="I71" s="440">
        <v>1672.1833333333338</v>
      </c>
      <c r="J71" s="440">
        <v>1699.3666666666672</v>
      </c>
      <c r="K71" s="439">
        <v>1645</v>
      </c>
      <c r="L71" s="439">
        <v>1602.35</v>
      </c>
      <c r="M71" s="439">
        <v>3.8460700000000001</v>
      </c>
    </row>
    <row r="72" spans="1:13">
      <c r="A72" s="245">
        <v>62</v>
      </c>
      <c r="B72" s="442" t="s">
        <v>311</v>
      </c>
      <c r="C72" s="439">
        <v>5593.7</v>
      </c>
      <c r="D72" s="440">
        <v>5559.5666666666666</v>
      </c>
      <c r="E72" s="440">
        <v>5454.1333333333332</v>
      </c>
      <c r="F72" s="440">
        <v>5314.5666666666666</v>
      </c>
      <c r="G72" s="440">
        <v>5209.1333333333332</v>
      </c>
      <c r="H72" s="440">
        <v>5699.1333333333332</v>
      </c>
      <c r="I72" s="440">
        <v>5804.5666666666657</v>
      </c>
      <c r="J72" s="440">
        <v>5944.1333333333332</v>
      </c>
      <c r="K72" s="439">
        <v>5665</v>
      </c>
      <c r="L72" s="439">
        <v>5420</v>
      </c>
      <c r="M72" s="439">
        <v>0.55572999999999995</v>
      </c>
    </row>
    <row r="73" spans="1:13">
      <c r="A73" s="245">
        <v>63</v>
      </c>
      <c r="B73" s="442" t="s">
        <v>65</v>
      </c>
      <c r="C73" s="439">
        <v>809.65</v>
      </c>
      <c r="D73" s="440">
        <v>805.65</v>
      </c>
      <c r="E73" s="440">
        <v>799.3</v>
      </c>
      <c r="F73" s="440">
        <v>788.94999999999993</v>
      </c>
      <c r="G73" s="440">
        <v>782.59999999999991</v>
      </c>
      <c r="H73" s="440">
        <v>816</v>
      </c>
      <c r="I73" s="440">
        <v>822.35000000000014</v>
      </c>
      <c r="J73" s="440">
        <v>832.7</v>
      </c>
      <c r="K73" s="439">
        <v>812</v>
      </c>
      <c r="L73" s="439">
        <v>795.3</v>
      </c>
      <c r="M73" s="439">
        <v>4.1424300000000001</v>
      </c>
    </row>
    <row r="74" spans="1:13">
      <c r="A74" s="245">
        <v>64</v>
      </c>
      <c r="B74" s="442" t="s">
        <v>312</v>
      </c>
      <c r="C74" s="439">
        <v>359.65</v>
      </c>
      <c r="D74" s="440">
        <v>360.55</v>
      </c>
      <c r="E74" s="440">
        <v>356.1</v>
      </c>
      <c r="F74" s="440">
        <v>352.55</v>
      </c>
      <c r="G74" s="440">
        <v>348.1</v>
      </c>
      <c r="H74" s="440">
        <v>364.1</v>
      </c>
      <c r="I74" s="440">
        <v>368.54999999999995</v>
      </c>
      <c r="J74" s="440">
        <v>372.1</v>
      </c>
      <c r="K74" s="439">
        <v>365</v>
      </c>
      <c r="L74" s="439">
        <v>357</v>
      </c>
      <c r="M74" s="439">
        <v>1.4182999999999999</v>
      </c>
    </row>
    <row r="75" spans="1:13">
      <c r="A75" s="245">
        <v>65</v>
      </c>
      <c r="B75" s="442" t="s">
        <v>64</v>
      </c>
      <c r="C75" s="439">
        <v>151.75</v>
      </c>
      <c r="D75" s="440">
        <v>150.88333333333335</v>
      </c>
      <c r="E75" s="440">
        <v>148.41666666666671</v>
      </c>
      <c r="F75" s="440">
        <v>145.08333333333337</v>
      </c>
      <c r="G75" s="440">
        <v>142.61666666666673</v>
      </c>
      <c r="H75" s="440">
        <v>154.2166666666667</v>
      </c>
      <c r="I75" s="440">
        <v>156.68333333333334</v>
      </c>
      <c r="J75" s="440">
        <v>160.01666666666668</v>
      </c>
      <c r="K75" s="439">
        <v>153.35</v>
      </c>
      <c r="L75" s="439">
        <v>147.55000000000001</v>
      </c>
      <c r="M75" s="439">
        <v>88.444270000000003</v>
      </c>
    </row>
    <row r="76" spans="1:13" s="13" customFormat="1">
      <c r="A76" s="245">
        <v>66</v>
      </c>
      <c r="B76" s="442" t="s">
        <v>66</v>
      </c>
      <c r="C76" s="439">
        <v>740.7</v>
      </c>
      <c r="D76" s="440">
        <v>738.9</v>
      </c>
      <c r="E76" s="440">
        <v>726.8</v>
      </c>
      <c r="F76" s="440">
        <v>712.9</v>
      </c>
      <c r="G76" s="440">
        <v>700.8</v>
      </c>
      <c r="H76" s="440">
        <v>752.8</v>
      </c>
      <c r="I76" s="440">
        <v>764.90000000000009</v>
      </c>
      <c r="J76" s="440">
        <v>778.8</v>
      </c>
      <c r="K76" s="439">
        <v>751</v>
      </c>
      <c r="L76" s="439">
        <v>725</v>
      </c>
      <c r="M76" s="439">
        <v>17.796620000000001</v>
      </c>
    </row>
    <row r="77" spans="1:13" s="13" customFormat="1">
      <c r="A77" s="245">
        <v>67</v>
      </c>
      <c r="B77" s="442" t="s">
        <v>69</v>
      </c>
      <c r="C77" s="439">
        <v>67.400000000000006</v>
      </c>
      <c r="D77" s="440">
        <v>66.266666666666666</v>
      </c>
      <c r="E77" s="440">
        <v>62.783333333333331</v>
      </c>
      <c r="F77" s="440">
        <v>58.166666666666664</v>
      </c>
      <c r="G77" s="440">
        <v>54.68333333333333</v>
      </c>
      <c r="H77" s="440">
        <v>70.883333333333326</v>
      </c>
      <c r="I77" s="440">
        <v>74.366666666666646</v>
      </c>
      <c r="J77" s="440">
        <v>78.983333333333334</v>
      </c>
      <c r="K77" s="439">
        <v>69.75</v>
      </c>
      <c r="L77" s="439">
        <v>61.65</v>
      </c>
      <c r="M77" s="439">
        <v>1882.5838000000001</v>
      </c>
    </row>
    <row r="78" spans="1:13" s="13" customFormat="1">
      <c r="A78" s="245">
        <v>68</v>
      </c>
      <c r="B78" s="442" t="s">
        <v>73</v>
      </c>
      <c r="C78" s="439">
        <v>483.7</v>
      </c>
      <c r="D78" s="440">
        <v>481.56666666666666</v>
      </c>
      <c r="E78" s="440">
        <v>478.13333333333333</v>
      </c>
      <c r="F78" s="440">
        <v>472.56666666666666</v>
      </c>
      <c r="G78" s="440">
        <v>469.13333333333333</v>
      </c>
      <c r="H78" s="440">
        <v>487.13333333333333</v>
      </c>
      <c r="I78" s="440">
        <v>490.56666666666661</v>
      </c>
      <c r="J78" s="440">
        <v>496.13333333333333</v>
      </c>
      <c r="K78" s="439">
        <v>485</v>
      </c>
      <c r="L78" s="439">
        <v>476</v>
      </c>
      <c r="M78" s="439">
        <v>36.18826</v>
      </c>
    </row>
    <row r="79" spans="1:13" s="13" customFormat="1">
      <c r="A79" s="245">
        <v>69</v>
      </c>
      <c r="B79" s="442" t="s">
        <v>739</v>
      </c>
      <c r="C79" s="439">
        <v>12680.3</v>
      </c>
      <c r="D79" s="440">
        <v>12729.766666666668</v>
      </c>
      <c r="E79" s="440">
        <v>12560.533333333336</v>
      </c>
      <c r="F79" s="440">
        <v>12440.766666666668</v>
      </c>
      <c r="G79" s="440">
        <v>12271.533333333336</v>
      </c>
      <c r="H79" s="440">
        <v>12849.533333333336</v>
      </c>
      <c r="I79" s="440">
        <v>13018.76666666667</v>
      </c>
      <c r="J79" s="440">
        <v>13138.533333333336</v>
      </c>
      <c r="K79" s="439">
        <v>12899</v>
      </c>
      <c r="L79" s="439">
        <v>12610</v>
      </c>
      <c r="M79" s="439">
        <v>1.9900000000000001E-2</v>
      </c>
    </row>
    <row r="80" spans="1:13" s="13" customFormat="1">
      <c r="A80" s="245">
        <v>70</v>
      </c>
      <c r="B80" s="442" t="s">
        <v>68</v>
      </c>
      <c r="C80" s="439">
        <v>539.35</v>
      </c>
      <c r="D80" s="440">
        <v>536.5</v>
      </c>
      <c r="E80" s="440">
        <v>532.15</v>
      </c>
      <c r="F80" s="440">
        <v>524.94999999999993</v>
      </c>
      <c r="G80" s="440">
        <v>520.59999999999991</v>
      </c>
      <c r="H80" s="440">
        <v>543.70000000000005</v>
      </c>
      <c r="I80" s="440">
        <v>548.04999999999995</v>
      </c>
      <c r="J80" s="440">
        <v>555.25000000000011</v>
      </c>
      <c r="K80" s="439">
        <v>540.85</v>
      </c>
      <c r="L80" s="439">
        <v>529.29999999999995</v>
      </c>
      <c r="M80" s="439">
        <v>56.090769999999999</v>
      </c>
    </row>
    <row r="81" spans="1:13" s="13" customFormat="1">
      <c r="A81" s="245">
        <v>71</v>
      </c>
      <c r="B81" s="442" t="s">
        <v>70</v>
      </c>
      <c r="C81" s="439">
        <v>412.05</v>
      </c>
      <c r="D81" s="440">
        <v>410.7</v>
      </c>
      <c r="E81" s="440">
        <v>406.4</v>
      </c>
      <c r="F81" s="440">
        <v>400.75</v>
      </c>
      <c r="G81" s="440">
        <v>396.45</v>
      </c>
      <c r="H81" s="440">
        <v>416.34999999999997</v>
      </c>
      <c r="I81" s="440">
        <v>420.65000000000003</v>
      </c>
      <c r="J81" s="440">
        <v>426.29999999999995</v>
      </c>
      <c r="K81" s="439">
        <v>415</v>
      </c>
      <c r="L81" s="439">
        <v>405.05</v>
      </c>
      <c r="M81" s="439">
        <v>15.26684</v>
      </c>
    </row>
    <row r="82" spans="1:13" s="13" customFormat="1">
      <c r="A82" s="245">
        <v>72</v>
      </c>
      <c r="B82" s="442" t="s">
        <v>313</v>
      </c>
      <c r="C82" s="439">
        <v>1230.45</v>
      </c>
      <c r="D82" s="440">
        <v>1231.5833333333333</v>
      </c>
      <c r="E82" s="440">
        <v>1214.9166666666665</v>
      </c>
      <c r="F82" s="440">
        <v>1199.3833333333332</v>
      </c>
      <c r="G82" s="440">
        <v>1182.7166666666665</v>
      </c>
      <c r="H82" s="440">
        <v>1247.1166666666666</v>
      </c>
      <c r="I82" s="440">
        <v>1263.7833333333331</v>
      </c>
      <c r="J82" s="440">
        <v>1279.3166666666666</v>
      </c>
      <c r="K82" s="439">
        <v>1248.25</v>
      </c>
      <c r="L82" s="439">
        <v>1216.05</v>
      </c>
      <c r="M82" s="439">
        <v>1.25329</v>
      </c>
    </row>
    <row r="83" spans="1:13" s="13" customFormat="1">
      <c r="A83" s="245">
        <v>73</v>
      </c>
      <c r="B83" s="442" t="s">
        <v>314</v>
      </c>
      <c r="C83" s="439">
        <v>397.75</v>
      </c>
      <c r="D83" s="440">
        <v>397.91666666666669</v>
      </c>
      <c r="E83" s="440">
        <v>387.83333333333337</v>
      </c>
      <c r="F83" s="440">
        <v>377.91666666666669</v>
      </c>
      <c r="G83" s="440">
        <v>367.83333333333337</v>
      </c>
      <c r="H83" s="440">
        <v>407.83333333333337</v>
      </c>
      <c r="I83" s="440">
        <v>417.91666666666674</v>
      </c>
      <c r="J83" s="440">
        <v>427.83333333333337</v>
      </c>
      <c r="K83" s="439">
        <v>408</v>
      </c>
      <c r="L83" s="439">
        <v>388</v>
      </c>
      <c r="M83" s="439">
        <v>26.69248</v>
      </c>
    </row>
    <row r="84" spans="1:13" s="13" customFormat="1">
      <c r="A84" s="245">
        <v>74</v>
      </c>
      <c r="B84" s="442" t="s">
        <v>315</v>
      </c>
      <c r="C84" s="439">
        <v>114.1</v>
      </c>
      <c r="D84" s="440">
        <v>113.58333333333333</v>
      </c>
      <c r="E84" s="440">
        <v>112.01666666666665</v>
      </c>
      <c r="F84" s="440">
        <v>109.93333333333332</v>
      </c>
      <c r="G84" s="440">
        <v>108.36666666666665</v>
      </c>
      <c r="H84" s="440">
        <v>115.66666666666666</v>
      </c>
      <c r="I84" s="440">
        <v>117.23333333333335</v>
      </c>
      <c r="J84" s="440">
        <v>119.31666666666666</v>
      </c>
      <c r="K84" s="439">
        <v>115.15</v>
      </c>
      <c r="L84" s="439">
        <v>111.5</v>
      </c>
      <c r="M84" s="439">
        <v>5.1823800000000002</v>
      </c>
    </row>
    <row r="85" spans="1:13" s="13" customFormat="1">
      <c r="A85" s="245">
        <v>75</v>
      </c>
      <c r="B85" s="442" t="s">
        <v>316</v>
      </c>
      <c r="C85" s="439">
        <v>5837</v>
      </c>
      <c r="D85" s="440">
        <v>5875.833333333333</v>
      </c>
      <c r="E85" s="440">
        <v>5751.7166666666662</v>
      </c>
      <c r="F85" s="440">
        <v>5666.4333333333334</v>
      </c>
      <c r="G85" s="440">
        <v>5542.3166666666666</v>
      </c>
      <c r="H85" s="440">
        <v>5961.1166666666659</v>
      </c>
      <c r="I85" s="440">
        <v>6085.2333333333327</v>
      </c>
      <c r="J85" s="440">
        <v>6170.5166666666655</v>
      </c>
      <c r="K85" s="439">
        <v>5999.95</v>
      </c>
      <c r="L85" s="439">
        <v>5790.55</v>
      </c>
      <c r="M85" s="439">
        <v>0.29099999999999998</v>
      </c>
    </row>
    <row r="86" spans="1:13" s="13" customFormat="1">
      <c r="A86" s="245">
        <v>76</v>
      </c>
      <c r="B86" s="442" t="s">
        <v>317</v>
      </c>
      <c r="C86" s="439">
        <v>820.5</v>
      </c>
      <c r="D86" s="440">
        <v>821.26666666666677</v>
      </c>
      <c r="E86" s="440">
        <v>808.58333333333348</v>
      </c>
      <c r="F86" s="440">
        <v>796.66666666666674</v>
      </c>
      <c r="G86" s="440">
        <v>783.98333333333346</v>
      </c>
      <c r="H86" s="440">
        <v>833.18333333333351</v>
      </c>
      <c r="I86" s="440">
        <v>845.86666666666667</v>
      </c>
      <c r="J86" s="440">
        <v>857.78333333333353</v>
      </c>
      <c r="K86" s="439">
        <v>833.95</v>
      </c>
      <c r="L86" s="439">
        <v>809.35</v>
      </c>
      <c r="M86" s="439">
        <v>0.97314000000000001</v>
      </c>
    </row>
    <row r="87" spans="1:13" s="13" customFormat="1">
      <c r="A87" s="245">
        <v>77</v>
      </c>
      <c r="B87" s="442" t="s">
        <v>230</v>
      </c>
      <c r="C87" s="439">
        <v>1346.9</v>
      </c>
      <c r="D87" s="440">
        <v>1340.5333333333335</v>
      </c>
      <c r="E87" s="440">
        <v>1315.666666666667</v>
      </c>
      <c r="F87" s="440">
        <v>1284.4333333333334</v>
      </c>
      <c r="G87" s="440">
        <v>1259.5666666666668</v>
      </c>
      <c r="H87" s="440">
        <v>1371.7666666666671</v>
      </c>
      <c r="I87" s="440">
        <v>1396.6333333333334</v>
      </c>
      <c r="J87" s="440">
        <v>1427.8666666666672</v>
      </c>
      <c r="K87" s="439">
        <v>1365.4</v>
      </c>
      <c r="L87" s="439">
        <v>1309.3</v>
      </c>
      <c r="M87" s="439">
        <v>5.4889200000000002</v>
      </c>
    </row>
    <row r="88" spans="1:13" s="13" customFormat="1">
      <c r="A88" s="245">
        <v>78</v>
      </c>
      <c r="B88" s="442" t="s">
        <v>318</v>
      </c>
      <c r="C88" s="439">
        <v>86.75</v>
      </c>
      <c r="D88" s="440">
        <v>86.649999999999991</v>
      </c>
      <c r="E88" s="440">
        <v>84.299999999999983</v>
      </c>
      <c r="F88" s="440">
        <v>81.849999999999994</v>
      </c>
      <c r="G88" s="440">
        <v>79.499999999999986</v>
      </c>
      <c r="H88" s="440">
        <v>89.09999999999998</v>
      </c>
      <c r="I88" s="440">
        <v>91.449999999999974</v>
      </c>
      <c r="J88" s="440">
        <v>93.899999999999977</v>
      </c>
      <c r="K88" s="439">
        <v>89</v>
      </c>
      <c r="L88" s="439">
        <v>84.2</v>
      </c>
      <c r="M88" s="439">
        <v>59.716560000000001</v>
      </c>
    </row>
    <row r="89" spans="1:13" s="13" customFormat="1">
      <c r="A89" s="245">
        <v>79</v>
      </c>
      <c r="B89" s="442" t="s">
        <v>71</v>
      </c>
      <c r="C89" s="439">
        <v>15914.6</v>
      </c>
      <c r="D89" s="440">
        <v>15816.633333333331</v>
      </c>
      <c r="E89" s="440">
        <v>15652.266666666663</v>
      </c>
      <c r="F89" s="440">
        <v>15389.933333333331</v>
      </c>
      <c r="G89" s="440">
        <v>15225.566666666662</v>
      </c>
      <c r="H89" s="440">
        <v>16078.966666666664</v>
      </c>
      <c r="I89" s="440">
        <v>16243.333333333332</v>
      </c>
      <c r="J89" s="440">
        <v>16505.666666666664</v>
      </c>
      <c r="K89" s="439">
        <v>15981</v>
      </c>
      <c r="L89" s="439">
        <v>15554.3</v>
      </c>
      <c r="M89" s="439">
        <v>0.33998</v>
      </c>
    </row>
    <row r="90" spans="1:13" s="13" customFormat="1">
      <c r="A90" s="245">
        <v>80</v>
      </c>
      <c r="B90" s="442" t="s">
        <v>319</v>
      </c>
      <c r="C90" s="439">
        <v>281.05</v>
      </c>
      <c r="D90" s="440">
        <v>280.2</v>
      </c>
      <c r="E90" s="440">
        <v>271.39999999999998</v>
      </c>
      <c r="F90" s="440">
        <v>261.75</v>
      </c>
      <c r="G90" s="440">
        <v>252.95</v>
      </c>
      <c r="H90" s="440">
        <v>289.84999999999997</v>
      </c>
      <c r="I90" s="440">
        <v>298.65000000000003</v>
      </c>
      <c r="J90" s="440">
        <v>308.29999999999995</v>
      </c>
      <c r="K90" s="439">
        <v>289</v>
      </c>
      <c r="L90" s="439">
        <v>270.55</v>
      </c>
      <c r="M90" s="439">
        <v>7.5101199999999997</v>
      </c>
    </row>
    <row r="91" spans="1:13" s="13" customFormat="1">
      <c r="A91" s="245">
        <v>81</v>
      </c>
      <c r="B91" s="442" t="s">
        <v>74</v>
      </c>
      <c r="C91" s="439">
        <v>3591.25</v>
      </c>
      <c r="D91" s="440">
        <v>3566.5666666666671</v>
      </c>
      <c r="E91" s="440">
        <v>3535.1333333333341</v>
      </c>
      <c r="F91" s="440">
        <v>3479.0166666666669</v>
      </c>
      <c r="G91" s="440">
        <v>3447.5833333333339</v>
      </c>
      <c r="H91" s="440">
        <v>3622.6833333333343</v>
      </c>
      <c r="I91" s="440">
        <v>3654.1166666666677</v>
      </c>
      <c r="J91" s="440">
        <v>3710.2333333333345</v>
      </c>
      <c r="K91" s="439">
        <v>3598</v>
      </c>
      <c r="L91" s="439">
        <v>3510.45</v>
      </c>
      <c r="M91" s="439">
        <v>3.1242000000000001</v>
      </c>
    </row>
    <row r="92" spans="1:13" s="13" customFormat="1">
      <c r="A92" s="245">
        <v>82</v>
      </c>
      <c r="B92" s="442" t="s">
        <v>320</v>
      </c>
      <c r="C92" s="439">
        <v>630.70000000000005</v>
      </c>
      <c r="D92" s="440">
        <v>630.83333333333337</v>
      </c>
      <c r="E92" s="440">
        <v>609.9666666666667</v>
      </c>
      <c r="F92" s="440">
        <v>589.23333333333335</v>
      </c>
      <c r="G92" s="440">
        <v>568.36666666666667</v>
      </c>
      <c r="H92" s="440">
        <v>651.56666666666672</v>
      </c>
      <c r="I92" s="440">
        <v>672.43333333333328</v>
      </c>
      <c r="J92" s="440">
        <v>693.16666666666674</v>
      </c>
      <c r="K92" s="439">
        <v>651.70000000000005</v>
      </c>
      <c r="L92" s="439">
        <v>610.1</v>
      </c>
      <c r="M92" s="439">
        <v>21.688960000000002</v>
      </c>
    </row>
    <row r="93" spans="1:13" s="13" customFormat="1">
      <c r="A93" s="245">
        <v>83</v>
      </c>
      <c r="B93" s="442" t="s">
        <v>321</v>
      </c>
      <c r="C93" s="439">
        <v>349.15</v>
      </c>
      <c r="D93" s="440">
        <v>351.75</v>
      </c>
      <c r="E93" s="440">
        <v>344.6</v>
      </c>
      <c r="F93" s="440">
        <v>340.05</v>
      </c>
      <c r="G93" s="440">
        <v>332.90000000000003</v>
      </c>
      <c r="H93" s="440">
        <v>356.3</v>
      </c>
      <c r="I93" s="440">
        <v>363.45</v>
      </c>
      <c r="J93" s="440">
        <v>368</v>
      </c>
      <c r="K93" s="439">
        <v>358.9</v>
      </c>
      <c r="L93" s="439">
        <v>347.2</v>
      </c>
      <c r="M93" s="439">
        <v>2.956</v>
      </c>
    </row>
    <row r="94" spans="1:13" s="13" customFormat="1">
      <c r="A94" s="245">
        <v>84</v>
      </c>
      <c r="B94" s="442" t="s">
        <v>80</v>
      </c>
      <c r="C94" s="439">
        <v>767.15</v>
      </c>
      <c r="D94" s="440">
        <v>756.76666666666677</v>
      </c>
      <c r="E94" s="440">
        <v>738.93333333333351</v>
      </c>
      <c r="F94" s="440">
        <v>710.7166666666667</v>
      </c>
      <c r="G94" s="440">
        <v>692.88333333333344</v>
      </c>
      <c r="H94" s="440">
        <v>784.98333333333358</v>
      </c>
      <c r="I94" s="440">
        <v>802.81666666666683</v>
      </c>
      <c r="J94" s="440">
        <v>831.03333333333364</v>
      </c>
      <c r="K94" s="439">
        <v>774.6</v>
      </c>
      <c r="L94" s="439">
        <v>728.55</v>
      </c>
      <c r="M94" s="439">
        <v>6.5094399999999997</v>
      </c>
    </row>
    <row r="95" spans="1:13" s="13" customFormat="1">
      <c r="A95" s="245">
        <v>85</v>
      </c>
      <c r="B95" s="442" t="s">
        <v>322</v>
      </c>
      <c r="C95" s="439">
        <v>2376</v>
      </c>
      <c r="D95" s="440">
        <v>2334</v>
      </c>
      <c r="E95" s="440">
        <v>2278</v>
      </c>
      <c r="F95" s="440">
        <v>2180</v>
      </c>
      <c r="G95" s="440">
        <v>2124</v>
      </c>
      <c r="H95" s="440">
        <v>2432</v>
      </c>
      <c r="I95" s="440">
        <v>2488</v>
      </c>
      <c r="J95" s="440">
        <v>2586</v>
      </c>
      <c r="K95" s="439">
        <v>2390</v>
      </c>
      <c r="L95" s="439">
        <v>2236</v>
      </c>
      <c r="M95" s="439">
        <v>1.3290900000000001</v>
      </c>
    </row>
    <row r="96" spans="1:13" s="13" customFormat="1">
      <c r="A96" s="245">
        <v>86</v>
      </c>
      <c r="B96" s="442" t="s">
        <v>783</v>
      </c>
      <c r="C96" s="439">
        <v>333.2</v>
      </c>
      <c r="D96" s="440">
        <v>332.7166666666667</v>
      </c>
      <c r="E96" s="440">
        <v>326.43333333333339</v>
      </c>
      <c r="F96" s="440">
        <v>319.66666666666669</v>
      </c>
      <c r="G96" s="440">
        <v>313.38333333333338</v>
      </c>
      <c r="H96" s="440">
        <v>339.48333333333341</v>
      </c>
      <c r="I96" s="440">
        <v>345.76666666666671</v>
      </c>
      <c r="J96" s="440">
        <v>352.53333333333342</v>
      </c>
      <c r="K96" s="439">
        <v>339</v>
      </c>
      <c r="L96" s="439">
        <v>325.95</v>
      </c>
      <c r="M96" s="439">
        <v>2.1278700000000002</v>
      </c>
    </row>
    <row r="97" spans="1:13" s="13" customFormat="1">
      <c r="A97" s="245">
        <v>87</v>
      </c>
      <c r="B97" s="442" t="s">
        <v>75</v>
      </c>
      <c r="C97" s="439">
        <v>655.4</v>
      </c>
      <c r="D97" s="440">
        <v>654.36666666666667</v>
      </c>
      <c r="E97" s="440">
        <v>640.18333333333339</v>
      </c>
      <c r="F97" s="440">
        <v>624.9666666666667</v>
      </c>
      <c r="G97" s="440">
        <v>610.78333333333342</v>
      </c>
      <c r="H97" s="440">
        <v>669.58333333333337</v>
      </c>
      <c r="I97" s="440">
        <v>683.76666666666654</v>
      </c>
      <c r="J97" s="440">
        <v>698.98333333333335</v>
      </c>
      <c r="K97" s="439">
        <v>668.55</v>
      </c>
      <c r="L97" s="439">
        <v>639.15</v>
      </c>
      <c r="M97" s="439">
        <v>41.420580000000001</v>
      </c>
    </row>
    <row r="98" spans="1:13" s="13" customFormat="1">
      <c r="A98" s="245">
        <v>88</v>
      </c>
      <c r="B98" s="442" t="s">
        <v>323</v>
      </c>
      <c r="C98" s="439">
        <v>522.35</v>
      </c>
      <c r="D98" s="440">
        <v>522.43333333333339</v>
      </c>
      <c r="E98" s="440">
        <v>514.91666666666674</v>
      </c>
      <c r="F98" s="440">
        <v>507.48333333333335</v>
      </c>
      <c r="G98" s="440">
        <v>499.9666666666667</v>
      </c>
      <c r="H98" s="440">
        <v>529.86666666666679</v>
      </c>
      <c r="I98" s="440">
        <v>537.38333333333344</v>
      </c>
      <c r="J98" s="440">
        <v>544.81666666666683</v>
      </c>
      <c r="K98" s="439">
        <v>529.95000000000005</v>
      </c>
      <c r="L98" s="439">
        <v>515</v>
      </c>
      <c r="M98" s="439">
        <v>5.6718099999999998</v>
      </c>
    </row>
    <row r="99" spans="1:13" s="13" customFormat="1">
      <c r="A99" s="245">
        <v>89</v>
      </c>
      <c r="B99" s="442" t="s">
        <v>76</v>
      </c>
      <c r="C99" s="439">
        <v>154.75</v>
      </c>
      <c r="D99" s="440">
        <v>153.54999999999998</v>
      </c>
      <c r="E99" s="440">
        <v>151.19999999999996</v>
      </c>
      <c r="F99" s="440">
        <v>147.64999999999998</v>
      </c>
      <c r="G99" s="440">
        <v>145.29999999999995</v>
      </c>
      <c r="H99" s="440">
        <v>157.09999999999997</v>
      </c>
      <c r="I99" s="440">
        <v>159.44999999999999</v>
      </c>
      <c r="J99" s="440">
        <v>162.99999999999997</v>
      </c>
      <c r="K99" s="439">
        <v>155.9</v>
      </c>
      <c r="L99" s="439">
        <v>150</v>
      </c>
      <c r="M99" s="439">
        <v>137.71699000000001</v>
      </c>
    </row>
    <row r="100" spans="1:13" s="13" customFormat="1">
      <c r="A100" s="245">
        <v>90</v>
      </c>
      <c r="B100" s="442" t="s">
        <v>324</v>
      </c>
      <c r="C100" s="439">
        <v>674.55</v>
      </c>
      <c r="D100" s="440">
        <v>670.61666666666667</v>
      </c>
      <c r="E100" s="440">
        <v>649.48333333333335</v>
      </c>
      <c r="F100" s="440">
        <v>624.41666666666663</v>
      </c>
      <c r="G100" s="440">
        <v>603.2833333333333</v>
      </c>
      <c r="H100" s="440">
        <v>695.68333333333339</v>
      </c>
      <c r="I100" s="440">
        <v>716.81666666666683</v>
      </c>
      <c r="J100" s="440">
        <v>741.88333333333344</v>
      </c>
      <c r="K100" s="439">
        <v>691.75</v>
      </c>
      <c r="L100" s="439">
        <v>645.54999999999995</v>
      </c>
      <c r="M100" s="439">
        <v>14.075469999999999</v>
      </c>
    </row>
    <row r="101" spans="1:13">
      <c r="A101" s="245">
        <v>91</v>
      </c>
      <c r="B101" s="442" t="s">
        <v>325</v>
      </c>
      <c r="C101" s="439">
        <v>530.75</v>
      </c>
      <c r="D101" s="440">
        <v>530.68333333333328</v>
      </c>
      <c r="E101" s="440">
        <v>525.36666666666656</v>
      </c>
      <c r="F101" s="440">
        <v>519.98333333333323</v>
      </c>
      <c r="G101" s="440">
        <v>514.66666666666652</v>
      </c>
      <c r="H101" s="440">
        <v>536.06666666666661</v>
      </c>
      <c r="I101" s="440">
        <v>541.38333333333344</v>
      </c>
      <c r="J101" s="440">
        <v>546.76666666666665</v>
      </c>
      <c r="K101" s="439">
        <v>536</v>
      </c>
      <c r="L101" s="439">
        <v>525.29999999999995</v>
      </c>
      <c r="M101" s="439">
        <v>1.46529</v>
      </c>
    </row>
    <row r="102" spans="1:13">
      <c r="A102" s="245">
        <v>92</v>
      </c>
      <c r="B102" s="442" t="s">
        <v>326</v>
      </c>
      <c r="C102" s="439">
        <v>570.04999999999995</v>
      </c>
      <c r="D102" s="440">
        <v>570.81666666666661</v>
      </c>
      <c r="E102" s="440">
        <v>561.73333333333323</v>
      </c>
      <c r="F102" s="440">
        <v>553.41666666666663</v>
      </c>
      <c r="G102" s="440">
        <v>544.33333333333326</v>
      </c>
      <c r="H102" s="440">
        <v>579.13333333333321</v>
      </c>
      <c r="I102" s="440">
        <v>588.2166666666667</v>
      </c>
      <c r="J102" s="440">
        <v>596.53333333333319</v>
      </c>
      <c r="K102" s="439">
        <v>579.9</v>
      </c>
      <c r="L102" s="439">
        <v>562.5</v>
      </c>
      <c r="M102" s="439">
        <v>1.8590899999999999</v>
      </c>
    </row>
    <row r="103" spans="1:13">
      <c r="A103" s="245">
        <v>93</v>
      </c>
      <c r="B103" s="442" t="s">
        <v>77</v>
      </c>
      <c r="C103" s="439">
        <v>149.80000000000001</v>
      </c>
      <c r="D103" s="440">
        <v>148.48333333333332</v>
      </c>
      <c r="E103" s="440">
        <v>145.51666666666665</v>
      </c>
      <c r="F103" s="440">
        <v>141.23333333333332</v>
      </c>
      <c r="G103" s="440">
        <v>138.26666666666665</v>
      </c>
      <c r="H103" s="440">
        <v>152.76666666666665</v>
      </c>
      <c r="I103" s="440">
        <v>155.73333333333329</v>
      </c>
      <c r="J103" s="440">
        <v>160.01666666666665</v>
      </c>
      <c r="K103" s="439">
        <v>151.44999999999999</v>
      </c>
      <c r="L103" s="439">
        <v>144.19999999999999</v>
      </c>
      <c r="M103" s="439">
        <v>20.53961</v>
      </c>
    </row>
    <row r="104" spans="1:13">
      <c r="A104" s="245">
        <v>94</v>
      </c>
      <c r="B104" s="442" t="s">
        <v>327</v>
      </c>
      <c r="C104" s="439">
        <v>1363.8</v>
      </c>
      <c r="D104" s="440">
        <v>1366.1333333333332</v>
      </c>
      <c r="E104" s="440">
        <v>1341.2666666666664</v>
      </c>
      <c r="F104" s="440">
        <v>1318.7333333333331</v>
      </c>
      <c r="G104" s="440">
        <v>1293.8666666666663</v>
      </c>
      <c r="H104" s="440">
        <v>1388.6666666666665</v>
      </c>
      <c r="I104" s="440">
        <v>1413.5333333333333</v>
      </c>
      <c r="J104" s="440">
        <v>1436.0666666666666</v>
      </c>
      <c r="K104" s="439">
        <v>1391</v>
      </c>
      <c r="L104" s="439">
        <v>1343.6</v>
      </c>
      <c r="M104" s="439">
        <v>2.3956400000000002</v>
      </c>
    </row>
    <row r="105" spans="1:13">
      <c r="A105" s="245">
        <v>95</v>
      </c>
      <c r="B105" s="442" t="s">
        <v>328</v>
      </c>
      <c r="C105" s="439">
        <v>20.75</v>
      </c>
      <c r="D105" s="440">
        <v>20.849999999999998</v>
      </c>
      <c r="E105" s="440">
        <v>19.899999999999995</v>
      </c>
      <c r="F105" s="440">
        <v>19.049999999999997</v>
      </c>
      <c r="G105" s="440">
        <v>18.099999999999994</v>
      </c>
      <c r="H105" s="440">
        <v>21.699999999999996</v>
      </c>
      <c r="I105" s="440">
        <v>22.65</v>
      </c>
      <c r="J105" s="440">
        <v>23.499999999999996</v>
      </c>
      <c r="K105" s="439">
        <v>21.8</v>
      </c>
      <c r="L105" s="439">
        <v>20</v>
      </c>
      <c r="M105" s="439">
        <v>108.73999000000001</v>
      </c>
    </row>
    <row r="106" spans="1:13">
      <c r="A106" s="245">
        <v>96</v>
      </c>
      <c r="B106" s="442" t="s">
        <v>329</v>
      </c>
      <c r="C106" s="439">
        <v>985.95</v>
      </c>
      <c r="D106" s="440">
        <v>978.88333333333333</v>
      </c>
      <c r="E106" s="440">
        <v>962.06666666666661</v>
      </c>
      <c r="F106" s="440">
        <v>938.18333333333328</v>
      </c>
      <c r="G106" s="440">
        <v>921.36666666666656</v>
      </c>
      <c r="H106" s="440">
        <v>1002.7666666666667</v>
      </c>
      <c r="I106" s="440">
        <v>1019.5833333333335</v>
      </c>
      <c r="J106" s="440">
        <v>1043.4666666666667</v>
      </c>
      <c r="K106" s="439">
        <v>995.7</v>
      </c>
      <c r="L106" s="439">
        <v>955</v>
      </c>
      <c r="M106" s="439">
        <v>4.5194299999999998</v>
      </c>
    </row>
    <row r="107" spans="1:13">
      <c r="A107" s="245">
        <v>97</v>
      </c>
      <c r="B107" s="442" t="s">
        <v>330</v>
      </c>
      <c r="C107" s="439">
        <v>414</v>
      </c>
      <c r="D107" s="440">
        <v>416.26666666666665</v>
      </c>
      <c r="E107" s="440">
        <v>409.7833333333333</v>
      </c>
      <c r="F107" s="440">
        <v>405.56666666666666</v>
      </c>
      <c r="G107" s="440">
        <v>399.08333333333331</v>
      </c>
      <c r="H107" s="440">
        <v>420.48333333333329</v>
      </c>
      <c r="I107" s="440">
        <v>426.96666666666664</v>
      </c>
      <c r="J107" s="440">
        <v>431.18333333333328</v>
      </c>
      <c r="K107" s="439">
        <v>422.75</v>
      </c>
      <c r="L107" s="439">
        <v>412.05</v>
      </c>
      <c r="M107" s="439">
        <v>2.4576600000000002</v>
      </c>
    </row>
    <row r="108" spans="1:13">
      <c r="A108" s="245">
        <v>98</v>
      </c>
      <c r="B108" s="442" t="s">
        <v>79</v>
      </c>
      <c r="C108" s="439">
        <v>569.65</v>
      </c>
      <c r="D108" s="440">
        <v>569.23333333333335</v>
      </c>
      <c r="E108" s="440">
        <v>550.4666666666667</v>
      </c>
      <c r="F108" s="440">
        <v>531.2833333333333</v>
      </c>
      <c r="G108" s="440">
        <v>512.51666666666665</v>
      </c>
      <c r="H108" s="440">
        <v>588.41666666666674</v>
      </c>
      <c r="I108" s="440">
        <v>607.18333333333339</v>
      </c>
      <c r="J108" s="440">
        <v>626.36666666666679</v>
      </c>
      <c r="K108" s="439">
        <v>588</v>
      </c>
      <c r="L108" s="439">
        <v>550.04999999999995</v>
      </c>
      <c r="M108" s="439">
        <v>13.312609999999999</v>
      </c>
    </row>
    <row r="109" spans="1:13">
      <c r="A109" s="245">
        <v>99</v>
      </c>
      <c r="B109" s="442" t="s">
        <v>331</v>
      </c>
      <c r="C109" s="439">
        <v>4376.8</v>
      </c>
      <c r="D109" s="440">
        <v>4378.1333333333341</v>
      </c>
      <c r="E109" s="440">
        <v>4318.6666666666679</v>
      </c>
      <c r="F109" s="440">
        <v>4260.5333333333338</v>
      </c>
      <c r="G109" s="440">
        <v>4201.0666666666675</v>
      </c>
      <c r="H109" s="440">
        <v>4436.2666666666682</v>
      </c>
      <c r="I109" s="440">
        <v>4495.7333333333336</v>
      </c>
      <c r="J109" s="440">
        <v>4553.8666666666686</v>
      </c>
      <c r="K109" s="439">
        <v>4437.6000000000004</v>
      </c>
      <c r="L109" s="439">
        <v>4320</v>
      </c>
      <c r="M109" s="439">
        <v>0.18826999999999999</v>
      </c>
    </row>
    <row r="110" spans="1:13">
      <c r="A110" s="245">
        <v>100</v>
      </c>
      <c r="B110" s="442" t="s">
        <v>332</v>
      </c>
      <c r="C110" s="439">
        <v>180</v>
      </c>
      <c r="D110" s="440">
        <v>179.41666666666666</v>
      </c>
      <c r="E110" s="440">
        <v>176.43333333333331</v>
      </c>
      <c r="F110" s="440">
        <v>172.86666666666665</v>
      </c>
      <c r="G110" s="440">
        <v>169.8833333333333</v>
      </c>
      <c r="H110" s="440">
        <v>182.98333333333332</v>
      </c>
      <c r="I110" s="440">
        <v>185.96666666666667</v>
      </c>
      <c r="J110" s="440">
        <v>189.53333333333333</v>
      </c>
      <c r="K110" s="439">
        <v>182.4</v>
      </c>
      <c r="L110" s="439">
        <v>175.85</v>
      </c>
      <c r="M110" s="439">
        <v>1.32029</v>
      </c>
    </row>
    <row r="111" spans="1:13">
      <c r="A111" s="245">
        <v>101</v>
      </c>
      <c r="B111" s="442" t="s">
        <v>333</v>
      </c>
      <c r="C111" s="439">
        <v>283.95</v>
      </c>
      <c r="D111" s="440">
        <v>285.95</v>
      </c>
      <c r="E111" s="440">
        <v>281</v>
      </c>
      <c r="F111" s="440">
        <v>278.05</v>
      </c>
      <c r="G111" s="440">
        <v>273.10000000000002</v>
      </c>
      <c r="H111" s="440">
        <v>288.89999999999998</v>
      </c>
      <c r="I111" s="440">
        <v>293.84999999999991</v>
      </c>
      <c r="J111" s="440">
        <v>296.79999999999995</v>
      </c>
      <c r="K111" s="439">
        <v>290.89999999999998</v>
      </c>
      <c r="L111" s="439">
        <v>283</v>
      </c>
      <c r="M111" s="439">
        <v>12.25494</v>
      </c>
    </row>
    <row r="112" spans="1:13">
      <c r="A112" s="245">
        <v>102</v>
      </c>
      <c r="B112" s="442" t="s">
        <v>334</v>
      </c>
      <c r="C112" s="439">
        <v>130.94999999999999</v>
      </c>
      <c r="D112" s="440">
        <v>130.83333333333334</v>
      </c>
      <c r="E112" s="440">
        <v>127.2166666666667</v>
      </c>
      <c r="F112" s="440">
        <v>123.48333333333335</v>
      </c>
      <c r="G112" s="440">
        <v>119.8666666666667</v>
      </c>
      <c r="H112" s="440">
        <v>134.56666666666669</v>
      </c>
      <c r="I112" s="440">
        <v>138.18333333333331</v>
      </c>
      <c r="J112" s="440">
        <v>141.91666666666669</v>
      </c>
      <c r="K112" s="439">
        <v>134.44999999999999</v>
      </c>
      <c r="L112" s="439">
        <v>127.1</v>
      </c>
      <c r="M112" s="439">
        <v>7.5848800000000001</v>
      </c>
    </row>
    <row r="113" spans="1:13">
      <c r="A113" s="245">
        <v>103</v>
      </c>
      <c r="B113" s="442" t="s">
        <v>335</v>
      </c>
      <c r="C113" s="439">
        <v>676.25</v>
      </c>
      <c r="D113" s="440">
        <v>682.69999999999993</v>
      </c>
      <c r="E113" s="440">
        <v>666.54999999999984</v>
      </c>
      <c r="F113" s="440">
        <v>656.84999999999991</v>
      </c>
      <c r="G113" s="440">
        <v>640.69999999999982</v>
      </c>
      <c r="H113" s="440">
        <v>692.39999999999986</v>
      </c>
      <c r="I113" s="440">
        <v>708.55</v>
      </c>
      <c r="J113" s="440">
        <v>718.24999999999989</v>
      </c>
      <c r="K113" s="439">
        <v>698.85</v>
      </c>
      <c r="L113" s="439">
        <v>673</v>
      </c>
      <c r="M113" s="439">
        <v>1.0037400000000001</v>
      </c>
    </row>
    <row r="114" spans="1:13">
      <c r="A114" s="245">
        <v>104</v>
      </c>
      <c r="B114" s="442" t="s">
        <v>81</v>
      </c>
      <c r="C114" s="439">
        <v>569.9</v>
      </c>
      <c r="D114" s="440">
        <v>564.26666666666665</v>
      </c>
      <c r="E114" s="440">
        <v>557.33333333333326</v>
      </c>
      <c r="F114" s="440">
        <v>544.76666666666665</v>
      </c>
      <c r="G114" s="440">
        <v>537.83333333333326</v>
      </c>
      <c r="H114" s="440">
        <v>576.83333333333326</v>
      </c>
      <c r="I114" s="440">
        <v>583.76666666666665</v>
      </c>
      <c r="J114" s="440">
        <v>596.33333333333326</v>
      </c>
      <c r="K114" s="439">
        <v>571.20000000000005</v>
      </c>
      <c r="L114" s="439">
        <v>551.70000000000005</v>
      </c>
      <c r="M114" s="439">
        <v>31.220510000000001</v>
      </c>
    </row>
    <row r="115" spans="1:13">
      <c r="A115" s="245">
        <v>105</v>
      </c>
      <c r="B115" s="442" t="s">
        <v>82</v>
      </c>
      <c r="C115" s="439">
        <v>976.15</v>
      </c>
      <c r="D115" s="440">
        <v>970.7166666666667</v>
      </c>
      <c r="E115" s="440">
        <v>962.43333333333339</v>
      </c>
      <c r="F115" s="440">
        <v>948.7166666666667</v>
      </c>
      <c r="G115" s="440">
        <v>940.43333333333339</v>
      </c>
      <c r="H115" s="440">
        <v>984.43333333333339</v>
      </c>
      <c r="I115" s="440">
        <v>992.7166666666667</v>
      </c>
      <c r="J115" s="440">
        <v>1006.4333333333334</v>
      </c>
      <c r="K115" s="439">
        <v>979</v>
      </c>
      <c r="L115" s="439">
        <v>957</v>
      </c>
      <c r="M115" s="439">
        <v>23.772790000000001</v>
      </c>
    </row>
    <row r="116" spans="1:13">
      <c r="A116" s="245">
        <v>106</v>
      </c>
      <c r="B116" s="442" t="s">
        <v>231</v>
      </c>
      <c r="C116" s="439">
        <v>169.85</v>
      </c>
      <c r="D116" s="440">
        <v>169.53333333333333</v>
      </c>
      <c r="E116" s="440">
        <v>166.81666666666666</v>
      </c>
      <c r="F116" s="440">
        <v>163.78333333333333</v>
      </c>
      <c r="G116" s="440">
        <v>161.06666666666666</v>
      </c>
      <c r="H116" s="440">
        <v>172.56666666666666</v>
      </c>
      <c r="I116" s="440">
        <v>175.2833333333333</v>
      </c>
      <c r="J116" s="440">
        <v>178.31666666666666</v>
      </c>
      <c r="K116" s="439">
        <v>172.25</v>
      </c>
      <c r="L116" s="439">
        <v>166.5</v>
      </c>
      <c r="M116" s="439">
        <v>28.425850000000001</v>
      </c>
    </row>
    <row r="117" spans="1:13">
      <c r="A117" s="245">
        <v>107</v>
      </c>
      <c r="B117" s="442" t="s">
        <v>83</v>
      </c>
      <c r="C117" s="439">
        <v>159.35</v>
      </c>
      <c r="D117" s="440">
        <v>159.63333333333335</v>
      </c>
      <c r="E117" s="440">
        <v>155.26666666666671</v>
      </c>
      <c r="F117" s="440">
        <v>151.18333333333337</v>
      </c>
      <c r="G117" s="440">
        <v>146.81666666666672</v>
      </c>
      <c r="H117" s="440">
        <v>163.7166666666667</v>
      </c>
      <c r="I117" s="440">
        <v>168.08333333333331</v>
      </c>
      <c r="J117" s="440">
        <v>172.16666666666669</v>
      </c>
      <c r="K117" s="439">
        <v>164</v>
      </c>
      <c r="L117" s="439">
        <v>155.55000000000001</v>
      </c>
      <c r="M117" s="439">
        <v>308.36595</v>
      </c>
    </row>
    <row r="118" spans="1:13">
      <c r="A118" s="245">
        <v>108</v>
      </c>
      <c r="B118" s="442" t="s">
        <v>336</v>
      </c>
      <c r="C118" s="439">
        <v>418.3</v>
      </c>
      <c r="D118" s="440">
        <v>419.09999999999997</v>
      </c>
      <c r="E118" s="440">
        <v>412.19999999999993</v>
      </c>
      <c r="F118" s="440">
        <v>406.09999999999997</v>
      </c>
      <c r="G118" s="440">
        <v>399.19999999999993</v>
      </c>
      <c r="H118" s="440">
        <v>425.19999999999993</v>
      </c>
      <c r="I118" s="440">
        <v>432.09999999999991</v>
      </c>
      <c r="J118" s="440">
        <v>438.19999999999993</v>
      </c>
      <c r="K118" s="439">
        <v>426</v>
      </c>
      <c r="L118" s="439">
        <v>413</v>
      </c>
      <c r="M118" s="439">
        <v>22.417729999999999</v>
      </c>
    </row>
    <row r="119" spans="1:13">
      <c r="A119" s="245">
        <v>109</v>
      </c>
      <c r="B119" s="442" t="s">
        <v>820</v>
      </c>
      <c r="C119" s="439">
        <v>3908.45</v>
      </c>
      <c r="D119" s="440">
        <v>3931.8166666666671</v>
      </c>
      <c r="E119" s="440">
        <v>3849.6833333333343</v>
      </c>
      <c r="F119" s="440">
        <v>3790.9166666666674</v>
      </c>
      <c r="G119" s="440">
        <v>3708.7833333333347</v>
      </c>
      <c r="H119" s="440">
        <v>3990.5833333333339</v>
      </c>
      <c r="I119" s="440">
        <v>4072.7166666666662</v>
      </c>
      <c r="J119" s="440">
        <v>4131.4833333333336</v>
      </c>
      <c r="K119" s="439">
        <v>4013.95</v>
      </c>
      <c r="L119" s="439">
        <v>3873.05</v>
      </c>
      <c r="M119" s="439">
        <v>4.4675900000000004</v>
      </c>
    </row>
    <row r="120" spans="1:13">
      <c r="A120" s="245">
        <v>110</v>
      </c>
      <c r="B120" s="442" t="s">
        <v>84</v>
      </c>
      <c r="C120" s="439">
        <v>1690.05</v>
      </c>
      <c r="D120" s="440">
        <v>1694.3833333333332</v>
      </c>
      <c r="E120" s="440">
        <v>1678.7666666666664</v>
      </c>
      <c r="F120" s="440">
        <v>1667.4833333333331</v>
      </c>
      <c r="G120" s="440">
        <v>1651.8666666666663</v>
      </c>
      <c r="H120" s="440">
        <v>1705.6666666666665</v>
      </c>
      <c r="I120" s="440">
        <v>1721.2833333333333</v>
      </c>
      <c r="J120" s="440">
        <v>1732.5666666666666</v>
      </c>
      <c r="K120" s="439">
        <v>1710</v>
      </c>
      <c r="L120" s="439">
        <v>1683.1</v>
      </c>
      <c r="M120" s="439">
        <v>2.4603999999999999</v>
      </c>
    </row>
    <row r="121" spans="1:13">
      <c r="A121" s="245">
        <v>111</v>
      </c>
      <c r="B121" s="442" t="s">
        <v>85</v>
      </c>
      <c r="C121" s="439">
        <v>681.1</v>
      </c>
      <c r="D121" s="440">
        <v>679.43333333333328</v>
      </c>
      <c r="E121" s="440">
        <v>670.86666666666656</v>
      </c>
      <c r="F121" s="440">
        <v>660.63333333333333</v>
      </c>
      <c r="G121" s="440">
        <v>652.06666666666661</v>
      </c>
      <c r="H121" s="440">
        <v>689.66666666666652</v>
      </c>
      <c r="I121" s="440">
        <v>698.23333333333335</v>
      </c>
      <c r="J121" s="440">
        <v>708.46666666666647</v>
      </c>
      <c r="K121" s="439">
        <v>688</v>
      </c>
      <c r="L121" s="439">
        <v>669.2</v>
      </c>
      <c r="M121" s="439">
        <v>37.860480000000003</v>
      </c>
    </row>
    <row r="122" spans="1:13">
      <c r="A122" s="245">
        <v>112</v>
      </c>
      <c r="B122" s="442" t="s">
        <v>232</v>
      </c>
      <c r="C122" s="439">
        <v>841.8</v>
      </c>
      <c r="D122" s="440">
        <v>842.93333333333328</v>
      </c>
      <c r="E122" s="440">
        <v>831.96666666666658</v>
      </c>
      <c r="F122" s="440">
        <v>822.13333333333333</v>
      </c>
      <c r="G122" s="440">
        <v>811.16666666666663</v>
      </c>
      <c r="H122" s="440">
        <v>852.76666666666654</v>
      </c>
      <c r="I122" s="440">
        <v>863.73333333333323</v>
      </c>
      <c r="J122" s="440">
        <v>873.56666666666649</v>
      </c>
      <c r="K122" s="439">
        <v>853.9</v>
      </c>
      <c r="L122" s="439">
        <v>833.1</v>
      </c>
      <c r="M122" s="439">
        <v>1.7041200000000001</v>
      </c>
    </row>
    <row r="123" spans="1:13">
      <c r="A123" s="245">
        <v>113</v>
      </c>
      <c r="B123" s="442" t="s">
        <v>337</v>
      </c>
      <c r="C123" s="439">
        <v>716.85</v>
      </c>
      <c r="D123" s="440">
        <v>714.48333333333323</v>
      </c>
      <c r="E123" s="440">
        <v>700.96666666666647</v>
      </c>
      <c r="F123" s="440">
        <v>685.08333333333326</v>
      </c>
      <c r="G123" s="440">
        <v>671.56666666666649</v>
      </c>
      <c r="H123" s="440">
        <v>730.36666666666645</v>
      </c>
      <c r="I123" s="440">
        <v>743.8833333333331</v>
      </c>
      <c r="J123" s="440">
        <v>759.76666666666642</v>
      </c>
      <c r="K123" s="439">
        <v>728</v>
      </c>
      <c r="L123" s="439">
        <v>698.6</v>
      </c>
      <c r="M123" s="439">
        <v>0.70272999999999997</v>
      </c>
    </row>
    <row r="124" spans="1:13">
      <c r="A124" s="245">
        <v>114</v>
      </c>
      <c r="B124" s="442" t="s">
        <v>233</v>
      </c>
      <c r="C124" s="439">
        <v>421.35</v>
      </c>
      <c r="D124" s="440">
        <v>422.7833333333333</v>
      </c>
      <c r="E124" s="440">
        <v>416.56666666666661</v>
      </c>
      <c r="F124" s="440">
        <v>411.7833333333333</v>
      </c>
      <c r="G124" s="440">
        <v>405.56666666666661</v>
      </c>
      <c r="H124" s="440">
        <v>427.56666666666661</v>
      </c>
      <c r="I124" s="440">
        <v>433.7833333333333</v>
      </c>
      <c r="J124" s="440">
        <v>438.56666666666661</v>
      </c>
      <c r="K124" s="439">
        <v>429</v>
      </c>
      <c r="L124" s="439">
        <v>418</v>
      </c>
      <c r="M124" s="439">
        <v>16.092659999999999</v>
      </c>
    </row>
    <row r="125" spans="1:13">
      <c r="A125" s="245">
        <v>115</v>
      </c>
      <c r="B125" s="442" t="s">
        <v>86</v>
      </c>
      <c r="C125" s="439">
        <v>829.9</v>
      </c>
      <c r="D125" s="440">
        <v>825.5</v>
      </c>
      <c r="E125" s="440">
        <v>815.5</v>
      </c>
      <c r="F125" s="440">
        <v>801.1</v>
      </c>
      <c r="G125" s="440">
        <v>791.1</v>
      </c>
      <c r="H125" s="440">
        <v>839.9</v>
      </c>
      <c r="I125" s="440">
        <v>849.9</v>
      </c>
      <c r="J125" s="440">
        <v>864.3</v>
      </c>
      <c r="K125" s="439">
        <v>835.5</v>
      </c>
      <c r="L125" s="439">
        <v>811.1</v>
      </c>
      <c r="M125" s="439">
        <v>6.7279799999999996</v>
      </c>
    </row>
    <row r="126" spans="1:13">
      <c r="A126" s="245">
        <v>116</v>
      </c>
      <c r="B126" s="442" t="s">
        <v>338</v>
      </c>
      <c r="C126" s="439">
        <v>819.55</v>
      </c>
      <c r="D126" s="440">
        <v>819.30000000000007</v>
      </c>
      <c r="E126" s="440">
        <v>800.60000000000014</v>
      </c>
      <c r="F126" s="440">
        <v>781.65000000000009</v>
      </c>
      <c r="G126" s="440">
        <v>762.95000000000016</v>
      </c>
      <c r="H126" s="440">
        <v>838.25000000000011</v>
      </c>
      <c r="I126" s="440">
        <v>856.95000000000016</v>
      </c>
      <c r="J126" s="440">
        <v>875.90000000000009</v>
      </c>
      <c r="K126" s="439">
        <v>838</v>
      </c>
      <c r="L126" s="439">
        <v>800.35</v>
      </c>
      <c r="M126" s="439">
        <v>1.5537700000000001</v>
      </c>
    </row>
    <row r="127" spans="1:13">
      <c r="A127" s="245">
        <v>117</v>
      </c>
      <c r="B127" s="442" t="s">
        <v>339</v>
      </c>
      <c r="C127" s="439">
        <v>114.15</v>
      </c>
      <c r="D127" s="440">
        <v>112.73333333333333</v>
      </c>
      <c r="E127" s="440">
        <v>108.96666666666667</v>
      </c>
      <c r="F127" s="440">
        <v>103.78333333333333</v>
      </c>
      <c r="G127" s="440">
        <v>100.01666666666667</v>
      </c>
      <c r="H127" s="440">
        <v>117.91666666666667</v>
      </c>
      <c r="I127" s="440">
        <v>121.68333333333335</v>
      </c>
      <c r="J127" s="440">
        <v>126.86666666666667</v>
      </c>
      <c r="K127" s="439">
        <v>116.5</v>
      </c>
      <c r="L127" s="439">
        <v>107.55</v>
      </c>
      <c r="M127" s="439">
        <v>10.916230000000001</v>
      </c>
    </row>
    <row r="128" spans="1:13">
      <c r="A128" s="245">
        <v>118</v>
      </c>
      <c r="B128" s="442" t="s">
        <v>340</v>
      </c>
      <c r="C128" s="439">
        <v>111.35</v>
      </c>
      <c r="D128" s="440">
        <v>110.75</v>
      </c>
      <c r="E128" s="440">
        <v>107.75</v>
      </c>
      <c r="F128" s="440">
        <v>104.15</v>
      </c>
      <c r="G128" s="440">
        <v>101.15</v>
      </c>
      <c r="H128" s="440">
        <v>114.35</v>
      </c>
      <c r="I128" s="440">
        <v>117.35</v>
      </c>
      <c r="J128" s="440">
        <v>120.94999999999999</v>
      </c>
      <c r="K128" s="439">
        <v>113.75</v>
      </c>
      <c r="L128" s="439">
        <v>107.15</v>
      </c>
      <c r="M128" s="439">
        <v>55.944000000000003</v>
      </c>
    </row>
    <row r="129" spans="1:13">
      <c r="A129" s="245">
        <v>119</v>
      </c>
      <c r="B129" s="442" t="s">
        <v>341</v>
      </c>
      <c r="C129" s="439">
        <v>749.45</v>
      </c>
      <c r="D129" s="440">
        <v>737.68333333333339</v>
      </c>
      <c r="E129" s="440">
        <v>714.81666666666683</v>
      </c>
      <c r="F129" s="440">
        <v>680.18333333333339</v>
      </c>
      <c r="G129" s="440">
        <v>657.31666666666683</v>
      </c>
      <c r="H129" s="440">
        <v>772.31666666666683</v>
      </c>
      <c r="I129" s="440">
        <v>795.18333333333339</v>
      </c>
      <c r="J129" s="440">
        <v>829.81666666666683</v>
      </c>
      <c r="K129" s="439">
        <v>760.55</v>
      </c>
      <c r="L129" s="439">
        <v>703.05</v>
      </c>
      <c r="M129" s="439">
        <v>4.2766200000000003</v>
      </c>
    </row>
    <row r="130" spans="1:13">
      <c r="A130" s="245">
        <v>120</v>
      </c>
      <c r="B130" s="442" t="s">
        <v>92</v>
      </c>
      <c r="C130" s="439">
        <v>299.2</v>
      </c>
      <c r="D130" s="440">
        <v>301.28333333333336</v>
      </c>
      <c r="E130" s="440">
        <v>288.56666666666672</v>
      </c>
      <c r="F130" s="440">
        <v>277.93333333333334</v>
      </c>
      <c r="G130" s="440">
        <v>265.2166666666667</v>
      </c>
      <c r="H130" s="440">
        <v>311.91666666666674</v>
      </c>
      <c r="I130" s="440">
        <v>324.63333333333333</v>
      </c>
      <c r="J130" s="440">
        <v>335.26666666666677</v>
      </c>
      <c r="K130" s="439">
        <v>314</v>
      </c>
      <c r="L130" s="439">
        <v>290.64999999999998</v>
      </c>
      <c r="M130" s="439">
        <v>224.58184</v>
      </c>
    </row>
    <row r="131" spans="1:13">
      <c r="A131" s="245">
        <v>121</v>
      </c>
      <c r="B131" s="442" t="s">
        <v>87</v>
      </c>
      <c r="C131" s="439">
        <v>568.45000000000005</v>
      </c>
      <c r="D131" s="440">
        <v>566.69999999999993</v>
      </c>
      <c r="E131" s="440">
        <v>561.99999999999989</v>
      </c>
      <c r="F131" s="440">
        <v>555.54999999999995</v>
      </c>
      <c r="G131" s="440">
        <v>550.84999999999991</v>
      </c>
      <c r="H131" s="440">
        <v>573.14999999999986</v>
      </c>
      <c r="I131" s="440">
        <v>577.84999999999991</v>
      </c>
      <c r="J131" s="440">
        <v>584.29999999999984</v>
      </c>
      <c r="K131" s="439">
        <v>571.4</v>
      </c>
      <c r="L131" s="439">
        <v>560.25</v>
      </c>
      <c r="M131" s="439">
        <v>16.282910000000001</v>
      </c>
    </row>
    <row r="132" spans="1:13">
      <c r="A132" s="245">
        <v>122</v>
      </c>
      <c r="B132" s="442" t="s">
        <v>234</v>
      </c>
      <c r="C132" s="439">
        <v>1799.15</v>
      </c>
      <c r="D132" s="440">
        <v>1797.1666666666667</v>
      </c>
      <c r="E132" s="440">
        <v>1774.3333333333335</v>
      </c>
      <c r="F132" s="440">
        <v>1749.5166666666667</v>
      </c>
      <c r="G132" s="440">
        <v>1726.6833333333334</v>
      </c>
      <c r="H132" s="440">
        <v>1821.9833333333336</v>
      </c>
      <c r="I132" s="440">
        <v>1844.8166666666671</v>
      </c>
      <c r="J132" s="440">
        <v>1869.6333333333337</v>
      </c>
      <c r="K132" s="439">
        <v>1820</v>
      </c>
      <c r="L132" s="439">
        <v>1772.35</v>
      </c>
      <c r="M132" s="439">
        <v>0.82530999999999999</v>
      </c>
    </row>
    <row r="133" spans="1:13">
      <c r="A133" s="245">
        <v>123</v>
      </c>
      <c r="B133" s="442" t="s">
        <v>342</v>
      </c>
      <c r="C133" s="439">
        <v>1769.8</v>
      </c>
      <c r="D133" s="440">
        <v>1775.1166666666668</v>
      </c>
      <c r="E133" s="440">
        <v>1750.2333333333336</v>
      </c>
      <c r="F133" s="440">
        <v>1730.6666666666667</v>
      </c>
      <c r="G133" s="440">
        <v>1705.7833333333335</v>
      </c>
      <c r="H133" s="440">
        <v>1794.6833333333336</v>
      </c>
      <c r="I133" s="440">
        <v>1819.5666666666668</v>
      </c>
      <c r="J133" s="440">
        <v>1839.1333333333337</v>
      </c>
      <c r="K133" s="439">
        <v>1800</v>
      </c>
      <c r="L133" s="439">
        <v>1755.55</v>
      </c>
      <c r="M133" s="439">
        <v>9.2159800000000001</v>
      </c>
    </row>
    <row r="134" spans="1:13">
      <c r="A134" s="245">
        <v>124</v>
      </c>
      <c r="B134" s="442" t="s">
        <v>343</v>
      </c>
      <c r="C134" s="439">
        <v>180.25</v>
      </c>
      <c r="D134" s="440">
        <v>179.5</v>
      </c>
      <c r="E134" s="440">
        <v>176</v>
      </c>
      <c r="F134" s="440">
        <v>171.75</v>
      </c>
      <c r="G134" s="440">
        <v>168.25</v>
      </c>
      <c r="H134" s="440">
        <v>183.75</v>
      </c>
      <c r="I134" s="440">
        <v>187.25</v>
      </c>
      <c r="J134" s="440">
        <v>191.5</v>
      </c>
      <c r="K134" s="439">
        <v>183</v>
      </c>
      <c r="L134" s="439">
        <v>175.25</v>
      </c>
      <c r="M134" s="439">
        <v>20.87725</v>
      </c>
    </row>
    <row r="135" spans="1:13">
      <c r="A135" s="245">
        <v>125</v>
      </c>
      <c r="B135" s="442" t="s">
        <v>828</v>
      </c>
      <c r="C135" s="439">
        <v>196.65</v>
      </c>
      <c r="D135" s="440">
        <v>196.86666666666665</v>
      </c>
      <c r="E135" s="440">
        <v>192.73333333333329</v>
      </c>
      <c r="F135" s="440">
        <v>188.81666666666663</v>
      </c>
      <c r="G135" s="440">
        <v>184.68333333333328</v>
      </c>
      <c r="H135" s="440">
        <v>200.7833333333333</v>
      </c>
      <c r="I135" s="440">
        <v>204.91666666666669</v>
      </c>
      <c r="J135" s="440">
        <v>208.83333333333331</v>
      </c>
      <c r="K135" s="439">
        <v>201</v>
      </c>
      <c r="L135" s="439">
        <v>192.95</v>
      </c>
      <c r="M135" s="439">
        <v>8.4694299999999991</v>
      </c>
    </row>
    <row r="136" spans="1:13">
      <c r="A136" s="245">
        <v>126</v>
      </c>
      <c r="B136" s="442" t="s">
        <v>740</v>
      </c>
      <c r="C136" s="439">
        <v>979.95</v>
      </c>
      <c r="D136" s="440">
        <v>982.15</v>
      </c>
      <c r="E136" s="440">
        <v>944.4</v>
      </c>
      <c r="F136" s="440">
        <v>908.85</v>
      </c>
      <c r="G136" s="440">
        <v>871.1</v>
      </c>
      <c r="H136" s="440">
        <v>1017.6999999999999</v>
      </c>
      <c r="I136" s="440">
        <v>1055.4499999999998</v>
      </c>
      <c r="J136" s="440">
        <v>1091</v>
      </c>
      <c r="K136" s="439">
        <v>1019.9</v>
      </c>
      <c r="L136" s="439">
        <v>946.6</v>
      </c>
      <c r="M136" s="439">
        <v>11.59379</v>
      </c>
    </row>
    <row r="137" spans="1:13">
      <c r="A137" s="245">
        <v>127</v>
      </c>
      <c r="B137" s="442" t="s">
        <v>345</v>
      </c>
      <c r="C137" s="439">
        <v>555.15</v>
      </c>
      <c r="D137" s="440">
        <v>555.9</v>
      </c>
      <c r="E137" s="440">
        <v>545.84999999999991</v>
      </c>
      <c r="F137" s="440">
        <v>536.54999999999995</v>
      </c>
      <c r="G137" s="440">
        <v>526.49999999999989</v>
      </c>
      <c r="H137" s="440">
        <v>565.19999999999993</v>
      </c>
      <c r="I137" s="440">
        <v>575.24999999999989</v>
      </c>
      <c r="J137" s="440">
        <v>584.54999999999995</v>
      </c>
      <c r="K137" s="439">
        <v>565.95000000000005</v>
      </c>
      <c r="L137" s="439">
        <v>546.6</v>
      </c>
      <c r="M137" s="439">
        <v>3.07823</v>
      </c>
    </row>
    <row r="138" spans="1:13">
      <c r="A138" s="245">
        <v>128</v>
      </c>
      <c r="B138" s="442" t="s">
        <v>89</v>
      </c>
      <c r="C138" s="439">
        <v>15.1</v>
      </c>
      <c r="D138" s="440">
        <v>14.966666666666667</v>
      </c>
      <c r="E138" s="440">
        <v>14.483333333333334</v>
      </c>
      <c r="F138" s="440">
        <v>13.866666666666667</v>
      </c>
      <c r="G138" s="440">
        <v>13.383333333333335</v>
      </c>
      <c r="H138" s="440">
        <v>15.583333333333334</v>
      </c>
      <c r="I138" s="440">
        <v>16.066666666666663</v>
      </c>
      <c r="J138" s="440">
        <v>16.683333333333334</v>
      </c>
      <c r="K138" s="439">
        <v>15.45</v>
      </c>
      <c r="L138" s="439">
        <v>14.35</v>
      </c>
      <c r="M138" s="439">
        <v>103.82926999999999</v>
      </c>
    </row>
    <row r="139" spans="1:13">
      <c r="A139" s="245">
        <v>129</v>
      </c>
      <c r="B139" s="442" t="s">
        <v>346</v>
      </c>
      <c r="C139" s="439">
        <v>214.2</v>
      </c>
      <c r="D139" s="440">
        <v>213.58333333333334</v>
      </c>
      <c r="E139" s="440">
        <v>203.61666666666667</v>
      </c>
      <c r="F139" s="440">
        <v>193.03333333333333</v>
      </c>
      <c r="G139" s="440">
        <v>183.06666666666666</v>
      </c>
      <c r="H139" s="440">
        <v>224.16666666666669</v>
      </c>
      <c r="I139" s="440">
        <v>234.13333333333333</v>
      </c>
      <c r="J139" s="440">
        <v>244.7166666666667</v>
      </c>
      <c r="K139" s="439">
        <v>223.55</v>
      </c>
      <c r="L139" s="439">
        <v>203</v>
      </c>
      <c r="M139" s="439">
        <v>8.5925100000000008</v>
      </c>
    </row>
    <row r="140" spans="1:13">
      <c r="A140" s="245">
        <v>130</v>
      </c>
      <c r="B140" s="442" t="s">
        <v>90</v>
      </c>
      <c r="C140" s="439">
        <v>4388.05</v>
      </c>
      <c r="D140" s="440">
        <v>4369.6833333333334</v>
      </c>
      <c r="E140" s="440">
        <v>4329.3666666666668</v>
      </c>
      <c r="F140" s="440">
        <v>4270.6833333333334</v>
      </c>
      <c r="G140" s="440">
        <v>4230.3666666666668</v>
      </c>
      <c r="H140" s="440">
        <v>4428.3666666666668</v>
      </c>
      <c r="I140" s="440">
        <v>4468.6833333333343</v>
      </c>
      <c r="J140" s="440">
        <v>4527.3666666666668</v>
      </c>
      <c r="K140" s="439">
        <v>4410</v>
      </c>
      <c r="L140" s="439">
        <v>4311</v>
      </c>
      <c r="M140" s="439">
        <v>5.4027399999999997</v>
      </c>
    </row>
    <row r="141" spans="1:13">
      <c r="A141" s="245">
        <v>131</v>
      </c>
      <c r="B141" s="442" t="s">
        <v>347</v>
      </c>
      <c r="C141" s="439">
        <v>4177.6000000000004</v>
      </c>
      <c r="D141" s="440">
        <v>4160.3666666666668</v>
      </c>
      <c r="E141" s="440">
        <v>4109.7333333333336</v>
      </c>
      <c r="F141" s="440">
        <v>4041.8666666666668</v>
      </c>
      <c r="G141" s="440">
        <v>3991.2333333333336</v>
      </c>
      <c r="H141" s="440">
        <v>4228.2333333333336</v>
      </c>
      <c r="I141" s="440">
        <v>4278.8666666666668</v>
      </c>
      <c r="J141" s="440">
        <v>4346.7333333333336</v>
      </c>
      <c r="K141" s="439">
        <v>4211</v>
      </c>
      <c r="L141" s="439">
        <v>4092.5</v>
      </c>
      <c r="M141" s="439">
        <v>1.43615</v>
      </c>
    </row>
    <row r="142" spans="1:13">
      <c r="A142" s="245">
        <v>132</v>
      </c>
      <c r="B142" s="442" t="s">
        <v>348</v>
      </c>
      <c r="C142" s="439">
        <v>3216.45</v>
      </c>
      <c r="D142" s="440">
        <v>3184.15</v>
      </c>
      <c r="E142" s="440">
        <v>3133.3</v>
      </c>
      <c r="F142" s="440">
        <v>3050.15</v>
      </c>
      <c r="G142" s="440">
        <v>2999.3</v>
      </c>
      <c r="H142" s="440">
        <v>3267.3</v>
      </c>
      <c r="I142" s="440">
        <v>3318.1499999999996</v>
      </c>
      <c r="J142" s="440">
        <v>3401.3</v>
      </c>
      <c r="K142" s="439">
        <v>3235</v>
      </c>
      <c r="L142" s="439">
        <v>3101</v>
      </c>
      <c r="M142" s="439">
        <v>2.6274299999999999</v>
      </c>
    </row>
    <row r="143" spans="1:13">
      <c r="A143" s="245">
        <v>133</v>
      </c>
      <c r="B143" s="442" t="s">
        <v>93</v>
      </c>
      <c r="C143" s="439">
        <v>5461.35</v>
      </c>
      <c r="D143" s="440">
        <v>5448.7833333333338</v>
      </c>
      <c r="E143" s="440">
        <v>5382.5666666666675</v>
      </c>
      <c r="F143" s="440">
        <v>5303.7833333333338</v>
      </c>
      <c r="G143" s="440">
        <v>5237.5666666666675</v>
      </c>
      <c r="H143" s="440">
        <v>5527.5666666666675</v>
      </c>
      <c r="I143" s="440">
        <v>5593.7833333333328</v>
      </c>
      <c r="J143" s="440">
        <v>5672.5666666666675</v>
      </c>
      <c r="K143" s="439">
        <v>5515</v>
      </c>
      <c r="L143" s="439">
        <v>5370</v>
      </c>
      <c r="M143" s="439">
        <v>8.9794199999999993</v>
      </c>
    </row>
    <row r="144" spans="1:13">
      <c r="A144" s="245">
        <v>134</v>
      </c>
      <c r="B144" s="442" t="s">
        <v>349</v>
      </c>
      <c r="C144" s="439">
        <v>436.3</v>
      </c>
      <c r="D144" s="440">
        <v>436.45</v>
      </c>
      <c r="E144" s="440">
        <v>425.9</v>
      </c>
      <c r="F144" s="440">
        <v>415.5</v>
      </c>
      <c r="G144" s="440">
        <v>404.95</v>
      </c>
      <c r="H144" s="440">
        <v>446.84999999999997</v>
      </c>
      <c r="I144" s="440">
        <v>457.40000000000003</v>
      </c>
      <c r="J144" s="440">
        <v>467.79999999999995</v>
      </c>
      <c r="K144" s="439">
        <v>447</v>
      </c>
      <c r="L144" s="439">
        <v>426.05</v>
      </c>
      <c r="M144" s="439">
        <v>6.86456</v>
      </c>
    </row>
    <row r="145" spans="1:13">
      <c r="A145" s="245">
        <v>135</v>
      </c>
      <c r="B145" s="442" t="s">
        <v>350</v>
      </c>
      <c r="C145" s="439">
        <v>117.3</v>
      </c>
      <c r="D145" s="440">
        <v>116.38333333333333</v>
      </c>
      <c r="E145" s="440">
        <v>113.01666666666665</v>
      </c>
      <c r="F145" s="440">
        <v>108.73333333333332</v>
      </c>
      <c r="G145" s="440">
        <v>105.36666666666665</v>
      </c>
      <c r="H145" s="440">
        <v>120.66666666666666</v>
      </c>
      <c r="I145" s="440">
        <v>124.03333333333333</v>
      </c>
      <c r="J145" s="440">
        <v>128.31666666666666</v>
      </c>
      <c r="K145" s="439">
        <v>119.75</v>
      </c>
      <c r="L145" s="439">
        <v>112.1</v>
      </c>
      <c r="M145" s="439">
        <v>14.936820000000001</v>
      </c>
    </row>
    <row r="146" spans="1:13">
      <c r="A146" s="245">
        <v>136</v>
      </c>
      <c r="B146" s="442" t="s">
        <v>829</v>
      </c>
      <c r="C146" s="439">
        <v>252.7</v>
      </c>
      <c r="D146" s="440">
        <v>254.6</v>
      </c>
      <c r="E146" s="440">
        <v>247.64999999999998</v>
      </c>
      <c r="F146" s="440">
        <v>242.6</v>
      </c>
      <c r="G146" s="440">
        <v>235.64999999999998</v>
      </c>
      <c r="H146" s="440">
        <v>259.64999999999998</v>
      </c>
      <c r="I146" s="440">
        <v>266.59999999999997</v>
      </c>
      <c r="J146" s="440">
        <v>271.64999999999998</v>
      </c>
      <c r="K146" s="439">
        <v>261.55</v>
      </c>
      <c r="L146" s="439">
        <v>249.55</v>
      </c>
      <c r="M146" s="439">
        <v>5.4005400000000003</v>
      </c>
    </row>
    <row r="147" spans="1:13">
      <c r="A147" s="245">
        <v>137</v>
      </c>
      <c r="B147" s="442" t="s">
        <v>742</v>
      </c>
      <c r="C147" s="439">
        <v>1822.35</v>
      </c>
      <c r="D147" s="440">
        <v>1815.0666666666666</v>
      </c>
      <c r="E147" s="440">
        <v>1792.1333333333332</v>
      </c>
      <c r="F147" s="440">
        <v>1761.9166666666665</v>
      </c>
      <c r="G147" s="440">
        <v>1738.9833333333331</v>
      </c>
      <c r="H147" s="440">
        <v>1845.2833333333333</v>
      </c>
      <c r="I147" s="440">
        <v>1868.2166666666667</v>
      </c>
      <c r="J147" s="440">
        <v>1898.4333333333334</v>
      </c>
      <c r="K147" s="439">
        <v>1838</v>
      </c>
      <c r="L147" s="439">
        <v>1784.85</v>
      </c>
      <c r="M147" s="439">
        <v>6.105E-2</v>
      </c>
    </row>
    <row r="148" spans="1:13">
      <c r="A148" s="245">
        <v>138</v>
      </c>
      <c r="B148" s="442" t="s">
        <v>235</v>
      </c>
      <c r="C148" s="439">
        <v>73.55</v>
      </c>
      <c r="D148" s="440">
        <v>72.900000000000006</v>
      </c>
      <c r="E148" s="440">
        <v>69.800000000000011</v>
      </c>
      <c r="F148" s="440">
        <v>66.050000000000011</v>
      </c>
      <c r="G148" s="440">
        <v>62.950000000000017</v>
      </c>
      <c r="H148" s="440">
        <v>76.650000000000006</v>
      </c>
      <c r="I148" s="440">
        <v>79.75</v>
      </c>
      <c r="J148" s="440">
        <v>83.5</v>
      </c>
      <c r="K148" s="439">
        <v>76</v>
      </c>
      <c r="L148" s="439">
        <v>69.150000000000006</v>
      </c>
      <c r="M148" s="439">
        <v>85.119129999999998</v>
      </c>
    </row>
    <row r="149" spans="1:13">
      <c r="A149" s="245">
        <v>139</v>
      </c>
      <c r="B149" s="442" t="s">
        <v>94</v>
      </c>
      <c r="C149" s="439">
        <v>2744.95</v>
      </c>
      <c r="D149" s="440">
        <v>2742.6</v>
      </c>
      <c r="E149" s="440">
        <v>2713.35</v>
      </c>
      <c r="F149" s="440">
        <v>2681.75</v>
      </c>
      <c r="G149" s="440">
        <v>2652.5</v>
      </c>
      <c r="H149" s="440">
        <v>2774.2</v>
      </c>
      <c r="I149" s="440">
        <v>2803.45</v>
      </c>
      <c r="J149" s="440">
        <v>2835.0499999999997</v>
      </c>
      <c r="K149" s="439">
        <v>2771.85</v>
      </c>
      <c r="L149" s="439">
        <v>2711</v>
      </c>
      <c r="M149" s="439">
        <v>5.2554999999999996</v>
      </c>
    </row>
    <row r="150" spans="1:13">
      <c r="A150" s="245">
        <v>140</v>
      </c>
      <c r="B150" s="442" t="s">
        <v>351</v>
      </c>
      <c r="C150" s="439">
        <v>210.3</v>
      </c>
      <c r="D150" s="440">
        <v>211.53333333333333</v>
      </c>
      <c r="E150" s="440">
        <v>206.41666666666666</v>
      </c>
      <c r="F150" s="440">
        <v>202.53333333333333</v>
      </c>
      <c r="G150" s="440">
        <v>197.41666666666666</v>
      </c>
      <c r="H150" s="440">
        <v>215.41666666666666</v>
      </c>
      <c r="I150" s="440">
        <v>220.53333333333333</v>
      </c>
      <c r="J150" s="440">
        <v>224.41666666666666</v>
      </c>
      <c r="K150" s="439">
        <v>216.65</v>
      </c>
      <c r="L150" s="439">
        <v>207.65</v>
      </c>
      <c r="M150" s="439">
        <v>0.68523999999999996</v>
      </c>
    </row>
    <row r="151" spans="1:13">
      <c r="A151" s="245">
        <v>141</v>
      </c>
      <c r="B151" s="442" t="s">
        <v>236</v>
      </c>
      <c r="C151" s="439">
        <v>536.65</v>
      </c>
      <c r="D151" s="440">
        <v>537.15</v>
      </c>
      <c r="E151" s="440">
        <v>529.5</v>
      </c>
      <c r="F151" s="440">
        <v>522.35</v>
      </c>
      <c r="G151" s="440">
        <v>514.70000000000005</v>
      </c>
      <c r="H151" s="440">
        <v>544.29999999999995</v>
      </c>
      <c r="I151" s="440">
        <v>551.94999999999982</v>
      </c>
      <c r="J151" s="440">
        <v>559.09999999999991</v>
      </c>
      <c r="K151" s="439">
        <v>544.79999999999995</v>
      </c>
      <c r="L151" s="439">
        <v>530</v>
      </c>
      <c r="M151" s="439">
        <v>4.1510100000000003</v>
      </c>
    </row>
    <row r="152" spans="1:13">
      <c r="A152" s="245">
        <v>142</v>
      </c>
      <c r="B152" s="442" t="s">
        <v>237</v>
      </c>
      <c r="C152" s="439">
        <v>1577.9</v>
      </c>
      <c r="D152" s="440">
        <v>1551.0166666666667</v>
      </c>
      <c r="E152" s="440">
        <v>1507.3833333333332</v>
      </c>
      <c r="F152" s="440">
        <v>1436.8666666666666</v>
      </c>
      <c r="G152" s="440">
        <v>1393.2333333333331</v>
      </c>
      <c r="H152" s="440">
        <v>1621.5333333333333</v>
      </c>
      <c r="I152" s="440">
        <v>1665.166666666667</v>
      </c>
      <c r="J152" s="440">
        <v>1735.6833333333334</v>
      </c>
      <c r="K152" s="439">
        <v>1594.65</v>
      </c>
      <c r="L152" s="439">
        <v>1480.5</v>
      </c>
      <c r="M152" s="439">
        <v>2.3517000000000001</v>
      </c>
    </row>
    <row r="153" spans="1:13">
      <c r="A153" s="245">
        <v>143</v>
      </c>
      <c r="B153" s="442" t="s">
        <v>238</v>
      </c>
      <c r="C153" s="439">
        <v>83.9</v>
      </c>
      <c r="D153" s="440">
        <v>83.88333333333334</v>
      </c>
      <c r="E153" s="440">
        <v>82.26666666666668</v>
      </c>
      <c r="F153" s="440">
        <v>80.63333333333334</v>
      </c>
      <c r="G153" s="440">
        <v>79.01666666666668</v>
      </c>
      <c r="H153" s="440">
        <v>85.51666666666668</v>
      </c>
      <c r="I153" s="440">
        <v>87.133333333333326</v>
      </c>
      <c r="J153" s="440">
        <v>88.76666666666668</v>
      </c>
      <c r="K153" s="439">
        <v>85.5</v>
      </c>
      <c r="L153" s="439">
        <v>82.25</v>
      </c>
      <c r="M153" s="439">
        <v>36.009430000000002</v>
      </c>
    </row>
    <row r="154" spans="1:13">
      <c r="A154" s="245">
        <v>144</v>
      </c>
      <c r="B154" s="442" t="s">
        <v>95</v>
      </c>
      <c r="C154" s="439">
        <v>94</v>
      </c>
      <c r="D154" s="440">
        <v>93.666666666666671</v>
      </c>
      <c r="E154" s="440">
        <v>92.13333333333334</v>
      </c>
      <c r="F154" s="440">
        <v>90.266666666666666</v>
      </c>
      <c r="G154" s="440">
        <v>88.733333333333334</v>
      </c>
      <c r="H154" s="440">
        <v>95.533333333333346</v>
      </c>
      <c r="I154" s="440">
        <v>97.066666666666677</v>
      </c>
      <c r="J154" s="440">
        <v>98.933333333333351</v>
      </c>
      <c r="K154" s="439">
        <v>95.2</v>
      </c>
      <c r="L154" s="439">
        <v>91.8</v>
      </c>
      <c r="M154" s="439">
        <v>9.3753499999999992</v>
      </c>
    </row>
    <row r="155" spans="1:13">
      <c r="A155" s="245">
        <v>145</v>
      </c>
      <c r="B155" s="442" t="s">
        <v>352</v>
      </c>
      <c r="C155" s="439">
        <v>709.25</v>
      </c>
      <c r="D155" s="440">
        <v>703.73333333333323</v>
      </c>
      <c r="E155" s="440">
        <v>696.51666666666642</v>
      </c>
      <c r="F155" s="440">
        <v>683.78333333333319</v>
      </c>
      <c r="G155" s="440">
        <v>676.56666666666638</v>
      </c>
      <c r="H155" s="440">
        <v>716.46666666666647</v>
      </c>
      <c r="I155" s="440">
        <v>723.68333333333339</v>
      </c>
      <c r="J155" s="440">
        <v>736.41666666666652</v>
      </c>
      <c r="K155" s="439">
        <v>710.95</v>
      </c>
      <c r="L155" s="439">
        <v>691</v>
      </c>
      <c r="M155" s="439">
        <v>0.91868000000000005</v>
      </c>
    </row>
    <row r="156" spans="1:13">
      <c r="A156" s="245">
        <v>146</v>
      </c>
      <c r="B156" s="442" t="s">
        <v>96</v>
      </c>
      <c r="C156" s="439">
        <v>1216.4000000000001</v>
      </c>
      <c r="D156" s="440">
        <v>1212.3166666666668</v>
      </c>
      <c r="E156" s="440">
        <v>1196.6833333333336</v>
      </c>
      <c r="F156" s="440">
        <v>1176.9666666666667</v>
      </c>
      <c r="G156" s="440">
        <v>1161.3333333333335</v>
      </c>
      <c r="H156" s="440">
        <v>1232.0333333333338</v>
      </c>
      <c r="I156" s="440">
        <v>1247.666666666667</v>
      </c>
      <c r="J156" s="440">
        <v>1267.3833333333339</v>
      </c>
      <c r="K156" s="439">
        <v>1227.95</v>
      </c>
      <c r="L156" s="439">
        <v>1192.5999999999999</v>
      </c>
      <c r="M156" s="439">
        <v>13.332520000000001</v>
      </c>
    </row>
    <row r="157" spans="1:13">
      <c r="A157" s="245">
        <v>147</v>
      </c>
      <c r="B157" s="442" t="s">
        <v>97</v>
      </c>
      <c r="C157" s="439">
        <v>191.2</v>
      </c>
      <c r="D157" s="440">
        <v>190.63333333333333</v>
      </c>
      <c r="E157" s="440">
        <v>188.66666666666666</v>
      </c>
      <c r="F157" s="440">
        <v>186.13333333333333</v>
      </c>
      <c r="G157" s="440">
        <v>184.16666666666666</v>
      </c>
      <c r="H157" s="440">
        <v>193.16666666666666</v>
      </c>
      <c r="I157" s="440">
        <v>195.13333333333335</v>
      </c>
      <c r="J157" s="440">
        <v>197.66666666666666</v>
      </c>
      <c r="K157" s="439">
        <v>192.6</v>
      </c>
      <c r="L157" s="439">
        <v>188.1</v>
      </c>
      <c r="M157" s="439">
        <v>17.023309999999999</v>
      </c>
    </row>
    <row r="158" spans="1:13">
      <c r="A158" s="245">
        <v>148</v>
      </c>
      <c r="B158" s="442" t="s">
        <v>354</v>
      </c>
      <c r="C158" s="439">
        <v>381.3</v>
      </c>
      <c r="D158" s="440">
        <v>371.23333333333335</v>
      </c>
      <c r="E158" s="440">
        <v>347.56666666666672</v>
      </c>
      <c r="F158" s="440">
        <v>313.83333333333337</v>
      </c>
      <c r="G158" s="440">
        <v>290.16666666666674</v>
      </c>
      <c r="H158" s="440">
        <v>404.9666666666667</v>
      </c>
      <c r="I158" s="440">
        <v>428.63333333333333</v>
      </c>
      <c r="J158" s="440">
        <v>462.36666666666667</v>
      </c>
      <c r="K158" s="439">
        <v>394.9</v>
      </c>
      <c r="L158" s="439">
        <v>337.5</v>
      </c>
      <c r="M158" s="439">
        <v>83.807479999999998</v>
      </c>
    </row>
    <row r="159" spans="1:13">
      <c r="A159" s="245">
        <v>149</v>
      </c>
      <c r="B159" s="442" t="s">
        <v>98</v>
      </c>
      <c r="C159" s="439">
        <v>85.3</v>
      </c>
      <c r="D159" s="440">
        <v>84.899999999999991</v>
      </c>
      <c r="E159" s="440">
        <v>83.749999999999986</v>
      </c>
      <c r="F159" s="440">
        <v>82.199999999999989</v>
      </c>
      <c r="G159" s="440">
        <v>81.049999999999983</v>
      </c>
      <c r="H159" s="440">
        <v>86.449999999999989</v>
      </c>
      <c r="I159" s="440">
        <v>87.6</v>
      </c>
      <c r="J159" s="440">
        <v>89.149999999999991</v>
      </c>
      <c r="K159" s="439">
        <v>86.05</v>
      </c>
      <c r="L159" s="439">
        <v>83.35</v>
      </c>
      <c r="M159" s="439">
        <v>155.38471000000001</v>
      </c>
    </row>
    <row r="160" spans="1:13">
      <c r="A160" s="245">
        <v>150</v>
      </c>
      <c r="B160" s="442" t="s">
        <v>355</v>
      </c>
      <c r="C160" s="439">
        <v>2930.4</v>
      </c>
      <c r="D160" s="440">
        <v>2945.1333333333332</v>
      </c>
      <c r="E160" s="440">
        <v>2910.2666666666664</v>
      </c>
      <c r="F160" s="440">
        <v>2890.1333333333332</v>
      </c>
      <c r="G160" s="440">
        <v>2855.2666666666664</v>
      </c>
      <c r="H160" s="440">
        <v>2965.2666666666664</v>
      </c>
      <c r="I160" s="440">
        <v>3000.1333333333332</v>
      </c>
      <c r="J160" s="440">
        <v>3020.2666666666664</v>
      </c>
      <c r="K160" s="439">
        <v>2980</v>
      </c>
      <c r="L160" s="439">
        <v>2925</v>
      </c>
      <c r="M160" s="439">
        <v>0.37819999999999998</v>
      </c>
    </row>
    <row r="161" spans="1:13">
      <c r="A161" s="245">
        <v>151</v>
      </c>
      <c r="B161" s="442" t="s">
        <v>356</v>
      </c>
      <c r="C161" s="439">
        <v>500.85</v>
      </c>
      <c r="D161" s="440">
        <v>493.36666666666673</v>
      </c>
      <c r="E161" s="440">
        <v>479.43333333333345</v>
      </c>
      <c r="F161" s="440">
        <v>458.01666666666671</v>
      </c>
      <c r="G161" s="440">
        <v>444.08333333333343</v>
      </c>
      <c r="H161" s="440">
        <v>514.78333333333353</v>
      </c>
      <c r="I161" s="440">
        <v>528.7166666666667</v>
      </c>
      <c r="J161" s="440">
        <v>550.13333333333344</v>
      </c>
      <c r="K161" s="439">
        <v>507.3</v>
      </c>
      <c r="L161" s="439">
        <v>471.95</v>
      </c>
      <c r="M161" s="439">
        <v>5.1877800000000001</v>
      </c>
    </row>
    <row r="162" spans="1:13">
      <c r="A162" s="245">
        <v>152</v>
      </c>
      <c r="B162" s="442" t="s">
        <v>357</v>
      </c>
      <c r="C162" s="439">
        <v>169.8</v>
      </c>
      <c r="D162" s="440">
        <v>170.54999999999998</v>
      </c>
      <c r="E162" s="440">
        <v>167.09999999999997</v>
      </c>
      <c r="F162" s="440">
        <v>164.39999999999998</v>
      </c>
      <c r="G162" s="440">
        <v>160.94999999999996</v>
      </c>
      <c r="H162" s="440">
        <v>173.24999999999997</v>
      </c>
      <c r="I162" s="440">
        <v>176.69999999999996</v>
      </c>
      <c r="J162" s="440">
        <v>179.39999999999998</v>
      </c>
      <c r="K162" s="439">
        <v>174</v>
      </c>
      <c r="L162" s="439">
        <v>167.85</v>
      </c>
      <c r="M162" s="439">
        <v>4.1972500000000004</v>
      </c>
    </row>
    <row r="163" spans="1:13">
      <c r="A163" s="245">
        <v>153</v>
      </c>
      <c r="B163" s="442" t="s">
        <v>358</v>
      </c>
      <c r="C163" s="439">
        <v>167.15</v>
      </c>
      <c r="D163" s="440">
        <v>163.81666666666669</v>
      </c>
      <c r="E163" s="440">
        <v>158.43333333333339</v>
      </c>
      <c r="F163" s="440">
        <v>149.7166666666667</v>
      </c>
      <c r="G163" s="440">
        <v>144.3333333333334</v>
      </c>
      <c r="H163" s="440">
        <v>172.53333333333339</v>
      </c>
      <c r="I163" s="440">
        <v>177.91666666666666</v>
      </c>
      <c r="J163" s="440">
        <v>186.63333333333338</v>
      </c>
      <c r="K163" s="439">
        <v>169.2</v>
      </c>
      <c r="L163" s="439">
        <v>155.1</v>
      </c>
      <c r="M163" s="439">
        <v>50.795659999999998</v>
      </c>
    </row>
    <row r="164" spans="1:13">
      <c r="A164" s="245">
        <v>154</v>
      </c>
      <c r="B164" s="442" t="s">
        <v>359</v>
      </c>
      <c r="C164" s="439">
        <v>234.3</v>
      </c>
      <c r="D164" s="440">
        <v>233.03333333333333</v>
      </c>
      <c r="E164" s="440">
        <v>229.56666666666666</v>
      </c>
      <c r="F164" s="440">
        <v>224.83333333333334</v>
      </c>
      <c r="G164" s="440">
        <v>221.36666666666667</v>
      </c>
      <c r="H164" s="440">
        <v>237.76666666666665</v>
      </c>
      <c r="I164" s="440">
        <v>241.23333333333329</v>
      </c>
      <c r="J164" s="440">
        <v>245.96666666666664</v>
      </c>
      <c r="K164" s="439">
        <v>236.5</v>
      </c>
      <c r="L164" s="439">
        <v>228.3</v>
      </c>
      <c r="M164" s="439">
        <v>31.155380000000001</v>
      </c>
    </row>
    <row r="165" spans="1:13">
      <c r="A165" s="245">
        <v>155</v>
      </c>
      <c r="B165" s="442" t="s">
        <v>239</v>
      </c>
      <c r="C165" s="439">
        <v>10</v>
      </c>
      <c r="D165" s="440">
        <v>9.7666666666666675</v>
      </c>
      <c r="E165" s="440">
        <v>8.9833333333333343</v>
      </c>
      <c r="F165" s="440">
        <v>7.9666666666666668</v>
      </c>
      <c r="G165" s="440">
        <v>7.1833333333333336</v>
      </c>
      <c r="H165" s="440">
        <v>10.783333333333335</v>
      </c>
      <c r="I165" s="440">
        <v>11.56666666666667</v>
      </c>
      <c r="J165" s="440">
        <v>12.583333333333336</v>
      </c>
      <c r="K165" s="439">
        <v>10.55</v>
      </c>
      <c r="L165" s="439">
        <v>8.75</v>
      </c>
      <c r="M165" s="439">
        <v>1193.8154500000001</v>
      </c>
    </row>
    <row r="166" spans="1:13">
      <c r="A166" s="245">
        <v>156</v>
      </c>
      <c r="B166" s="442" t="s">
        <v>240</v>
      </c>
      <c r="C166" s="439">
        <v>66.05</v>
      </c>
      <c r="D166" s="440">
        <v>63.4</v>
      </c>
      <c r="E166" s="440">
        <v>60.75</v>
      </c>
      <c r="F166" s="440">
        <v>55.45</v>
      </c>
      <c r="G166" s="440">
        <v>52.800000000000004</v>
      </c>
      <c r="H166" s="440">
        <v>68.699999999999989</v>
      </c>
      <c r="I166" s="440">
        <v>71.349999999999994</v>
      </c>
      <c r="J166" s="440">
        <v>76.649999999999991</v>
      </c>
      <c r="K166" s="439">
        <v>66.05</v>
      </c>
      <c r="L166" s="439">
        <v>58.1</v>
      </c>
      <c r="M166" s="439">
        <v>125.9427</v>
      </c>
    </row>
    <row r="167" spans="1:13">
      <c r="A167" s="245">
        <v>157</v>
      </c>
      <c r="B167" s="442" t="s">
        <v>99</v>
      </c>
      <c r="C167" s="439">
        <v>163.15</v>
      </c>
      <c r="D167" s="440">
        <v>162.61666666666667</v>
      </c>
      <c r="E167" s="440">
        <v>160.63333333333335</v>
      </c>
      <c r="F167" s="440">
        <v>158.11666666666667</v>
      </c>
      <c r="G167" s="440">
        <v>156.13333333333335</v>
      </c>
      <c r="H167" s="440">
        <v>165.13333333333335</v>
      </c>
      <c r="I167" s="440">
        <v>167.1166666666667</v>
      </c>
      <c r="J167" s="440">
        <v>169.63333333333335</v>
      </c>
      <c r="K167" s="439">
        <v>164.6</v>
      </c>
      <c r="L167" s="439">
        <v>160.1</v>
      </c>
      <c r="M167" s="439">
        <v>170.62674999999999</v>
      </c>
    </row>
    <row r="168" spans="1:13">
      <c r="A168" s="245">
        <v>158</v>
      </c>
      <c r="B168" s="442" t="s">
        <v>360</v>
      </c>
      <c r="C168" s="439">
        <v>318</v>
      </c>
      <c r="D168" s="440">
        <v>315.84999999999997</v>
      </c>
      <c r="E168" s="440">
        <v>307.69999999999993</v>
      </c>
      <c r="F168" s="440">
        <v>297.39999999999998</v>
      </c>
      <c r="G168" s="440">
        <v>289.24999999999994</v>
      </c>
      <c r="H168" s="440">
        <v>326.14999999999992</v>
      </c>
      <c r="I168" s="440">
        <v>334.2999999999999</v>
      </c>
      <c r="J168" s="440">
        <v>344.59999999999991</v>
      </c>
      <c r="K168" s="439">
        <v>324</v>
      </c>
      <c r="L168" s="439">
        <v>305.55</v>
      </c>
      <c r="M168" s="439">
        <v>2.0588600000000001</v>
      </c>
    </row>
    <row r="169" spans="1:13">
      <c r="A169" s="245">
        <v>159</v>
      </c>
      <c r="B169" s="442" t="s">
        <v>361</v>
      </c>
      <c r="C169" s="439">
        <v>276.10000000000002</v>
      </c>
      <c r="D169" s="440">
        <v>277.31666666666666</v>
      </c>
      <c r="E169" s="440">
        <v>269.83333333333331</v>
      </c>
      <c r="F169" s="440">
        <v>263.56666666666666</v>
      </c>
      <c r="G169" s="440">
        <v>256.08333333333331</v>
      </c>
      <c r="H169" s="440">
        <v>283.58333333333331</v>
      </c>
      <c r="I169" s="440">
        <v>291.06666666666666</v>
      </c>
      <c r="J169" s="440">
        <v>297.33333333333331</v>
      </c>
      <c r="K169" s="439">
        <v>284.8</v>
      </c>
      <c r="L169" s="439">
        <v>271.05</v>
      </c>
      <c r="M169" s="439">
        <v>2.4969600000000001</v>
      </c>
    </row>
    <row r="170" spans="1:13">
      <c r="A170" s="245">
        <v>160</v>
      </c>
      <c r="B170" s="442" t="s">
        <v>744</v>
      </c>
      <c r="C170" s="439">
        <v>4695.3500000000004</v>
      </c>
      <c r="D170" s="440">
        <v>4710.2166666666672</v>
      </c>
      <c r="E170" s="440">
        <v>4640.1333333333341</v>
      </c>
      <c r="F170" s="440">
        <v>4584.916666666667</v>
      </c>
      <c r="G170" s="440">
        <v>4514.8333333333339</v>
      </c>
      <c r="H170" s="440">
        <v>4765.4333333333343</v>
      </c>
      <c r="I170" s="440">
        <v>4835.5166666666664</v>
      </c>
      <c r="J170" s="440">
        <v>4890.7333333333345</v>
      </c>
      <c r="K170" s="439">
        <v>4780.3</v>
      </c>
      <c r="L170" s="439">
        <v>4655</v>
      </c>
      <c r="M170" s="439">
        <v>0.33835999999999999</v>
      </c>
    </row>
    <row r="171" spans="1:13">
      <c r="A171" s="245">
        <v>161</v>
      </c>
      <c r="B171" s="442" t="s">
        <v>102</v>
      </c>
      <c r="C171" s="439">
        <v>26.75</v>
      </c>
      <c r="D171" s="440">
        <v>26.583333333333332</v>
      </c>
      <c r="E171" s="440">
        <v>26.216666666666665</v>
      </c>
      <c r="F171" s="440">
        <v>25.683333333333334</v>
      </c>
      <c r="G171" s="440">
        <v>25.316666666666666</v>
      </c>
      <c r="H171" s="440">
        <v>27.116666666666664</v>
      </c>
      <c r="I171" s="440">
        <v>27.483333333333331</v>
      </c>
      <c r="J171" s="440">
        <v>28.016666666666662</v>
      </c>
      <c r="K171" s="439">
        <v>26.95</v>
      </c>
      <c r="L171" s="439">
        <v>26.05</v>
      </c>
      <c r="M171" s="439">
        <v>105.22261</v>
      </c>
    </row>
    <row r="172" spans="1:13">
      <c r="A172" s="245">
        <v>162</v>
      </c>
      <c r="B172" s="442" t="s">
        <v>362</v>
      </c>
      <c r="C172" s="439">
        <v>3098.8</v>
      </c>
      <c r="D172" s="440">
        <v>3086.7166666666667</v>
      </c>
      <c r="E172" s="440">
        <v>3053.0833333333335</v>
      </c>
      <c r="F172" s="440">
        <v>3007.3666666666668</v>
      </c>
      <c r="G172" s="440">
        <v>2973.7333333333336</v>
      </c>
      <c r="H172" s="440">
        <v>3132.4333333333334</v>
      </c>
      <c r="I172" s="440">
        <v>3166.0666666666666</v>
      </c>
      <c r="J172" s="440">
        <v>3211.7833333333333</v>
      </c>
      <c r="K172" s="439">
        <v>3120.35</v>
      </c>
      <c r="L172" s="439">
        <v>3041</v>
      </c>
      <c r="M172" s="439">
        <v>0.38468000000000002</v>
      </c>
    </row>
    <row r="173" spans="1:13">
      <c r="A173" s="245">
        <v>163</v>
      </c>
      <c r="B173" s="442" t="s">
        <v>745</v>
      </c>
      <c r="C173" s="439">
        <v>201.2</v>
      </c>
      <c r="D173" s="440">
        <v>201.58333333333334</v>
      </c>
      <c r="E173" s="440">
        <v>197.11666666666667</v>
      </c>
      <c r="F173" s="440">
        <v>193.03333333333333</v>
      </c>
      <c r="G173" s="440">
        <v>188.56666666666666</v>
      </c>
      <c r="H173" s="440">
        <v>205.66666666666669</v>
      </c>
      <c r="I173" s="440">
        <v>210.13333333333333</v>
      </c>
      <c r="J173" s="440">
        <v>214.2166666666667</v>
      </c>
      <c r="K173" s="439">
        <v>206.05</v>
      </c>
      <c r="L173" s="439">
        <v>197.5</v>
      </c>
      <c r="M173" s="439">
        <v>5.1854399999999998</v>
      </c>
    </row>
    <row r="174" spans="1:13">
      <c r="A174" s="245">
        <v>164</v>
      </c>
      <c r="B174" s="442" t="s">
        <v>363</v>
      </c>
      <c r="C174" s="439">
        <v>2971.15</v>
      </c>
      <c r="D174" s="440">
        <v>2965.3833333333332</v>
      </c>
      <c r="E174" s="440">
        <v>2931.7666666666664</v>
      </c>
      <c r="F174" s="440">
        <v>2892.3833333333332</v>
      </c>
      <c r="G174" s="440">
        <v>2858.7666666666664</v>
      </c>
      <c r="H174" s="440">
        <v>3004.7666666666664</v>
      </c>
      <c r="I174" s="440">
        <v>3038.3833333333332</v>
      </c>
      <c r="J174" s="440">
        <v>3077.7666666666664</v>
      </c>
      <c r="K174" s="439">
        <v>2999</v>
      </c>
      <c r="L174" s="439">
        <v>2926</v>
      </c>
      <c r="M174" s="439">
        <v>8.566E-2</v>
      </c>
    </row>
    <row r="175" spans="1:13">
      <c r="A175" s="245">
        <v>165</v>
      </c>
      <c r="B175" s="442" t="s">
        <v>241</v>
      </c>
      <c r="C175" s="439">
        <v>193.8</v>
      </c>
      <c r="D175" s="440">
        <v>194.9</v>
      </c>
      <c r="E175" s="440">
        <v>191.9</v>
      </c>
      <c r="F175" s="440">
        <v>190</v>
      </c>
      <c r="G175" s="440">
        <v>187</v>
      </c>
      <c r="H175" s="440">
        <v>196.8</v>
      </c>
      <c r="I175" s="440">
        <v>199.8</v>
      </c>
      <c r="J175" s="440">
        <v>201.70000000000002</v>
      </c>
      <c r="K175" s="439">
        <v>197.9</v>
      </c>
      <c r="L175" s="439">
        <v>193</v>
      </c>
      <c r="M175" s="439">
        <v>2.7777500000000002</v>
      </c>
    </row>
    <row r="176" spans="1:13">
      <c r="A176" s="245">
        <v>166</v>
      </c>
      <c r="B176" s="442" t="s">
        <v>364</v>
      </c>
      <c r="C176" s="439">
        <v>5783.75</v>
      </c>
      <c r="D176" s="440">
        <v>5815.666666666667</v>
      </c>
      <c r="E176" s="440">
        <v>5736.0833333333339</v>
      </c>
      <c r="F176" s="440">
        <v>5688.416666666667</v>
      </c>
      <c r="G176" s="440">
        <v>5608.8333333333339</v>
      </c>
      <c r="H176" s="440">
        <v>5863.3333333333339</v>
      </c>
      <c r="I176" s="440">
        <v>5942.9166666666679</v>
      </c>
      <c r="J176" s="440">
        <v>5990.5833333333339</v>
      </c>
      <c r="K176" s="439">
        <v>5895.25</v>
      </c>
      <c r="L176" s="439">
        <v>5768</v>
      </c>
      <c r="M176" s="439">
        <v>5.432E-2</v>
      </c>
    </row>
    <row r="177" spans="1:13">
      <c r="A177" s="245">
        <v>167</v>
      </c>
      <c r="B177" s="442" t="s">
        <v>365</v>
      </c>
      <c r="C177" s="439">
        <v>1582.2</v>
      </c>
      <c r="D177" s="440">
        <v>1563.7333333333333</v>
      </c>
      <c r="E177" s="440">
        <v>1513.4666666666667</v>
      </c>
      <c r="F177" s="440">
        <v>1444.7333333333333</v>
      </c>
      <c r="G177" s="440">
        <v>1394.4666666666667</v>
      </c>
      <c r="H177" s="440">
        <v>1632.4666666666667</v>
      </c>
      <c r="I177" s="440">
        <v>1682.7333333333336</v>
      </c>
      <c r="J177" s="440">
        <v>1751.4666666666667</v>
      </c>
      <c r="K177" s="439">
        <v>1614</v>
      </c>
      <c r="L177" s="439">
        <v>1495</v>
      </c>
      <c r="M177" s="439">
        <v>2.5588099999999998</v>
      </c>
    </row>
    <row r="178" spans="1:13">
      <c r="A178" s="245">
        <v>168</v>
      </c>
      <c r="B178" s="442" t="s">
        <v>100</v>
      </c>
      <c r="C178" s="439">
        <v>643.85</v>
      </c>
      <c r="D178" s="440">
        <v>645.68333333333339</v>
      </c>
      <c r="E178" s="440">
        <v>633.16666666666674</v>
      </c>
      <c r="F178" s="440">
        <v>622.48333333333335</v>
      </c>
      <c r="G178" s="440">
        <v>609.9666666666667</v>
      </c>
      <c r="H178" s="440">
        <v>656.36666666666679</v>
      </c>
      <c r="I178" s="440">
        <v>668.88333333333344</v>
      </c>
      <c r="J178" s="440">
        <v>679.56666666666683</v>
      </c>
      <c r="K178" s="439">
        <v>658.2</v>
      </c>
      <c r="L178" s="439">
        <v>635</v>
      </c>
      <c r="M178" s="439">
        <v>18.922509999999999</v>
      </c>
    </row>
    <row r="179" spans="1:13">
      <c r="A179" s="245">
        <v>169</v>
      </c>
      <c r="B179" s="442" t="s">
        <v>366</v>
      </c>
      <c r="C179" s="439">
        <v>927.35</v>
      </c>
      <c r="D179" s="440">
        <v>926.70000000000016</v>
      </c>
      <c r="E179" s="440">
        <v>915.70000000000027</v>
      </c>
      <c r="F179" s="440">
        <v>904.05000000000007</v>
      </c>
      <c r="G179" s="440">
        <v>893.05000000000018</v>
      </c>
      <c r="H179" s="440">
        <v>938.35000000000036</v>
      </c>
      <c r="I179" s="440">
        <v>949.35000000000014</v>
      </c>
      <c r="J179" s="440">
        <v>961.00000000000045</v>
      </c>
      <c r="K179" s="439">
        <v>937.7</v>
      </c>
      <c r="L179" s="439">
        <v>915.05</v>
      </c>
      <c r="M179" s="439">
        <v>0.47682000000000002</v>
      </c>
    </row>
    <row r="180" spans="1:13">
      <c r="A180" s="245">
        <v>170</v>
      </c>
      <c r="B180" s="442" t="s">
        <v>242</v>
      </c>
      <c r="C180" s="439">
        <v>554.9</v>
      </c>
      <c r="D180" s="440">
        <v>552.86666666666667</v>
      </c>
      <c r="E180" s="440">
        <v>547.88333333333333</v>
      </c>
      <c r="F180" s="440">
        <v>540.86666666666667</v>
      </c>
      <c r="G180" s="440">
        <v>535.88333333333333</v>
      </c>
      <c r="H180" s="440">
        <v>559.88333333333333</v>
      </c>
      <c r="I180" s="440">
        <v>564.86666666666667</v>
      </c>
      <c r="J180" s="440">
        <v>571.88333333333333</v>
      </c>
      <c r="K180" s="439">
        <v>557.85</v>
      </c>
      <c r="L180" s="439">
        <v>545.85</v>
      </c>
      <c r="M180" s="439">
        <v>1.1075600000000001</v>
      </c>
    </row>
    <row r="181" spans="1:13">
      <c r="A181" s="245">
        <v>171</v>
      </c>
      <c r="B181" s="442" t="s">
        <v>103</v>
      </c>
      <c r="C181" s="439">
        <v>920.65</v>
      </c>
      <c r="D181" s="440">
        <v>911.15</v>
      </c>
      <c r="E181" s="440">
        <v>897.55</v>
      </c>
      <c r="F181" s="440">
        <v>874.44999999999993</v>
      </c>
      <c r="G181" s="440">
        <v>860.84999999999991</v>
      </c>
      <c r="H181" s="440">
        <v>934.25</v>
      </c>
      <c r="I181" s="440">
        <v>947.85000000000014</v>
      </c>
      <c r="J181" s="440">
        <v>970.95</v>
      </c>
      <c r="K181" s="439">
        <v>924.75</v>
      </c>
      <c r="L181" s="439">
        <v>888.05</v>
      </c>
      <c r="M181" s="439">
        <v>33.018590000000003</v>
      </c>
    </row>
    <row r="182" spans="1:13">
      <c r="A182" s="245">
        <v>172</v>
      </c>
      <c r="B182" s="442" t="s">
        <v>243</v>
      </c>
      <c r="C182" s="439">
        <v>551.85</v>
      </c>
      <c r="D182" s="440">
        <v>549.6</v>
      </c>
      <c r="E182" s="440">
        <v>544.25</v>
      </c>
      <c r="F182" s="440">
        <v>536.65</v>
      </c>
      <c r="G182" s="440">
        <v>531.29999999999995</v>
      </c>
      <c r="H182" s="440">
        <v>557.20000000000005</v>
      </c>
      <c r="I182" s="440">
        <v>562.55000000000018</v>
      </c>
      <c r="J182" s="440">
        <v>570.15000000000009</v>
      </c>
      <c r="K182" s="439">
        <v>554.95000000000005</v>
      </c>
      <c r="L182" s="439">
        <v>542</v>
      </c>
      <c r="M182" s="439">
        <v>1.5931200000000001</v>
      </c>
    </row>
    <row r="183" spans="1:13">
      <c r="A183" s="245">
        <v>173</v>
      </c>
      <c r="B183" s="442" t="s">
        <v>244</v>
      </c>
      <c r="C183" s="439">
        <v>1410.2</v>
      </c>
      <c r="D183" s="440">
        <v>1405.9666666666665</v>
      </c>
      <c r="E183" s="440">
        <v>1384.9833333333329</v>
      </c>
      <c r="F183" s="440">
        <v>1359.7666666666664</v>
      </c>
      <c r="G183" s="440">
        <v>1338.7833333333328</v>
      </c>
      <c r="H183" s="440">
        <v>1431.1833333333329</v>
      </c>
      <c r="I183" s="440">
        <v>1452.1666666666665</v>
      </c>
      <c r="J183" s="440">
        <v>1477.383333333333</v>
      </c>
      <c r="K183" s="439">
        <v>1426.95</v>
      </c>
      <c r="L183" s="439">
        <v>1380.75</v>
      </c>
      <c r="M183" s="439">
        <v>5.3195100000000002</v>
      </c>
    </row>
    <row r="184" spans="1:13">
      <c r="A184" s="245">
        <v>174</v>
      </c>
      <c r="B184" s="442" t="s">
        <v>367</v>
      </c>
      <c r="C184" s="439">
        <v>329</v>
      </c>
      <c r="D184" s="440">
        <v>327.73333333333335</v>
      </c>
      <c r="E184" s="440">
        <v>321.56666666666672</v>
      </c>
      <c r="F184" s="440">
        <v>314.13333333333338</v>
      </c>
      <c r="G184" s="440">
        <v>307.96666666666675</v>
      </c>
      <c r="H184" s="440">
        <v>335.16666666666669</v>
      </c>
      <c r="I184" s="440">
        <v>341.33333333333331</v>
      </c>
      <c r="J184" s="440">
        <v>348.76666666666665</v>
      </c>
      <c r="K184" s="439">
        <v>333.9</v>
      </c>
      <c r="L184" s="439">
        <v>320.3</v>
      </c>
      <c r="M184" s="439">
        <v>26.262550000000001</v>
      </c>
    </row>
    <row r="185" spans="1:13">
      <c r="A185" s="245">
        <v>175</v>
      </c>
      <c r="B185" s="442" t="s">
        <v>245</v>
      </c>
      <c r="C185" s="439">
        <v>725.85</v>
      </c>
      <c r="D185" s="440">
        <v>726.2833333333333</v>
      </c>
      <c r="E185" s="440">
        <v>707.56666666666661</v>
      </c>
      <c r="F185" s="440">
        <v>689.2833333333333</v>
      </c>
      <c r="G185" s="440">
        <v>670.56666666666661</v>
      </c>
      <c r="H185" s="440">
        <v>744.56666666666661</v>
      </c>
      <c r="I185" s="440">
        <v>763.2833333333333</v>
      </c>
      <c r="J185" s="440">
        <v>781.56666666666661</v>
      </c>
      <c r="K185" s="439">
        <v>745</v>
      </c>
      <c r="L185" s="439">
        <v>708</v>
      </c>
      <c r="M185" s="439">
        <v>4.71732</v>
      </c>
    </row>
    <row r="186" spans="1:13">
      <c r="A186" s="245">
        <v>176</v>
      </c>
      <c r="B186" s="442" t="s">
        <v>104</v>
      </c>
      <c r="C186" s="439">
        <v>1493</v>
      </c>
      <c r="D186" s="440">
        <v>1482.6333333333332</v>
      </c>
      <c r="E186" s="440">
        <v>1467.5666666666664</v>
      </c>
      <c r="F186" s="440">
        <v>1442.1333333333332</v>
      </c>
      <c r="G186" s="440">
        <v>1427.0666666666664</v>
      </c>
      <c r="H186" s="440">
        <v>1508.0666666666664</v>
      </c>
      <c r="I186" s="440">
        <v>1523.133333333333</v>
      </c>
      <c r="J186" s="440">
        <v>1548.5666666666664</v>
      </c>
      <c r="K186" s="439">
        <v>1497.7</v>
      </c>
      <c r="L186" s="439">
        <v>1457.2</v>
      </c>
      <c r="M186" s="439">
        <v>6.8277000000000001</v>
      </c>
    </row>
    <row r="187" spans="1:13">
      <c r="A187" s="245">
        <v>177</v>
      </c>
      <c r="B187" s="442" t="s">
        <v>368</v>
      </c>
      <c r="C187" s="439">
        <v>401.75</v>
      </c>
      <c r="D187" s="440">
        <v>401.34999999999997</v>
      </c>
      <c r="E187" s="440">
        <v>392.69999999999993</v>
      </c>
      <c r="F187" s="440">
        <v>383.65</v>
      </c>
      <c r="G187" s="440">
        <v>374.99999999999994</v>
      </c>
      <c r="H187" s="440">
        <v>410.39999999999992</v>
      </c>
      <c r="I187" s="440">
        <v>419.0499999999999</v>
      </c>
      <c r="J187" s="440">
        <v>428.09999999999991</v>
      </c>
      <c r="K187" s="439">
        <v>410</v>
      </c>
      <c r="L187" s="439">
        <v>392.3</v>
      </c>
      <c r="M187" s="439">
        <v>7.4797000000000002</v>
      </c>
    </row>
    <row r="188" spans="1:13">
      <c r="A188" s="245">
        <v>178</v>
      </c>
      <c r="B188" s="442" t="s">
        <v>369</v>
      </c>
      <c r="C188" s="439">
        <v>151.30000000000001</v>
      </c>
      <c r="D188" s="440">
        <v>147.54999999999998</v>
      </c>
      <c r="E188" s="440">
        <v>142.09999999999997</v>
      </c>
      <c r="F188" s="440">
        <v>132.89999999999998</v>
      </c>
      <c r="G188" s="440">
        <v>127.44999999999996</v>
      </c>
      <c r="H188" s="440">
        <v>156.74999999999997</v>
      </c>
      <c r="I188" s="440">
        <v>162.19999999999996</v>
      </c>
      <c r="J188" s="440">
        <v>171.39999999999998</v>
      </c>
      <c r="K188" s="439">
        <v>153</v>
      </c>
      <c r="L188" s="439">
        <v>138.35</v>
      </c>
      <c r="M188" s="439">
        <v>103.90474</v>
      </c>
    </row>
    <row r="189" spans="1:13">
      <c r="A189" s="245">
        <v>179</v>
      </c>
      <c r="B189" s="442" t="s">
        <v>370</v>
      </c>
      <c r="C189" s="439">
        <v>1177.75</v>
      </c>
      <c r="D189" s="440">
        <v>1186.7666666666667</v>
      </c>
      <c r="E189" s="440">
        <v>1156.5333333333333</v>
      </c>
      <c r="F189" s="440">
        <v>1135.3166666666666</v>
      </c>
      <c r="G189" s="440">
        <v>1105.0833333333333</v>
      </c>
      <c r="H189" s="440">
        <v>1207.9833333333333</v>
      </c>
      <c r="I189" s="440">
        <v>1238.2166666666665</v>
      </c>
      <c r="J189" s="440">
        <v>1259.4333333333334</v>
      </c>
      <c r="K189" s="439">
        <v>1217</v>
      </c>
      <c r="L189" s="439">
        <v>1165.55</v>
      </c>
      <c r="M189" s="439">
        <v>0.61929999999999996</v>
      </c>
    </row>
    <row r="190" spans="1:13">
      <c r="A190" s="245">
        <v>180</v>
      </c>
      <c r="B190" s="442" t="s">
        <v>371</v>
      </c>
      <c r="C190" s="439">
        <v>418.6</v>
      </c>
      <c r="D190" s="440">
        <v>419.84999999999997</v>
      </c>
      <c r="E190" s="440">
        <v>410.74999999999994</v>
      </c>
      <c r="F190" s="440">
        <v>402.9</v>
      </c>
      <c r="G190" s="440">
        <v>393.79999999999995</v>
      </c>
      <c r="H190" s="440">
        <v>427.69999999999993</v>
      </c>
      <c r="I190" s="440">
        <v>436.79999999999995</v>
      </c>
      <c r="J190" s="440">
        <v>444.64999999999992</v>
      </c>
      <c r="K190" s="439">
        <v>428.95</v>
      </c>
      <c r="L190" s="439">
        <v>412</v>
      </c>
      <c r="M190" s="439">
        <v>3.1745000000000001</v>
      </c>
    </row>
    <row r="191" spans="1:13">
      <c r="A191" s="245">
        <v>181</v>
      </c>
      <c r="B191" s="442" t="s">
        <v>743</v>
      </c>
      <c r="C191" s="439">
        <v>165.05</v>
      </c>
      <c r="D191" s="440">
        <v>165.04999999999998</v>
      </c>
      <c r="E191" s="440">
        <v>161.99999999999997</v>
      </c>
      <c r="F191" s="440">
        <v>158.94999999999999</v>
      </c>
      <c r="G191" s="440">
        <v>155.89999999999998</v>
      </c>
      <c r="H191" s="440">
        <v>168.09999999999997</v>
      </c>
      <c r="I191" s="440">
        <v>171.14999999999998</v>
      </c>
      <c r="J191" s="440">
        <v>174.19999999999996</v>
      </c>
      <c r="K191" s="439">
        <v>168.1</v>
      </c>
      <c r="L191" s="439">
        <v>162</v>
      </c>
      <c r="M191" s="439">
        <v>3.5799300000000001</v>
      </c>
    </row>
    <row r="192" spans="1:13">
      <c r="A192" s="245">
        <v>182</v>
      </c>
      <c r="B192" s="442" t="s">
        <v>773</v>
      </c>
      <c r="C192" s="439">
        <v>1127.0999999999999</v>
      </c>
      <c r="D192" s="440">
        <v>1102.3666666666666</v>
      </c>
      <c r="E192" s="440">
        <v>1069.7333333333331</v>
      </c>
      <c r="F192" s="440">
        <v>1012.3666666666666</v>
      </c>
      <c r="G192" s="440">
        <v>979.73333333333312</v>
      </c>
      <c r="H192" s="440">
        <v>1159.7333333333331</v>
      </c>
      <c r="I192" s="440">
        <v>1192.3666666666668</v>
      </c>
      <c r="J192" s="440">
        <v>1249.7333333333331</v>
      </c>
      <c r="K192" s="439">
        <v>1135</v>
      </c>
      <c r="L192" s="439">
        <v>1045</v>
      </c>
      <c r="M192" s="439">
        <v>1.86815</v>
      </c>
    </row>
    <row r="193" spans="1:13">
      <c r="A193" s="245">
        <v>183</v>
      </c>
      <c r="B193" s="442" t="s">
        <v>372</v>
      </c>
      <c r="C193" s="439">
        <v>601.6</v>
      </c>
      <c r="D193" s="440">
        <v>599.38333333333333</v>
      </c>
      <c r="E193" s="440">
        <v>588.56666666666661</v>
      </c>
      <c r="F193" s="440">
        <v>575.5333333333333</v>
      </c>
      <c r="G193" s="440">
        <v>564.71666666666658</v>
      </c>
      <c r="H193" s="440">
        <v>612.41666666666663</v>
      </c>
      <c r="I193" s="440">
        <v>623.23333333333346</v>
      </c>
      <c r="J193" s="440">
        <v>636.26666666666665</v>
      </c>
      <c r="K193" s="439">
        <v>610.20000000000005</v>
      </c>
      <c r="L193" s="439">
        <v>586.35</v>
      </c>
      <c r="M193" s="439">
        <v>7.6644600000000001</v>
      </c>
    </row>
    <row r="194" spans="1:13">
      <c r="A194" s="245">
        <v>184</v>
      </c>
      <c r="B194" s="442" t="s">
        <v>373</v>
      </c>
      <c r="C194" s="439">
        <v>79.05</v>
      </c>
      <c r="D194" s="440">
        <v>79.11666666666666</v>
      </c>
      <c r="E194" s="440">
        <v>76.533333333333317</v>
      </c>
      <c r="F194" s="440">
        <v>74.016666666666652</v>
      </c>
      <c r="G194" s="440">
        <v>71.433333333333309</v>
      </c>
      <c r="H194" s="440">
        <v>81.633333333333326</v>
      </c>
      <c r="I194" s="440">
        <v>84.216666666666669</v>
      </c>
      <c r="J194" s="440">
        <v>86.733333333333334</v>
      </c>
      <c r="K194" s="439">
        <v>81.7</v>
      </c>
      <c r="L194" s="439">
        <v>76.599999999999994</v>
      </c>
      <c r="M194" s="439">
        <v>70.005399999999995</v>
      </c>
    </row>
    <row r="195" spans="1:13">
      <c r="A195" s="245">
        <v>185</v>
      </c>
      <c r="B195" s="442" t="s">
        <v>374</v>
      </c>
      <c r="C195" s="439">
        <v>368.6</v>
      </c>
      <c r="D195" s="440">
        <v>367.55</v>
      </c>
      <c r="E195" s="440">
        <v>363.20000000000005</v>
      </c>
      <c r="F195" s="440">
        <v>357.8</v>
      </c>
      <c r="G195" s="440">
        <v>353.45000000000005</v>
      </c>
      <c r="H195" s="440">
        <v>372.95000000000005</v>
      </c>
      <c r="I195" s="440">
        <v>377.30000000000007</v>
      </c>
      <c r="J195" s="440">
        <v>382.70000000000005</v>
      </c>
      <c r="K195" s="439">
        <v>371.9</v>
      </c>
      <c r="L195" s="439">
        <v>362.15</v>
      </c>
      <c r="M195" s="439">
        <v>5.9668299999999999</v>
      </c>
    </row>
    <row r="196" spans="1:13">
      <c r="A196" s="245">
        <v>186</v>
      </c>
      <c r="B196" s="442" t="s">
        <v>375</v>
      </c>
      <c r="C196" s="439">
        <v>116.55</v>
      </c>
      <c r="D196" s="440">
        <v>114.81666666666668</v>
      </c>
      <c r="E196" s="440">
        <v>111.13333333333335</v>
      </c>
      <c r="F196" s="440">
        <v>105.71666666666668</v>
      </c>
      <c r="G196" s="440">
        <v>102.03333333333336</v>
      </c>
      <c r="H196" s="440">
        <v>120.23333333333335</v>
      </c>
      <c r="I196" s="440">
        <v>123.91666666666666</v>
      </c>
      <c r="J196" s="440">
        <v>129.33333333333334</v>
      </c>
      <c r="K196" s="439">
        <v>118.5</v>
      </c>
      <c r="L196" s="439">
        <v>109.4</v>
      </c>
      <c r="M196" s="439">
        <v>26.313770000000002</v>
      </c>
    </row>
    <row r="197" spans="1:13">
      <c r="A197" s="245">
        <v>187</v>
      </c>
      <c r="B197" s="442" t="s">
        <v>376</v>
      </c>
      <c r="C197" s="439">
        <v>116</v>
      </c>
      <c r="D197" s="440">
        <v>115.55</v>
      </c>
      <c r="E197" s="440">
        <v>113.69999999999999</v>
      </c>
      <c r="F197" s="440">
        <v>111.39999999999999</v>
      </c>
      <c r="G197" s="440">
        <v>109.54999999999998</v>
      </c>
      <c r="H197" s="440">
        <v>117.85</v>
      </c>
      <c r="I197" s="440">
        <v>119.69999999999999</v>
      </c>
      <c r="J197" s="440">
        <v>122</v>
      </c>
      <c r="K197" s="439">
        <v>117.4</v>
      </c>
      <c r="L197" s="439">
        <v>113.25</v>
      </c>
      <c r="M197" s="439">
        <v>14.93974</v>
      </c>
    </row>
    <row r="198" spans="1:13">
      <c r="A198" s="245">
        <v>188</v>
      </c>
      <c r="B198" s="442" t="s">
        <v>246</v>
      </c>
      <c r="C198" s="439">
        <v>300.85000000000002</v>
      </c>
      <c r="D198" s="440">
        <v>300.55</v>
      </c>
      <c r="E198" s="440">
        <v>293.5</v>
      </c>
      <c r="F198" s="440">
        <v>286.14999999999998</v>
      </c>
      <c r="G198" s="440">
        <v>279.09999999999997</v>
      </c>
      <c r="H198" s="440">
        <v>307.90000000000003</v>
      </c>
      <c r="I198" s="440">
        <v>314.9500000000001</v>
      </c>
      <c r="J198" s="440">
        <v>322.30000000000007</v>
      </c>
      <c r="K198" s="439">
        <v>307.60000000000002</v>
      </c>
      <c r="L198" s="439">
        <v>293.2</v>
      </c>
      <c r="M198" s="439">
        <v>6.7344400000000002</v>
      </c>
    </row>
    <row r="199" spans="1:13">
      <c r="A199" s="245">
        <v>189</v>
      </c>
      <c r="B199" s="442" t="s">
        <v>377</v>
      </c>
      <c r="C199" s="439">
        <v>691.9</v>
      </c>
      <c r="D199" s="440">
        <v>703.61666666666667</v>
      </c>
      <c r="E199" s="440">
        <v>678.2833333333333</v>
      </c>
      <c r="F199" s="440">
        <v>664.66666666666663</v>
      </c>
      <c r="G199" s="440">
        <v>639.33333333333326</v>
      </c>
      <c r="H199" s="440">
        <v>717.23333333333335</v>
      </c>
      <c r="I199" s="440">
        <v>742.56666666666661</v>
      </c>
      <c r="J199" s="440">
        <v>756.18333333333339</v>
      </c>
      <c r="K199" s="439">
        <v>728.95</v>
      </c>
      <c r="L199" s="439">
        <v>690</v>
      </c>
      <c r="M199" s="439">
        <v>2.5714800000000002</v>
      </c>
    </row>
    <row r="200" spans="1:13">
      <c r="A200" s="245">
        <v>190</v>
      </c>
      <c r="B200" s="442" t="s">
        <v>247</v>
      </c>
      <c r="C200" s="439">
        <v>2262.6</v>
      </c>
      <c r="D200" s="440">
        <v>2261.9833333333336</v>
      </c>
      <c r="E200" s="440">
        <v>2210.9666666666672</v>
      </c>
      <c r="F200" s="440">
        <v>2159.3333333333335</v>
      </c>
      <c r="G200" s="440">
        <v>2108.3166666666671</v>
      </c>
      <c r="H200" s="440">
        <v>2313.6166666666672</v>
      </c>
      <c r="I200" s="440">
        <v>2364.6333333333337</v>
      </c>
      <c r="J200" s="440">
        <v>2416.2666666666673</v>
      </c>
      <c r="K200" s="439">
        <v>2313</v>
      </c>
      <c r="L200" s="439">
        <v>2210.35</v>
      </c>
      <c r="M200" s="439">
        <v>1.9934799999999999</v>
      </c>
    </row>
    <row r="201" spans="1:13">
      <c r="A201" s="245">
        <v>191</v>
      </c>
      <c r="B201" s="442" t="s">
        <v>107</v>
      </c>
      <c r="C201" s="439">
        <v>984.2</v>
      </c>
      <c r="D201" s="440">
        <v>982.88333333333333</v>
      </c>
      <c r="E201" s="440">
        <v>977.31666666666661</v>
      </c>
      <c r="F201" s="440">
        <v>970.43333333333328</v>
      </c>
      <c r="G201" s="440">
        <v>964.86666666666656</v>
      </c>
      <c r="H201" s="440">
        <v>989.76666666666665</v>
      </c>
      <c r="I201" s="440">
        <v>995.33333333333348</v>
      </c>
      <c r="J201" s="440">
        <v>1002.2166666666667</v>
      </c>
      <c r="K201" s="439">
        <v>988.45</v>
      </c>
      <c r="L201" s="439">
        <v>976</v>
      </c>
      <c r="M201" s="439">
        <v>22.36373</v>
      </c>
    </row>
    <row r="202" spans="1:13">
      <c r="A202" s="245">
        <v>192</v>
      </c>
      <c r="B202" s="442" t="s">
        <v>248</v>
      </c>
      <c r="C202" s="439">
        <v>3085.05</v>
      </c>
      <c r="D202" s="440">
        <v>3065.0666666666671</v>
      </c>
      <c r="E202" s="440">
        <v>3035.233333333334</v>
      </c>
      <c r="F202" s="440">
        <v>2985.416666666667</v>
      </c>
      <c r="G202" s="440">
        <v>2955.5833333333339</v>
      </c>
      <c r="H202" s="440">
        <v>3114.8833333333341</v>
      </c>
      <c r="I202" s="440">
        <v>3144.7166666666672</v>
      </c>
      <c r="J202" s="440">
        <v>3194.5333333333342</v>
      </c>
      <c r="K202" s="439">
        <v>3094.9</v>
      </c>
      <c r="L202" s="439">
        <v>3015.25</v>
      </c>
      <c r="M202" s="439">
        <v>1.2119599999999999</v>
      </c>
    </row>
    <row r="203" spans="1:13">
      <c r="A203" s="245">
        <v>193</v>
      </c>
      <c r="B203" s="442" t="s">
        <v>109</v>
      </c>
      <c r="C203" s="439">
        <v>1479.45</v>
      </c>
      <c r="D203" s="440">
        <v>1476</v>
      </c>
      <c r="E203" s="440">
        <v>1466</v>
      </c>
      <c r="F203" s="440">
        <v>1452.55</v>
      </c>
      <c r="G203" s="440">
        <v>1442.55</v>
      </c>
      <c r="H203" s="440">
        <v>1489.45</v>
      </c>
      <c r="I203" s="440">
        <v>1499.45</v>
      </c>
      <c r="J203" s="440">
        <v>1512.9</v>
      </c>
      <c r="K203" s="439">
        <v>1486</v>
      </c>
      <c r="L203" s="439">
        <v>1462.55</v>
      </c>
      <c r="M203" s="439">
        <v>44.409820000000003</v>
      </c>
    </row>
    <row r="204" spans="1:13">
      <c r="A204" s="245">
        <v>194</v>
      </c>
      <c r="B204" s="442" t="s">
        <v>249</v>
      </c>
      <c r="C204" s="439">
        <v>681.7</v>
      </c>
      <c r="D204" s="440">
        <v>680.33333333333337</v>
      </c>
      <c r="E204" s="440">
        <v>675.66666666666674</v>
      </c>
      <c r="F204" s="440">
        <v>669.63333333333333</v>
      </c>
      <c r="G204" s="440">
        <v>664.9666666666667</v>
      </c>
      <c r="H204" s="440">
        <v>686.36666666666679</v>
      </c>
      <c r="I204" s="440">
        <v>691.03333333333353</v>
      </c>
      <c r="J204" s="440">
        <v>697.06666666666683</v>
      </c>
      <c r="K204" s="439">
        <v>685</v>
      </c>
      <c r="L204" s="439">
        <v>674.3</v>
      </c>
      <c r="M204" s="439">
        <v>11.518549999999999</v>
      </c>
    </row>
    <row r="205" spans="1:13">
      <c r="A205" s="245">
        <v>195</v>
      </c>
      <c r="B205" s="442" t="s">
        <v>382</v>
      </c>
      <c r="C205" s="439">
        <v>49.25</v>
      </c>
      <c r="D205" s="440">
        <v>49.300000000000004</v>
      </c>
      <c r="E205" s="440">
        <v>47.900000000000006</v>
      </c>
      <c r="F205" s="440">
        <v>46.550000000000004</v>
      </c>
      <c r="G205" s="440">
        <v>45.150000000000006</v>
      </c>
      <c r="H205" s="440">
        <v>50.650000000000006</v>
      </c>
      <c r="I205" s="440">
        <v>52.05</v>
      </c>
      <c r="J205" s="440">
        <v>53.400000000000006</v>
      </c>
      <c r="K205" s="439">
        <v>50.7</v>
      </c>
      <c r="L205" s="439">
        <v>47.95</v>
      </c>
      <c r="M205" s="439">
        <v>181.80349000000001</v>
      </c>
    </row>
    <row r="206" spans="1:13">
      <c r="A206" s="245">
        <v>196</v>
      </c>
      <c r="B206" s="442" t="s">
        <v>378</v>
      </c>
      <c r="C206" s="439">
        <v>27.45</v>
      </c>
      <c r="D206" s="440">
        <v>27.400000000000002</v>
      </c>
      <c r="E206" s="440">
        <v>26.550000000000004</v>
      </c>
      <c r="F206" s="440">
        <v>25.650000000000002</v>
      </c>
      <c r="G206" s="440">
        <v>24.800000000000004</v>
      </c>
      <c r="H206" s="440">
        <v>28.300000000000004</v>
      </c>
      <c r="I206" s="440">
        <v>29.150000000000006</v>
      </c>
      <c r="J206" s="440">
        <v>30.050000000000004</v>
      </c>
      <c r="K206" s="439">
        <v>28.25</v>
      </c>
      <c r="L206" s="439">
        <v>26.5</v>
      </c>
      <c r="M206" s="439">
        <v>271.57139000000001</v>
      </c>
    </row>
    <row r="207" spans="1:13">
      <c r="A207" s="245">
        <v>197</v>
      </c>
      <c r="B207" s="442" t="s">
        <v>379</v>
      </c>
      <c r="C207" s="439">
        <v>902.15</v>
      </c>
      <c r="D207" s="440">
        <v>905.08333333333337</v>
      </c>
      <c r="E207" s="440">
        <v>887.16666666666674</v>
      </c>
      <c r="F207" s="440">
        <v>872.18333333333339</v>
      </c>
      <c r="G207" s="440">
        <v>854.26666666666677</v>
      </c>
      <c r="H207" s="440">
        <v>920.06666666666672</v>
      </c>
      <c r="I207" s="440">
        <v>937.98333333333346</v>
      </c>
      <c r="J207" s="440">
        <v>952.9666666666667</v>
      </c>
      <c r="K207" s="439">
        <v>923</v>
      </c>
      <c r="L207" s="439">
        <v>890.1</v>
      </c>
      <c r="M207" s="439">
        <v>0.58364000000000005</v>
      </c>
    </row>
    <row r="208" spans="1:13">
      <c r="A208" s="245">
        <v>198</v>
      </c>
      <c r="B208" s="442" t="s">
        <v>105</v>
      </c>
      <c r="C208" s="439">
        <v>1019.45</v>
      </c>
      <c r="D208" s="440">
        <v>1015.4833333333332</v>
      </c>
      <c r="E208" s="440">
        <v>1005.0166666666664</v>
      </c>
      <c r="F208" s="440">
        <v>990.58333333333314</v>
      </c>
      <c r="G208" s="440">
        <v>980.11666666666633</v>
      </c>
      <c r="H208" s="440">
        <v>1029.9166666666665</v>
      </c>
      <c r="I208" s="440">
        <v>1040.3833333333334</v>
      </c>
      <c r="J208" s="440">
        <v>1054.8166666666666</v>
      </c>
      <c r="K208" s="439">
        <v>1025.95</v>
      </c>
      <c r="L208" s="439">
        <v>1001.05</v>
      </c>
      <c r="M208" s="439">
        <v>12.855790000000001</v>
      </c>
    </row>
    <row r="209" spans="1:13">
      <c r="A209" s="245">
        <v>199</v>
      </c>
      <c r="B209" s="442" t="s">
        <v>380</v>
      </c>
      <c r="C209" s="439">
        <v>250.15</v>
      </c>
      <c r="D209" s="440">
        <v>251.6</v>
      </c>
      <c r="E209" s="440">
        <v>248.2</v>
      </c>
      <c r="F209" s="440">
        <v>246.25</v>
      </c>
      <c r="G209" s="440">
        <v>242.85</v>
      </c>
      <c r="H209" s="440">
        <v>253.54999999999998</v>
      </c>
      <c r="I209" s="440">
        <v>256.95000000000005</v>
      </c>
      <c r="J209" s="440">
        <v>258.89999999999998</v>
      </c>
      <c r="K209" s="439">
        <v>255</v>
      </c>
      <c r="L209" s="439">
        <v>249.65</v>
      </c>
      <c r="M209" s="439">
        <v>2.7851699999999999</v>
      </c>
    </row>
    <row r="210" spans="1:13">
      <c r="A210" s="245">
        <v>200</v>
      </c>
      <c r="B210" s="442" t="s">
        <v>381</v>
      </c>
      <c r="C210" s="439">
        <v>415.3</v>
      </c>
      <c r="D210" s="440">
        <v>414.76666666666665</v>
      </c>
      <c r="E210" s="440">
        <v>402.58333333333331</v>
      </c>
      <c r="F210" s="440">
        <v>389.86666666666667</v>
      </c>
      <c r="G210" s="440">
        <v>377.68333333333334</v>
      </c>
      <c r="H210" s="440">
        <v>427.48333333333329</v>
      </c>
      <c r="I210" s="440">
        <v>439.66666666666669</v>
      </c>
      <c r="J210" s="440">
        <v>452.38333333333327</v>
      </c>
      <c r="K210" s="439">
        <v>426.95</v>
      </c>
      <c r="L210" s="439">
        <v>402.05</v>
      </c>
      <c r="M210" s="439">
        <v>1.6184400000000001</v>
      </c>
    </row>
    <row r="211" spans="1:13">
      <c r="A211" s="245">
        <v>201</v>
      </c>
      <c r="B211" s="442" t="s">
        <v>110</v>
      </c>
      <c r="C211" s="439">
        <v>2985.65</v>
      </c>
      <c r="D211" s="440">
        <v>2981.8666666666668</v>
      </c>
      <c r="E211" s="440">
        <v>2946.7833333333338</v>
      </c>
      <c r="F211" s="440">
        <v>2907.916666666667</v>
      </c>
      <c r="G211" s="440">
        <v>2872.8333333333339</v>
      </c>
      <c r="H211" s="440">
        <v>3020.7333333333336</v>
      </c>
      <c r="I211" s="440">
        <v>3055.8166666666666</v>
      </c>
      <c r="J211" s="440">
        <v>3094.6833333333334</v>
      </c>
      <c r="K211" s="439">
        <v>3016.95</v>
      </c>
      <c r="L211" s="439">
        <v>2943</v>
      </c>
      <c r="M211" s="439">
        <v>4.8959799999999998</v>
      </c>
    </row>
    <row r="212" spans="1:13">
      <c r="A212" s="245">
        <v>202</v>
      </c>
      <c r="B212" s="442" t="s">
        <v>383</v>
      </c>
      <c r="C212" s="439">
        <v>53.65</v>
      </c>
      <c r="D212" s="440">
        <v>53.733333333333327</v>
      </c>
      <c r="E212" s="440">
        <v>52.066666666666656</v>
      </c>
      <c r="F212" s="440">
        <v>50.483333333333327</v>
      </c>
      <c r="G212" s="440">
        <v>48.816666666666656</v>
      </c>
      <c r="H212" s="440">
        <v>55.316666666666656</v>
      </c>
      <c r="I212" s="440">
        <v>56.983333333333327</v>
      </c>
      <c r="J212" s="440">
        <v>58.566666666666656</v>
      </c>
      <c r="K212" s="439">
        <v>55.4</v>
      </c>
      <c r="L212" s="439">
        <v>52.15</v>
      </c>
      <c r="M212" s="439">
        <v>75.061179999999993</v>
      </c>
    </row>
    <row r="213" spans="1:13">
      <c r="A213" s="245">
        <v>203</v>
      </c>
      <c r="B213" s="442" t="s">
        <v>112</v>
      </c>
      <c r="C213" s="439">
        <v>394.8</v>
      </c>
      <c r="D213" s="440">
        <v>391.2166666666667</v>
      </c>
      <c r="E213" s="440">
        <v>384.93333333333339</v>
      </c>
      <c r="F213" s="440">
        <v>375.06666666666672</v>
      </c>
      <c r="G213" s="440">
        <v>368.78333333333342</v>
      </c>
      <c r="H213" s="440">
        <v>401.08333333333337</v>
      </c>
      <c r="I213" s="440">
        <v>407.36666666666667</v>
      </c>
      <c r="J213" s="440">
        <v>417.23333333333335</v>
      </c>
      <c r="K213" s="439">
        <v>397.5</v>
      </c>
      <c r="L213" s="439">
        <v>381.35</v>
      </c>
      <c r="M213" s="439">
        <v>116.01461</v>
      </c>
    </row>
    <row r="214" spans="1:13">
      <c r="A214" s="245">
        <v>204</v>
      </c>
      <c r="B214" s="442" t="s">
        <v>384</v>
      </c>
      <c r="C214" s="439">
        <v>1051.9000000000001</v>
      </c>
      <c r="D214" s="440">
        <v>1046</v>
      </c>
      <c r="E214" s="440">
        <v>1034</v>
      </c>
      <c r="F214" s="440">
        <v>1016.0999999999999</v>
      </c>
      <c r="G214" s="440">
        <v>1004.0999999999999</v>
      </c>
      <c r="H214" s="440">
        <v>1063.9000000000001</v>
      </c>
      <c r="I214" s="440">
        <v>1075.9000000000001</v>
      </c>
      <c r="J214" s="440">
        <v>1093.8000000000002</v>
      </c>
      <c r="K214" s="439">
        <v>1058</v>
      </c>
      <c r="L214" s="439">
        <v>1028.0999999999999</v>
      </c>
      <c r="M214" s="439">
        <v>1.5472600000000001</v>
      </c>
    </row>
    <row r="215" spans="1:13">
      <c r="A215" s="245">
        <v>205</v>
      </c>
      <c r="B215" s="442" t="s">
        <v>385</v>
      </c>
      <c r="C215" s="439">
        <v>167</v>
      </c>
      <c r="D215" s="440">
        <v>167.43333333333331</v>
      </c>
      <c r="E215" s="440">
        <v>162.16666666666663</v>
      </c>
      <c r="F215" s="440">
        <v>157.33333333333331</v>
      </c>
      <c r="G215" s="440">
        <v>152.06666666666663</v>
      </c>
      <c r="H215" s="440">
        <v>172.26666666666662</v>
      </c>
      <c r="I215" s="440">
        <v>177.53333333333333</v>
      </c>
      <c r="J215" s="440">
        <v>182.36666666666662</v>
      </c>
      <c r="K215" s="439">
        <v>172.7</v>
      </c>
      <c r="L215" s="439">
        <v>162.6</v>
      </c>
      <c r="M215" s="439">
        <v>97.204580000000007</v>
      </c>
    </row>
    <row r="216" spans="1:13">
      <c r="A216" s="245">
        <v>206</v>
      </c>
      <c r="B216" s="442" t="s">
        <v>113</v>
      </c>
      <c r="C216" s="439">
        <v>298.39999999999998</v>
      </c>
      <c r="D216" s="440">
        <v>297.16666666666669</v>
      </c>
      <c r="E216" s="440">
        <v>293.83333333333337</v>
      </c>
      <c r="F216" s="440">
        <v>289.26666666666671</v>
      </c>
      <c r="G216" s="440">
        <v>285.93333333333339</v>
      </c>
      <c r="H216" s="440">
        <v>301.73333333333335</v>
      </c>
      <c r="I216" s="440">
        <v>305.06666666666672</v>
      </c>
      <c r="J216" s="440">
        <v>309.63333333333333</v>
      </c>
      <c r="K216" s="439">
        <v>300.5</v>
      </c>
      <c r="L216" s="439">
        <v>292.60000000000002</v>
      </c>
      <c r="M216" s="439">
        <v>43.02684</v>
      </c>
    </row>
    <row r="217" spans="1:13">
      <c r="A217" s="245">
        <v>207</v>
      </c>
      <c r="B217" s="442" t="s">
        <v>114</v>
      </c>
      <c r="C217" s="439">
        <v>2364.6</v>
      </c>
      <c r="D217" s="440">
        <v>2358.7666666666664</v>
      </c>
      <c r="E217" s="440">
        <v>2342.4333333333329</v>
      </c>
      <c r="F217" s="440">
        <v>2320.2666666666664</v>
      </c>
      <c r="G217" s="440">
        <v>2303.9333333333329</v>
      </c>
      <c r="H217" s="440">
        <v>2380.9333333333329</v>
      </c>
      <c r="I217" s="440">
        <v>2397.2666666666669</v>
      </c>
      <c r="J217" s="440">
        <v>2419.4333333333329</v>
      </c>
      <c r="K217" s="439">
        <v>2375.1</v>
      </c>
      <c r="L217" s="439">
        <v>2336.6</v>
      </c>
      <c r="M217" s="439">
        <v>17.616320000000002</v>
      </c>
    </row>
    <row r="218" spans="1:13">
      <c r="A218" s="245">
        <v>208</v>
      </c>
      <c r="B218" s="442" t="s">
        <v>250</v>
      </c>
      <c r="C218" s="439">
        <v>339.6</v>
      </c>
      <c r="D218" s="440">
        <v>338.25000000000006</v>
      </c>
      <c r="E218" s="440">
        <v>332.4500000000001</v>
      </c>
      <c r="F218" s="440">
        <v>325.30000000000007</v>
      </c>
      <c r="G218" s="440">
        <v>319.50000000000011</v>
      </c>
      <c r="H218" s="440">
        <v>345.40000000000009</v>
      </c>
      <c r="I218" s="440">
        <v>351.20000000000005</v>
      </c>
      <c r="J218" s="440">
        <v>358.35000000000008</v>
      </c>
      <c r="K218" s="439">
        <v>344.05</v>
      </c>
      <c r="L218" s="439">
        <v>331.1</v>
      </c>
      <c r="M218" s="439">
        <v>11.80879</v>
      </c>
    </row>
    <row r="219" spans="1:13">
      <c r="A219" s="245">
        <v>209</v>
      </c>
      <c r="B219" s="442" t="s">
        <v>386</v>
      </c>
      <c r="C219" s="439">
        <v>40651.949999999997</v>
      </c>
      <c r="D219" s="440">
        <v>40813.216666666667</v>
      </c>
      <c r="E219" s="440">
        <v>40339.283333333333</v>
      </c>
      <c r="F219" s="440">
        <v>40026.616666666669</v>
      </c>
      <c r="G219" s="440">
        <v>39552.683333333334</v>
      </c>
      <c r="H219" s="440">
        <v>41125.883333333331</v>
      </c>
      <c r="I219" s="440">
        <v>41599.816666666666</v>
      </c>
      <c r="J219" s="440">
        <v>41912.48333333333</v>
      </c>
      <c r="K219" s="439">
        <v>41287.15</v>
      </c>
      <c r="L219" s="439">
        <v>40500.550000000003</v>
      </c>
      <c r="M219" s="439">
        <v>3.4279999999999998E-2</v>
      </c>
    </row>
    <row r="220" spans="1:13">
      <c r="A220" s="245">
        <v>210</v>
      </c>
      <c r="B220" s="442" t="s">
        <v>251</v>
      </c>
      <c r="C220" s="439">
        <v>53.2</v>
      </c>
      <c r="D220" s="440">
        <v>52.816666666666663</v>
      </c>
      <c r="E220" s="440">
        <v>51.233333333333327</v>
      </c>
      <c r="F220" s="440">
        <v>49.266666666666666</v>
      </c>
      <c r="G220" s="440">
        <v>47.68333333333333</v>
      </c>
      <c r="H220" s="440">
        <v>54.783333333333324</v>
      </c>
      <c r="I220" s="440">
        <v>56.366666666666667</v>
      </c>
      <c r="J220" s="440">
        <v>58.333333333333321</v>
      </c>
      <c r="K220" s="439">
        <v>54.4</v>
      </c>
      <c r="L220" s="439">
        <v>50.85</v>
      </c>
      <c r="M220" s="439">
        <v>70.975999999999999</v>
      </c>
    </row>
    <row r="221" spans="1:13">
      <c r="A221" s="245">
        <v>211</v>
      </c>
      <c r="B221" s="442" t="s">
        <v>108</v>
      </c>
      <c r="C221" s="439">
        <v>2539.1999999999998</v>
      </c>
      <c r="D221" s="440">
        <v>2537.2166666666667</v>
      </c>
      <c r="E221" s="440">
        <v>2514.6333333333332</v>
      </c>
      <c r="F221" s="440">
        <v>2490.0666666666666</v>
      </c>
      <c r="G221" s="440">
        <v>2467.4833333333331</v>
      </c>
      <c r="H221" s="440">
        <v>2561.7833333333333</v>
      </c>
      <c r="I221" s="440">
        <v>2584.3666666666663</v>
      </c>
      <c r="J221" s="440">
        <v>2608.9333333333334</v>
      </c>
      <c r="K221" s="439">
        <v>2559.8000000000002</v>
      </c>
      <c r="L221" s="439">
        <v>2512.65</v>
      </c>
      <c r="M221" s="439">
        <v>21.25197</v>
      </c>
    </row>
    <row r="222" spans="1:13">
      <c r="A222" s="245">
        <v>212</v>
      </c>
      <c r="B222" s="442" t="s">
        <v>830</v>
      </c>
      <c r="C222" s="439">
        <v>289.60000000000002</v>
      </c>
      <c r="D222" s="440">
        <v>289.13333333333333</v>
      </c>
      <c r="E222" s="440">
        <v>283.81666666666666</v>
      </c>
      <c r="F222" s="440">
        <v>278.03333333333336</v>
      </c>
      <c r="G222" s="440">
        <v>272.7166666666667</v>
      </c>
      <c r="H222" s="440">
        <v>294.91666666666663</v>
      </c>
      <c r="I222" s="440">
        <v>300.23333333333323</v>
      </c>
      <c r="J222" s="440">
        <v>306.01666666666659</v>
      </c>
      <c r="K222" s="439">
        <v>294.45</v>
      </c>
      <c r="L222" s="439">
        <v>283.35000000000002</v>
      </c>
      <c r="M222" s="439">
        <v>2.1483400000000001</v>
      </c>
    </row>
    <row r="223" spans="1:13">
      <c r="A223" s="245">
        <v>213</v>
      </c>
      <c r="B223" s="442" t="s">
        <v>116</v>
      </c>
      <c r="C223" s="439">
        <v>635.15</v>
      </c>
      <c r="D223" s="440">
        <v>631.5333333333333</v>
      </c>
      <c r="E223" s="440">
        <v>626.96666666666658</v>
      </c>
      <c r="F223" s="440">
        <v>618.7833333333333</v>
      </c>
      <c r="G223" s="440">
        <v>614.21666666666658</v>
      </c>
      <c r="H223" s="440">
        <v>639.71666666666658</v>
      </c>
      <c r="I223" s="440">
        <v>644.28333333333319</v>
      </c>
      <c r="J223" s="440">
        <v>652.46666666666658</v>
      </c>
      <c r="K223" s="439">
        <v>636.1</v>
      </c>
      <c r="L223" s="439">
        <v>623.35</v>
      </c>
      <c r="M223" s="439">
        <v>101.70497</v>
      </c>
    </row>
    <row r="224" spans="1:13">
      <c r="A224" s="245">
        <v>214</v>
      </c>
      <c r="B224" s="442" t="s">
        <v>252</v>
      </c>
      <c r="C224" s="439">
        <v>1504.3</v>
      </c>
      <c r="D224" s="440">
        <v>1509.5</v>
      </c>
      <c r="E224" s="440">
        <v>1488.8</v>
      </c>
      <c r="F224" s="440">
        <v>1473.3</v>
      </c>
      <c r="G224" s="440">
        <v>1452.6</v>
      </c>
      <c r="H224" s="440">
        <v>1525</v>
      </c>
      <c r="I224" s="440">
        <v>1545.6999999999998</v>
      </c>
      <c r="J224" s="440">
        <v>1561.2</v>
      </c>
      <c r="K224" s="439">
        <v>1530.2</v>
      </c>
      <c r="L224" s="439">
        <v>1494</v>
      </c>
      <c r="M224" s="439">
        <v>4.1822999999999997</v>
      </c>
    </row>
    <row r="225" spans="1:13">
      <c r="A225" s="245">
        <v>215</v>
      </c>
      <c r="B225" s="442" t="s">
        <v>117</v>
      </c>
      <c r="C225" s="439">
        <v>587.9</v>
      </c>
      <c r="D225" s="440">
        <v>582.81666666666672</v>
      </c>
      <c r="E225" s="440">
        <v>572.28333333333342</v>
      </c>
      <c r="F225" s="440">
        <v>556.66666666666674</v>
      </c>
      <c r="G225" s="440">
        <v>546.13333333333344</v>
      </c>
      <c r="H225" s="440">
        <v>598.43333333333339</v>
      </c>
      <c r="I225" s="440">
        <v>608.9666666666667</v>
      </c>
      <c r="J225" s="440">
        <v>624.58333333333337</v>
      </c>
      <c r="K225" s="439">
        <v>593.35</v>
      </c>
      <c r="L225" s="439">
        <v>567.20000000000005</v>
      </c>
      <c r="M225" s="439">
        <v>18.62163</v>
      </c>
    </row>
    <row r="226" spans="1:13">
      <c r="A226" s="245">
        <v>216</v>
      </c>
      <c r="B226" s="442" t="s">
        <v>387</v>
      </c>
      <c r="C226" s="439">
        <v>651.25</v>
      </c>
      <c r="D226" s="440">
        <v>637.33333333333337</v>
      </c>
      <c r="E226" s="440">
        <v>614.91666666666674</v>
      </c>
      <c r="F226" s="440">
        <v>578.58333333333337</v>
      </c>
      <c r="G226" s="440">
        <v>556.16666666666674</v>
      </c>
      <c r="H226" s="440">
        <v>673.66666666666674</v>
      </c>
      <c r="I226" s="440">
        <v>696.08333333333348</v>
      </c>
      <c r="J226" s="440">
        <v>732.41666666666674</v>
      </c>
      <c r="K226" s="439">
        <v>659.75</v>
      </c>
      <c r="L226" s="439">
        <v>601</v>
      </c>
      <c r="M226" s="439">
        <v>16.527570000000001</v>
      </c>
    </row>
    <row r="227" spans="1:13">
      <c r="A227" s="245">
        <v>217</v>
      </c>
      <c r="B227" s="442" t="s">
        <v>388</v>
      </c>
      <c r="C227" s="439">
        <v>3321.25</v>
      </c>
      <c r="D227" s="440">
        <v>3338.4500000000003</v>
      </c>
      <c r="E227" s="440">
        <v>3252.9000000000005</v>
      </c>
      <c r="F227" s="440">
        <v>3184.55</v>
      </c>
      <c r="G227" s="440">
        <v>3099.0000000000005</v>
      </c>
      <c r="H227" s="440">
        <v>3406.8000000000006</v>
      </c>
      <c r="I227" s="440">
        <v>3492.3500000000008</v>
      </c>
      <c r="J227" s="440">
        <v>3560.7000000000007</v>
      </c>
      <c r="K227" s="439">
        <v>3424</v>
      </c>
      <c r="L227" s="439">
        <v>3270.1</v>
      </c>
      <c r="M227" s="439">
        <v>9.3119999999999994E-2</v>
      </c>
    </row>
    <row r="228" spans="1:13">
      <c r="A228" s="245">
        <v>218</v>
      </c>
      <c r="B228" s="442" t="s">
        <v>253</v>
      </c>
      <c r="C228" s="439">
        <v>38.700000000000003</v>
      </c>
      <c r="D228" s="440">
        <v>38.683333333333337</v>
      </c>
      <c r="E228" s="440">
        <v>38.266666666666673</v>
      </c>
      <c r="F228" s="440">
        <v>37.833333333333336</v>
      </c>
      <c r="G228" s="440">
        <v>37.416666666666671</v>
      </c>
      <c r="H228" s="440">
        <v>39.116666666666674</v>
      </c>
      <c r="I228" s="440">
        <v>39.533333333333331</v>
      </c>
      <c r="J228" s="440">
        <v>39.966666666666676</v>
      </c>
      <c r="K228" s="439">
        <v>39.1</v>
      </c>
      <c r="L228" s="439">
        <v>38.25</v>
      </c>
      <c r="M228" s="439">
        <v>86.392430000000004</v>
      </c>
    </row>
    <row r="229" spans="1:13">
      <c r="A229" s="245">
        <v>219</v>
      </c>
      <c r="B229" s="442" t="s">
        <v>119</v>
      </c>
      <c r="C229" s="439">
        <v>59.45</v>
      </c>
      <c r="D229" s="440">
        <v>59.15</v>
      </c>
      <c r="E229" s="440">
        <v>58.25</v>
      </c>
      <c r="F229" s="440">
        <v>57.050000000000004</v>
      </c>
      <c r="G229" s="440">
        <v>56.150000000000006</v>
      </c>
      <c r="H229" s="440">
        <v>60.349999999999994</v>
      </c>
      <c r="I229" s="440">
        <v>61.249999999999986</v>
      </c>
      <c r="J229" s="440">
        <v>62.449999999999989</v>
      </c>
      <c r="K229" s="439">
        <v>60.05</v>
      </c>
      <c r="L229" s="439">
        <v>57.95</v>
      </c>
      <c r="M229" s="439">
        <v>310.58497999999997</v>
      </c>
    </row>
    <row r="230" spans="1:13">
      <c r="A230" s="245">
        <v>220</v>
      </c>
      <c r="B230" s="442" t="s">
        <v>389</v>
      </c>
      <c r="C230" s="439">
        <v>56.65</v>
      </c>
      <c r="D230" s="440">
        <v>56.800000000000004</v>
      </c>
      <c r="E230" s="440">
        <v>54.600000000000009</v>
      </c>
      <c r="F230" s="440">
        <v>52.550000000000004</v>
      </c>
      <c r="G230" s="440">
        <v>50.350000000000009</v>
      </c>
      <c r="H230" s="440">
        <v>58.850000000000009</v>
      </c>
      <c r="I230" s="440">
        <v>61.050000000000011</v>
      </c>
      <c r="J230" s="440">
        <v>63.100000000000009</v>
      </c>
      <c r="K230" s="439">
        <v>59</v>
      </c>
      <c r="L230" s="439">
        <v>54.75</v>
      </c>
      <c r="M230" s="439">
        <v>121.89404</v>
      </c>
    </row>
    <row r="231" spans="1:13">
      <c r="A231" s="245">
        <v>221</v>
      </c>
      <c r="B231" s="442" t="s">
        <v>390</v>
      </c>
      <c r="C231" s="439">
        <v>1161.55</v>
      </c>
      <c r="D231" s="440">
        <v>1164.7</v>
      </c>
      <c r="E231" s="440">
        <v>1139.4000000000001</v>
      </c>
      <c r="F231" s="440">
        <v>1117.25</v>
      </c>
      <c r="G231" s="440">
        <v>1091.95</v>
      </c>
      <c r="H231" s="440">
        <v>1186.8500000000001</v>
      </c>
      <c r="I231" s="440">
        <v>1212.1499999999999</v>
      </c>
      <c r="J231" s="440">
        <v>1234.3000000000002</v>
      </c>
      <c r="K231" s="439">
        <v>1190</v>
      </c>
      <c r="L231" s="439">
        <v>1142.55</v>
      </c>
      <c r="M231" s="439">
        <v>0.69508000000000003</v>
      </c>
    </row>
    <row r="232" spans="1:13">
      <c r="A232" s="245">
        <v>222</v>
      </c>
      <c r="B232" s="442" t="s">
        <v>391</v>
      </c>
      <c r="C232" s="439">
        <v>259.64999999999998</v>
      </c>
      <c r="D232" s="440">
        <v>260.45</v>
      </c>
      <c r="E232" s="440">
        <v>252.2</v>
      </c>
      <c r="F232" s="440">
        <v>244.75</v>
      </c>
      <c r="G232" s="440">
        <v>236.5</v>
      </c>
      <c r="H232" s="440">
        <v>267.89999999999998</v>
      </c>
      <c r="I232" s="440">
        <v>276.14999999999998</v>
      </c>
      <c r="J232" s="440">
        <v>283.59999999999997</v>
      </c>
      <c r="K232" s="439">
        <v>268.7</v>
      </c>
      <c r="L232" s="439">
        <v>253</v>
      </c>
      <c r="M232" s="439">
        <v>0.58760999999999997</v>
      </c>
    </row>
    <row r="233" spans="1:13">
      <c r="A233" s="245">
        <v>223</v>
      </c>
      <c r="B233" s="442" t="s">
        <v>746</v>
      </c>
      <c r="C233" s="439">
        <v>1184.45</v>
      </c>
      <c r="D233" s="440">
        <v>1188.5999999999999</v>
      </c>
      <c r="E233" s="440">
        <v>1177.1999999999998</v>
      </c>
      <c r="F233" s="440">
        <v>1169.9499999999998</v>
      </c>
      <c r="G233" s="440">
        <v>1158.5499999999997</v>
      </c>
      <c r="H233" s="440">
        <v>1195.8499999999999</v>
      </c>
      <c r="I233" s="440">
        <v>1207.25</v>
      </c>
      <c r="J233" s="440">
        <v>1214.5</v>
      </c>
      <c r="K233" s="439">
        <v>1200</v>
      </c>
      <c r="L233" s="439">
        <v>1181.3499999999999</v>
      </c>
      <c r="M233" s="439">
        <v>0.18590999999999999</v>
      </c>
    </row>
    <row r="234" spans="1:13">
      <c r="A234" s="245">
        <v>224</v>
      </c>
      <c r="B234" s="442" t="s">
        <v>750</v>
      </c>
      <c r="C234" s="439">
        <v>656.4</v>
      </c>
      <c r="D234" s="440">
        <v>656.6</v>
      </c>
      <c r="E234" s="440">
        <v>644.80000000000007</v>
      </c>
      <c r="F234" s="440">
        <v>633.20000000000005</v>
      </c>
      <c r="G234" s="440">
        <v>621.40000000000009</v>
      </c>
      <c r="H234" s="440">
        <v>668.2</v>
      </c>
      <c r="I234" s="440">
        <v>680</v>
      </c>
      <c r="J234" s="440">
        <v>691.6</v>
      </c>
      <c r="K234" s="439">
        <v>668.4</v>
      </c>
      <c r="L234" s="439">
        <v>645</v>
      </c>
      <c r="M234" s="439">
        <v>3.9880599999999999</v>
      </c>
    </row>
    <row r="235" spans="1:13">
      <c r="A235" s="245">
        <v>225</v>
      </c>
      <c r="B235" s="442" t="s">
        <v>392</v>
      </c>
      <c r="C235" s="439">
        <v>141.6</v>
      </c>
      <c r="D235" s="440">
        <v>139.78333333333333</v>
      </c>
      <c r="E235" s="440">
        <v>134.86666666666667</v>
      </c>
      <c r="F235" s="440">
        <v>128.13333333333335</v>
      </c>
      <c r="G235" s="440">
        <v>123.2166666666667</v>
      </c>
      <c r="H235" s="440">
        <v>146.51666666666665</v>
      </c>
      <c r="I235" s="440">
        <v>151.43333333333334</v>
      </c>
      <c r="J235" s="440">
        <v>158.16666666666663</v>
      </c>
      <c r="K235" s="439">
        <v>144.69999999999999</v>
      </c>
      <c r="L235" s="439">
        <v>133.05000000000001</v>
      </c>
      <c r="M235" s="439">
        <v>67.324749999999995</v>
      </c>
    </row>
    <row r="236" spans="1:13">
      <c r="A236" s="245">
        <v>226</v>
      </c>
      <c r="B236" s="442" t="s">
        <v>393</v>
      </c>
      <c r="C236" s="439">
        <v>48.55</v>
      </c>
      <c r="D236" s="440">
        <v>48.416666666666664</v>
      </c>
      <c r="E236" s="440">
        <v>47.633333333333326</v>
      </c>
      <c r="F236" s="440">
        <v>46.716666666666661</v>
      </c>
      <c r="G236" s="440">
        <v>45.933333333333323</v>
      </c>
      <c r="H236" s="440">
        <v>49.333333333333329</v>
      </c>
      <c r="I236" s="440">
        <v>50.116666666666674</v>
      </c>
      <c r="J236" s="440">
        <v>51.033333333333331</v>
      </c>
      <c r="K236" s="439">
        <v>49.2</v>
      </c>
      <c r="L236" s="439">
        <v>47.5</v>
      </c>
      <c r="M236" s="439">
        <v>41.97578</v>
      </c>
    </row>
    <row r="237" spans="1:13">
      <c r="A237" s="245">
        <v>227</v>
      </c>
      <c r="B237" s="442" t="s">
        <v>126</v>
      </c>
      <c r="C237" s="439">
        <v>207.3</v>
      </c>
      <c r="D237" s="440">
        <v>206.98333333333335</v>
      </c>
      <c r="E237" s="440">
        <v>205.51666666666671</v>
      </c>
      <c r="F237" s="440">
        <v>203.73333333333335</v>
      </c>
      <c r="G237" s="440">
        <v>202.26666666666671</v>
      </c>
      <c r="H237" s="440">
        <v>208.76666666666671</v>
      </c>
      <c r="I237" s="440">
        <v>210.23333333333335</v>
      </c>
      <c r="J237" s="440">
        <v>212.01666666666671</v>
      </c>
      <c r="K237" s="439">
        <v>208.45</v>
      </c>
      <c r="L237" s="439">
        <v>205.2</v>
      </c>
      <c r="M237" s="439">
        <v>176.77888999999999</v>
      </c>
    </row>
    <row r="238" spans="1:13">
      <c r="A238" s="245">
        <v>228</v>
      </c>
      <c r="B238" s="442" t="s">
        <v>395</v>
      </c>
      <c r="C238" s="439">
        <v>125</v>
      </c>
      <c r="D238" s="440">
        <v>125.06666666666668</v>
      </c>
      <c r="E238" s="440">
        <v>123.33333333333336</v>
      </c>
      <c r="F238" s="440">
        <v>121.66666666666669</v>
      </c>
      <c r="G238" s="440">
        <v>119.93333333333337</v>
      </c>
      <c r="H238" s="440">
        <v>126.73333333333335</v>
      </c>
      <c r="I238" s="440">
        <v>128.46666666666667</v>
      </c>
      <c r="J238" s="440">
        <v>130.13333333333333</v>
      </c>
      <c r="K238" s="439">
        <v>126.8</v>
      </c>
      <c r="L238" s="439">
        <v>123.4</v>
      </c>
      <c r="M238" s="439">
        <v>3.6442999999999999</v>
      </c>
    </row>
    <row r="239" spans="1:13">
      <c r="A239" s="245">
        <v>229</v>
      </c>
      <c r="B239" s="442" t="s">
        <v>396</v>
      </c>
      <c r="C239" s="439">
        <v>182.05</v>
      </c>
      <c r="D239" s="440">
        <v>182.4</v>
      </c>
      <c r="E239" s="440">
        <v>180.10000000000002</v>
      </c>
      <c r="F239" s="440">
        <v>178.15</v>
      </c>
      <c r="G239" s="440">
        <v>175.85000000000002</v>
      </c>
      <c r="H239" s="440">
        <v>184.35000000000002</v>
      </c>
      <c r="I239" s="440">
        <v>186.65000000000003</v>
      </c>
      <c r="J239" s="440">
        <v>188.60000000000002</v>
      </c>
      <c r="K239" s="439">
        <v>184.7</v>
      </c>
      <c r="L239" s="439">
        <v>180.45</v>
      </c>
      <c r="M239" s="439">
        <v>12.104889999999999</v>
      </c>
    </row>
    <row r="240" spans="1:13">
      <c r="A240" s="245">
        <v>230</v>
      </c>
      <c r="B240" s="442" t="s">
        <v>115</v>
      </c>
      <c r="C240" s="439">
        <v>298.5</v>
      </c>
      <c r="D240" s="440">
        <v>295.05</v>
      </c>
      <c r="E240" s="440">
        <v>286.10000000000002</v>
      </c>
      <c r="F240" s="440">
        <v>273.7</v>
      </c>
      <c r="G240" s="440">
        <v>264.75</v>
      </c>
      <c r="H240" s="440">
        <v>307.45000000000005</v>
      </c>
      <c r="I240" s="440">
        <v>316.39999999999998</v>
      </c>
      <c r="J240" s="440">
        <v>328.80000000000007</v>
      </c>
      <c r="K240" s="439">
        <v>304</v>
      </c>
      <c r="L240" s="439">
        <v>282.64999999999998</v>
      </c>
      <c r="M240" s="439">
        <v>487.02821</v>
      </c>
    </row>
    <row r="241" spans="1:13">
      <c r="A241" s="245">
        <v>231</v>
      </c>
      <c r="B241" s="442" t="s">
        <v>397</v>
      </c>
      <c r="C241" s="439">
        <v>109.6</v>
      </c>
      <c r="D241" s="440">
        <v>108.7</v>
      </c>
      <c r="E241" s="440">
        <v>105.9</v>
      </c>
      <c r="F241" s="440">
        <v>102.2</v>
      </c>
      <c r="G241" s="440">
        <v>99.4</v>
      </c>
      <c r="H241" s="440">
        <v>112.4</v>
      </c>
      <c r="I241" s="440">
        <v>115.19999999999999</v>
      </c>
      <c r="J241" s="440">
        <v>118.9</v>
      </c>
      <c r="K241" s="439">
        <v>111.5</v>
      </c>
      <c r="L241" s="439">
        <v>105</v>
      </c>
      <c r="M241" s="439">
        <v>116.60614</v>
      </c>
    </row>
    <row r="242" spans="1:13">
      <c r="A242" s="245">
        <v>232</v>
      </c>
      <c r="B242" s="442" t="s">
        <v>747</v>
      </c>
      <c r="C242" s="439">
        <v>7208.55</v>
      </c>
      <c r="D242" s="440">
        <v>7216.5333333333328</v>
      </c>
      <c r="E242" s="440">
        <v>7112.0666666666657</v>
      </c>
      <c r="F242" s="440">
        <v>7015.583333333333</v>
      </c>
      <c r="G242" s="440">
        <v>6911.1166666666659</v>
      </c>
      <c r="H242" s="440">
        <v>7313.0166666666655</v>
      </c>
      <c r="I242" s="440">
        <v>7417.4833333333327</v>
      </c>
      <c r="J242" s="440">
        <v>7513.9666666666653</v>
      </c>
      <c r="K242" s="439">
        <v>7321</v>
      </c>
      <c r="L242" s="439">
        <v>7120.05</v>
      </c>
      <c r="M242" s="439">
        <v>0.51478000000000002</v>
      </c>
    </row>
    <row r="243" spans="1:13">
      <c r="A243" s="245">
        <v>233</v>
      </c>
      <c r="B243" s="442" t="s">
        <v>254</v>
      </c>
      <c r="C243" s="439">
        <v>146.05000000000001</v>
      </c>
      <c r="D243" s="440">
        <v>144.23333333333332</v>
      </c>
      <c r="E243" s="440">
        <v>139.01666666666665</v>
      </c>
      <c r="F243" s="440">
        <v>131.98333333333332</v>
      </c>
      <c r="G243" s="440">
        <v>126.76666666666665</v>
      </c>
      <c r="H243" s="440">
        <v>151.26666666666665</v>
      </c>
      <c r="I243" s="440">
        <v>156.48333333333329</v>
      </c>
      <c r="J243" s="440">
        <v>163.51666666666665</v>
      </c>
      <c r="K243" s="439">
        <v>149.44999999999999</v>
      </c>
      <c r="L243" s="439">
        <v>137.19999999999999</v>
      </c>
      <c r="M243" s="439">
        <v>65.801379999999995</v>
      </c>
    </row>
    <row r="244" spans="1:13">
      <c r="A244" s="245">
        <v>234</v>
      </c>
      <c r="B244" s="442" t="s">
        <v>398</v>
      </c>
      <c r="C244" s="439">
        <v>366</v>
      </c>
      <c r="D244" s="440">
        <v>364.08333333333331</v>
      </c>
      <c r="E244" s="440">
        <v>358.91666666666663</v>
      </c>
      <c r="F244" s="440">
        <v>351.83333333333331</v>
      </c>
      <c r="G244" s="440">
        <v>346.66666666666663</v>
      </c>
      <c r="H244" s="440">
        <v>371.16666666666663</v>
      </c>
      <c r="I244" s="440">
        <v>376.33333333333326</v>
      </c>
      <c r="J244" s="440">
        <v>383.41666666666663</v>
      </c>
      <c r="K244" s="439">
        <v>369.25</v>
      </c>
      <c r="L244" s="439">
        <v>357</v>
      </c>
      <c r="M244" s="439">
        <v>13.462759999999999</v>
      </c>
    </row>
    <row r="245" spans="1:13">
      <c r="A245" s="245">
        <v>235</v>
      </c>
      <c r="B245" s="442" t="s">
        <v>255</v>
      </c>
      <c r="C245" s="439">
        <v>134.05000000000001</v>
      </c>
      <c r="D245" s="440">
        <v>133.95000000000002</v>
      </c>
      <c r="E245" s="440">
        <v>131.65000000000003</v>
      </c>
      <c r="F245" s="440">
        <v>129.25000000000003</v>
      </c>
      <c r="G245" s="440">
        <v>126.95000000000005</v>
      </c>
      <c r="H245" s="440">
        <v>136.35000000000002</v>
      </c>
      <c r="I245" s="440">
        <v>138.65000000000003</v>
      </c>
      <c r="J245" s="440">
        <v>141.05000000000001</v>
      </c>
      <c r="K245" s="439">
        <v>136.25</v>
      </c>
      <c r="L245" s="439">
        <v>131.55000000000001</v>
      </c>
      <c r="M245" s="439">
        <v>34.387639999999998</v>
      </c>
    </row>
    <row r="246" spans="1:13">
      <c r="A246" s="245">
        <v>236</v>
      </c>
      <c r="B246" s="442" t="s">
        <v>125</v>
      </c>
      <c r="C246" s="439">
        <v>114.75</v>
      </c>
      <c r="D246" s="440">
        <v>114.31666666666666</v>
      </c>
      <c r="E246" s="440">
        <v>112.93333333333332</v>
      </c>
      <c r="F246" s="440">
        <v>111.11666666666666</v>
      </c>
      <c r="G246" s="440">
        <v>109.73333333333332</v>
      </c>
      <c r="H246" s="440">
        <v>116.13333333333333</v>
      </c>
      <c r="I246" s="440">
        <v>117.51666666666665</v>
      </c>
      <c r="J246" s="440">
        <v>119.33333333333333</v>
      </c>
      <c r="K246" s="439">
        <v>115.7</v>
      </c>
      <c r="L246" s="439">
        <v>112.5</v>
      </c>
      <c r="M246" s="439">
        <v>106.51393</v>
      </c>
    </row>
    <row r="247" spans="1:13">
      <c r="A247" s="245">
        <v>237</v>
      </c>
      <c r="B247" s="442" t="s">
        <v>399</v>
      </c>
      <c r="C247" s="439">
        <v>21.05</v>
      </c>
      <c r="D247" s="440">
        <v>21.083333333333332</v>
      </c>
      <c r="E247" s="440">
        <v>20.266666666666666</v>
      </c>
      <c r="F247" s="440">
        <v>19.483333333333334</v>
      </c>
      <c r="G247" s="440">
        <v>18.666666666666668</v>
      </c>
      <c r="H247" s="440">
        <v>21.866666666666664</v>
      </c>
      <c r="I247" s="440">
        <v>22.683333333333334</v>
      </c>
      <c r="J247" s="440">
        <v>23.466666666666661</v>
      </c>
      <c r="K247" s="439">
        <v>21.9</v>
      </c>
      <c r="L247" s="439">
        <v>20.3</v>
      </c>
      <c r="M247" s="439">
        <v>310.16976</v>
      </c>
    </row>
    <row r="248" spans="1:13">
      <c r="A248" s="245">
        <v>238</v>
      </c>
      <c r="B248" s="442" t="s">
        <v>772</v>
      </c>
      <c r="C248" s="439">
        <v>2064.4</v>
      </c>
      <c r="D248" s="440">
        <v>2060.4666666666667</v>
      </c>
      <c r="E248" s="440">
        <v>2028.9333333333334</v>
      </c>
      <c r="F248" s="440">
        <v>1993.4666666666667</v>
      </c>
      <c r="G248" s="440">
        <v>1961.9333333333334</v>
      </c>
      <c r="H248" s="440">
        <v>2095.9333333333334</v>
      </c>
      <c r="I248" s="440">
        <v>2127.4666666666672</v>
      </c>
      <c r="J248" s="440">
        <v>2162.9333333333334</v>
      </c>
      <c r="K248" s="439">
        <v>2092</v>
      </c>
      <c r="L248" s="439">
        <v>2025</v>
      </c>
      <c r="M248" s="439">
        <v>10.023960000000001</v>
      </c>
    </row>
    <row r="249" spans="1:13">
      <c r="A249" s="245">
        <v>239</v>
      </c>
      <c r="B249" s="442" t="s">
        <v>748</v>
      </c>
      <c r="C249" s="439">
        <v>405.2</v>
      </c>
      <c r="D249" s="440">
        <v>405.61666666666662</v>
      </c>
      <c r="E249" s="440">
        <v>394.83333333333326</v>
      </c>
      <c r="F249" s="440">
        <v>384.46666666666664</v>
      </c>
      <c r="G249" s="440">
        <v>373.68333333333328</v>
      </c>
      <c r="H249" s="440">
        <v>415.98333333333323</v>
      </c>
      <c r="I249" s="440">
        <v>426.76666666666665</v>
      </c>
      <c r="J249" s="440">
        <v>437.13333333333321</v>
      </c>
      <c r="K249" s="439">
        <v>416.4</v>
      </c>
      <c r="L249" s="439">
        <v>395.25</v>
      </c>
      <c r="M249" s="439">
        <v>2.4170699999999998</v>
      </c>
    </row>
    <row r="250" spans="1:13">
      <c r="A250" s="245">
        <v>240</v>
      </c>
      <c r="B250" s="442" t="s">
        <v>120</v>
      </c>
      <c r="C250" s="439">
        <v>530.85</v>
      </c>
      <c r="D250" s="440">
        <v>532.61666666666667</v>
      </c>
      <c r="E250" s="440">
        <v>525.23333333333335</v>
      </c>
      <c r="F250" s="440">
        <v>519.61666666666667</v>
      </c>
      <c r="G250" s="440">
        <v>512.23333333333335</v>
      </c>
      <c r="H250" s="440">
        <v>538.23333333333335</v>
      </c>
      <c r="I250" s="440">
        <v>545.61666666666679</v>
      </c>
      <c r="J250" s="440">
        <v>551.23333333333335</v>
      </c>
      <c r="K250" s="439">
        <v>540</v>
      </c>
      <c r="L250" s="439">
        <v>527</v>
      </c>
      <c r="M250" s="439">
        <v>16.79664</v>
      </c>
    </row>
    <row r="251" spans="1:13">
      <c r="A251" s="245">
        <v>241</v>
      </c>
      <c r="B251" s="442" t="s">
        <v>822</v>
      </c>
      <c r="C251" s="439">
        <v>254.7</v>
      </c>
      <c r="D251" s="440">
        <v>253.56666666666669</v>
      </c>
      <c r="E251" s="440">
        <v>251.13333333333338</v>
      </c>
      <c r="F251" s="440">
        <v>247.56666666666669</v>
      </c>
      <c r="G251" s="440">
        <v>245.13333333333338</v>
      </c>
      <c r="H251" s="440">
        <v>257.13333333333338</v>
      </c>
      <c r="I251" s="440">
        <v>259.56666666666672</v>
      </c>
      <c r="J251" s="440">
        <v>263.13333333333338</v>
      </c>
      <c r="K251" s="439">
        <v>256</v>
      </c>
      <c r="L251" s="439">
        <v>250</v>
      </c>
      <c r="M251" s="439">
        <v>8.8808299999999996</v>
      </c>
    </row>
    <row r="252" spans="1:13">
      <c r="A252" s="245">
        <v>242</v>
      </c>
      <c r="B252" s="442" t="s">
        <v>122</v>
      </c>
      <c r="C252" s="439">
        <v>1024.3</v>
      </c>
      <c r="D252" s="440">
        <v>1015.35</v>
      </c>
      <c r="E252" s="440">
        <v>1002.7</v>
      </c>
      <c r="F252" s="440">
        <v>981.1</v>
      </c>
      <c r="G252" s="440">
        <v>968.45</v>
      </c>
      <c r="H252" s="440">
        <v>1036.95</v>
      </c>
      <c r="I252" s="440">
        <v>1049.5999999999999</v>
      </c>
      <c r="J252" s="440">
        <v>1071.2</v>
      </c>
      <c r="K252" s="439">
        <v>1028</v>
      </c>
      <c r="L252" s="439">
        <v>993.75</v>
      </c>
      <c r="M252" s="439">
        <v>39.822159999999997</v>
      </c>
    </row>
    <row r="253" spans="1:13">
      <c r="A253" s="245">
        <v>243</v>
      </c>
      <c r="B253" s="442" t="s">
        <v>256</v>
      </c>
      <c r="C253" s="439">
        <v>4684.3</v>
      </c>
      <c r="D253" s="440">
        <v>4660.8</v>
      </c>
      <c r="E253" s="440">
        <v>4603.6000000000004</v>
      </c>
      <c r="F253" s="440">
        <v>4522.9000000000005</v>
      </c>
      <c r="G253" s="440">
        <v>4465.7000000000007</v>
      </c>
      <c r="H253" s="440">
        <v>4741.5</v>
      </c>
      <c r="I253" s="440">
        <v>4798.6999999999989</v>
      </c>
      <c r="J253" s="440">
        <v>4879.3999999999996</v>
      </c>
      <c r="K253" s="439">
        <v>4718</v>
      </c>
      <c r="L253" s="439">
        <v>4580.1000000000004</v>
      </c>
      <c r="M253" s="439">
        <v>2.2835399999999999</v>
      </c>
    </row>
    <row r="254" spans="1:13">
      <c r="A254" s="245">
        <v>244</v>
      </c>
      <c r="B254" s="442" t="s">
        <v>124</v>
      </c>
      <c r="C254" s="439">
        <v>1461.8</v>
      </c>
      <c r="D254" s="440">
        <v>1464.0833333333333</v>
      </c>
      <c r="E254" s="440">
        <v>1451.1666666666665</v>
      </c>
      <c r="F254" s="440">
        <v>1440.5333333333333</v>
      </c>
      <c r="G254" s="440">
        <v>1427.6166666666666</v>
      </c>
      <c r="H254" s="440">
        <v>1474.7166666666665</v>
      </c>
      <c r="I254" s="440">
        <v>1487.633333333333</v>
      </c>
      <c r="J254" s="440">
        <v>1498.2666666666664</v>
      </c>
      <c r="K254" s="439">
        <v>1477</v>
      </c>
      <c r="L254" s="439">
        <v>1453.45</v>
      </c>
      <c r="M254" s="439">
        <v>71.322940000000003</v>
      </c>
    </row>
    <row r="255" spans="1:13">
      <c r="A255" s="245">
        <v>245</v>
      </c>
      <c r="B255" s="442" t="s">
        <v>749</v>
      </c>
      <c r="C255" s="439">
        <v>951.4</v>
      </c>
      <c r="D255" s="440">
        <v>959.06666666666661</v>
      </c>
      <c r="E255" s="440">
        <v>934.63333333333321</v>
      </c>
      <c r="F255" s="440">
        <v>917.86666666666656</v>
      </c>
      <c r="G255" s="440">
        <v>893.43333333333317</v>
      </c>
      <c r="H255" s="440">
        <v>975.83333333333326</v>
      </c>
      <c r="I255" s="440">
        <v>1000.2666666666667</v>
      </c>
      <c r="J255" s="440">
        <v>1017.0333333333333</v>
      </c>
      <c r="K255" s="439">
        <v>983.5</v>
      </c>
      <c r="L255" s="439">
        <v>942.3</v>
      </c>
      <c r="M255" s="439">
        <v>0.50980000000000003</v>
      </c>
    </row>
    <row r="256" spans="1:13">
      <c r="A256" s="245">
        <v>246</v>
      </c>
      <c r="B256" s="442" t="s">
        <v>400</v>
      </c>
      <c r="C256" s="439">
        <v>322.7</v>
      </c>
      <c r="D256" s="440">
        <v>323.23333333333335</v>
      </c>
      <c r="E256" s="440">
        <v>318.9666666666667</v>
      </c>
      <c r="F256" s="440">
        <v>315.23333333333335</v>
      </c>
      <c r="G256" s="440">
        <v>310.9666666666667</v>
      </c>
      <c r="H256" s="440">
        <v>326.9666666666667</v>
      </c>
      <c r="I256" s="440">
        <v>331.23333333333335</v>
      </c>
      <c r="J256" s="440">
        <v>334.9666666666667</v>
      </c>
      <c r="K256" s="439">
        <v>327.5</v>
      </c>
      <c r="L256" s="439">
        <v>319.5</v>
      </c>
      <c r="M256" s="439">
        <v>1.9818</v>
      </c>
    </row>
    <row r="257" spans="1:13">
      <c r="A257" s="245">
        <v>247</v>
      </c>
      <c r="B257" s="442" t="s">
        <v>121</v>
      </c>
      <c r="C257" s="439">
        <v>1776.4</v>
      </c>
      <c r="D257" s="440">
        <v>1780.9833333333333</v>
      </c>
      <c r="E257" s="440">
        <v>1760.8666666666668</v>
      </c>
      <c r="F257" s="440">
        <v>1745.3333333333335</v>
      </c>
      <c r="G257" s="440">
        <v>1725.2166666666669</v>
      </c>
      <c r="H257" s="440">
        <v>1796.5166666666667</v>
      </c>
      <c r="I257" s="440">
        <v>1816.633333333333</v>
      </c>
      <c r="J257" s="440">
        <v>1832.1666666666665</v>
      </c>
      <c r="K257" s="439">
        <v>1801.1</v>
      </c>
      <c r="L257" s="439">
        <v>1765.45</v>
      </c>
      <c r="M257" s="439">
        <v>3.28593</v>
      </c>
    </row>
    <row r="258" spans="1:13">
      <c r="A258" s="245">
        <v>248</v>
      </c>
      <c r="B258" s="442" t="s">
        <v>257</v>
      </c>
      <c r="C258" s="439">
        <v>2095.0500000000002</v>
      </c>
      <c r="D258" s="440">
        <v>2082</v>
      </c>
      <c r="E258" s="440">
        <v>2064</v>
      </c>
      <c r="F258" s="440">
        <v>2032.9499999999998</v>
      </c>
      <c r="G258" s="440">
        <v>2014.9499999999998</v>
      </c>
      <c r="H258" s="440">
        <v>2113.0500000000002</v>
      </c>
      <c r="I258" s="440">
        <v>2131.0500000000002</v>
      </c>
      <c r="J258" s="440">
        <v>2162.1000000000004</v>
      </c>
      <c r="K258" s="439">
        <v>2100</v>
      </c>
      <c r="L258" s="439">
        <v>2050.9499999999998</v>
      </c>
      <c r="M258" s="439">
        <v>3.60554</v>
      </c>
    </row>
    <row r="259" spans="1:13">
      <c r="A259" s="245">
        <v>249</v>
      </c>
      <c r="B259" s="442" t="s">
        <v>401</v>
      </c>
      <c r="C259" s="439">
        <v>1544.85</v>
      </c>
      <c r="D259" s="440">
        <v>1553.6333333333332</v>
      </c>
      <c r="E259" s="440">
        <v>1513.2666666666664</v>
      </c>
      <c r="F259" s="440">
        <v>1481.6833333333332</v>
      </c>
      <c r="G259" s="440">
        <v>1441.3166666666664</v>
      </c>
      <c r="H259" s="440">
        <v>1585.2166666666665</v>
      </c>
      <c r="I259" s="440">
        <v>1625.5833333333333</v>
      </c>
      <c r="J259" s="440">
        <v>1657.1666666666665</v>
      </c>
      <c r="K259" s="439">
        <v>1594</v>
      </c>
      <c r="L259" s="439">
        <v>1522.05</v>
      </c>
      <c r="M259" s="439">
        <v>2.3986499999999999</v>
      </c>
    </row>
    <row r="260" spans="1:13">
      <c r="A260" s="245">
        <v>250</v>
      </c>
      <c r="B260" s="442" t="s">
        <v>402</v>
      </c>
      <c r="C260" s="439">
        <v>2813.35</v>
      </c>
      <c r="D260" s="440">
        <v>2781.3333333333335</v>
      </c>
      <c r="E260" s="440">
        <v>2733.0166666666669</v>
      </c>
      <c r="F260" s="440">
        <v>2652.6833333333334</v>
      </c>
      <c r="G260" s="440">
        <v>2604.3666666666668</v>
      </c>
      <c r="H260" s="440">
        <v>2861.666666666667</v>
      </c>
      <c r="I260" s="440">
        <v>2909.9833333333336</v>
      </c>
      <c r="J260" s="440">
        <v>2990.3166666666671</v>
      </c>
      <c r="K260" s="439">
        <v>2829.65</v>
      </c>
      <c r="L260" s="439">
        <v>2701</v>
      </c>
      <c r="M260" s="439">
        <v>0.82645999999999997</v>
      </c>
    </row>
    <row r="261" spans="1:13">
      <c r="A261" s="245">
        <v>251</v>
      </c>
      <c r="B261" s="442" t="s">
        <v>403</v>
      </c>
      <c r="C261" s="439">
        <v>570.5</v>
      </c>
      <c r="D261" s="440">
        <v>561.80000000000007</v>
      </c>
      <c r="E261" s="440">
        <v>550.70000000000016</v>
      </c>
      <c r="F261" s="440">
        <v>530.90000000000009</v>
      </c>
      <c r="G261" s="440">
        <v>519.80000000000018</v>
      </c>
      <c r="H261" s="440">
        <v>581.60000000000014</v>
      </c>
      <c r="I261" s="440">
        <v>592.70000000000005</v>
      </c>
      <c r="J261" s="440">
        <v>612.50000000000011</v>
      </c>
      <c r="K261" s="439">
        <v>572.9</v>
      </c>
      <c r="L261" s="439">
        <v>542</v>
      </c>
      <c r="M261" s="439">
        <v>3.3172999999999999</v>
      </c>
    </row>
    <row r="262" spans="1:13">
      <c r="A262" s="245">
        <v>252</v>
      </c>
      <c r="B262" s="442" t="s">
        <v>404</v>
      </c>
      <c r="C262" s="439">
        <v>171.05</v>
      </c>
      <c r="D262" s="440">
        <v>170.13333333333335</v>
      </c>
      <c r="E262" s="440">
        <v>167.1166666666667</v>
      </c>
      <c r="F262" s="440">
        <v>163.18333333333334</v>
      </c>
      <c r="G262" s="440">
        <v>160.16666666666669</v>
      </c>
      <c r="H262" s="440">
        <v>174.06666666666672</v>
      </c>
      <c r="I262" s="440">
        <v>177.08333333333337</v>
      </c>
      <c r="J262" s="440">
        <v>181.01666666666674</v>
      </c>
      <c r="K262" s="439">
        <v>173.15</v>
      </c>
      <c r="L262" s="439">
        <v>166.2</v>
      </c>
      <c r="M262" s="439">
        <v>8.1533099999999994</v>
      </c>
    </row>
    <row r="263" spans="1:13">
      <c r="A263" s="245">
        <v>253</v>
      </c>
      <c r="B263" s="442" t="s">
        <v>405</v>
      </c>
      <c r="C263" s="439">
        <v>137.75</v>
      </c>
      <c r="D263" s="440">
        <v>137.20000000000002</v>
      </c>
      <c r="E263" s="440">
        <v>134.90000000000003</v>
      </c>
      <c r="F263" s="440">
        <v>132.05000000000001</v>
      </c>
      <c r="G263" s="440">
        <v>129.75000000000003</v>
      </c>
      <c r="H263" s="440">
        <v>140.05000000000004</v>
      </c>
      <c r="I263" s="440">
        <v>142.35000000000005</v>
      </c>
      <c r="J263" s="440">
        <v>145.20000000000005</v>
      </c>
      <c r="K263" s="439">
        <v>139.5</v>
      </c>
      <c r="L263" s="439">
        <v>134.35</v>
      </c>
      <c r="M263" s="439">
        <v>13.2483</v>
      </c>
    </row>
    <row r="264" spans="1:13">
      <c r="A264" s="245">
        <v>254</v>
      </c>
      <c r="B264" s="442" t="s">
        <v>406</v>
      </c>
      <c r="C264" s="439">
        <v>93.1</v>
      </c>
      <c r="D264" s="440">
        <v>92.883333333333326</v>
      </c>
      <c r="E264" s="440">
        <v>91.066666666666649</v>
      </c>
      <c r="F264" s="440">
        <v>89.033333333333317</v>
      </c>
      <c r="G264" s="440">
        <v>87.21666666666664</v>
      </c>
      <c r="H264" s="440">
        <v>94.916666666666657</v>
      </c>
      <c r="I264" s="440">
        <v>96.73333333333332</v>
      </c>
      <c r="J264" s="440">
        <v>98.766666666666666</v>
      </c>
      <c r="K264" s="439">
        <v>94.7</v>
      </c>
      <c r="L264" s="439">
        <v>90.85</v>
      </c>
      <c r="M264" s="439">
        <v>13.30552</v>
      </c>
    </row>
    <row r="265" spans="1:13">
      <c r="A265" s="245">
        <v>255</v>
      </c>
      <c r="B265" s="442" t="s">
        <v>258</v>
      </c>
      <c r="C265" s="439">
        <v>155.69999999999999</v>
      </c>
      <c r="D265" s="440">
        <v>154.41666666666666</v>
      </c>
      <c r="E265" s="440">
        <v>151.5333333333333</v>
      </c>
      <c r="F265" s="440">
        <v>147.36666666666665</v>
      </c>
      <c r="G265" s="440">
        <v>144.48333333333329</v>
      </c>
      <c r="H265" s="440">
        <v>158.58333333333331</v>
      </c>
      <c r="I265" s="440">
        <v>161.4666666666667</v>
      </c>
      <c r="J265" s="440">
        <v>165.63333333333333</v>
      </c>
      <c r="K265" s="439">
        <v>157.30000000000001</v>
      </c>
      <c r="L265" s="439">
        <v>150.25</v>
      </c>
      <c r="M265" s="439">
        <v>61.871389999999998</v>
      </c>
    </row>
    <row r="266" spans="1:13">
      <c r="A266" s="245">
        <v>256</v>
      </c>
      <c r="B266" s="442" t="s">
        <v>128</v>
      </c>
      <c r="C266" s="439">
        <v>729.15</v>
      </c>
      <c r="D266" s="440">
        <v>727</v>
      </c>
      <c r="E266" s="440">
        <v>716.8</v>
      </c>
      <c r="F266" s="440">
        <v>704.44999999999993</v>
      </c>
      <c r="G266" s="440">
        <v>694.24999999999989</v>
      </c>
      <c r="H266" s="440">
        <v>739.35</v>
      </c>
      <c r="I266" s="440">
        <v>749.55000000000007</v>
      </c>
      <c r="J266" s="440">
        <v>761.90000000000009</v>
      </c>
      <c r="K266" s="439">
        <v>737.2</v>
      </c>
      <c r="L266" s="439">
        <v>714.65</v>
      </c>
      <c r="M266" s="439">
        <v>104.70356</v>
      </c>
    </row>
    <row r="267" spans="1:13">
      <c r="A267" s="245">
        <v>257</v>
      </c>
      <c r="B267" s="442" t="s">
        <v>751</v>
      </c>
      <c r="C267" s="439">
        <v>110.15</v>
      </c>
      <c r="D267" s="440">
        <v>110.21666666666665</v>
      </c>
      <c r="E267" s="440">
        <v>107.63333333333331</v>
      </c>
      <c r="F267" s="440">
        <v>105.11666666666666</v>
      </c>
      <c r="G267" s="440">
        <v>102.53333333333332</v>
      </c>
      <c r="H267" s="440">
        <v>112.73333333333331</v>
      </c>
      <c r="I267" s="440">
        <v>115.31666666666665</v>
      </c>
      <c r="J267" s="440">
        <v>117.8333333333333</v>
      </c>
      <c r="K267" s="439">
        <v>112.8</v>
      </c>
      <c r="L267" s="439">
        <v>107.7</v>
      </c>
      <c r="M267" s="439">
        <v>3.5960299999999998</v>
      </c>
    </row>
    <row r="268" spans="1:13">
      <c r="A268" s="245">
        <v>258</v>
      </c>
      <c r="B268" s="442" t="s">
        <v>407</v>
      </c>
      <c r="C268" s="439">
        <v>60.8</v>
      </c>
      <c r="D268" s="440">
        <v>60.266666666666673</v>
      </c>
      <c r="E268" s="440">
        <v>58.533333333333346</v>
      </c>
      <c r="F268" s="440">
        <v>56.266666666666673</v>
      </c>
      <c r="G268" s="440">
        <v>54.533333333333346</v>
      </c>
      <c r="H268" s="440">
        <v>62.533333333333346</v>
      </c>
      <c r="I268" s="440">
        <v>64.26666666666668</v>
      </c>
      <c r="J268" s="440">
        <v>66.533333333333346</v>
      </c>
      <c r="K268" s="439">
        <v>62</v>
      </c>
      <c r="L268" s="439">
        <v>58</v>
      </c>
      <c r="M268" s="439">
        <v>5.1287200000000004</v>
      </c>
    </row>
    <row r="269" spans="1:13">
      <c r="A269" s="245">
        <v>259</v>
      </c>
      <c r="B269" s="442" t="s">
        <v>408</v>
      </c>
      <c r="C269" s="439">
        <v>129.4</v>
      </c>
      <c r="D269" s="440">
        <v>128.1</v>
      </c>
      <c r="E269" s="440">
        <v>120.6</v>
      </c>
      <c r="F269" s="440">
        <v>111.8</v>
      </c>
      <c r="G269" s="440">
        <v>104.3</v>
      </c>
      <c r="H269" s="440">
        <v>136.89999999999998</v>
      </c>
      <c r="I269" s="440">
        <v>144.39999999999998</v>
      </c>
      <c r="J269" s="440">
        <v>153.19999999999999</v>
      </c>
      <c r="K269" s="439">
        <v>135.6</v>
      </c>
      <c r="L269" s="439">
        <v>119.3</v>
      </c>
      <c r="M269" s="439">
        <v>130.00838999999999</v>
      </c>
    </row>
    <row r="270" spans="1:13">
      <c r="A270" s="245">
        <v>260</v>
      </c>
      <c r="B270" s="442" t="s">
        <v>409</v>
      </c>
      <c r="C270" s="439">
        <v>29.1</v>
      </c>
      <c r="D270" s="440">
        <v>29</v>
      </c>
      <c r="E270" s="440">
        <v>28.6</v>
      </c>
      <c r="F270" s="440">
        <v>28.1</v>
      </c>
      <c r="G270" s="440">
        <v>27.700000000000003</v>
      </c>
      <c r="H270" s="440">
        <v>29.5</v>
      </c>
      <c r="I270" s="440">
        <v>29.9</v>
      </c>
      <c r="J270" s="440">
        <v>30.4</v>
      </c>
      <c r="K270" s="439">
        <v>29.4</v>
      </c>
      <c r="L270" s="439">
        <v>28.5</v>
      </c>
      <c r="M270" s="439">
        <v>26.512119999999999</v>
      </c>
    </row>
    <row r="271" spans="1:13">
      <c r="A271" s="245">
        <v>261</v>
      </c>
      <c r="B271" s="442" t="s">
        <v>410</v>
      </c>
      <c r="C271" s="439">
        <v>85.45</v>
      </c>
      <c r="D271" s="440">
        <v>85.283333333333331</v>
      </c>
      <c r="E271" s="440">
        <v>83.566666666666663</v>
      </c>
      <c r="F271" s="440">
        <v>81.683333333333337</v>
      </c>
      <c r="G271" s="440">
        <v>79.966666666666669</v>
      </c>
      <c r="H271" s="440">
        <v>87.166666666666657</v>
      </c>
      <c r="I271" s="440">
        <v>88.883333333333326</v>
      </c>
      <c r="J271" s="440">
        <v>90.766666666666652</v>
      </c>
      <c r="K271" s="439">
        <v>87</v>
      </c>
      <c r="L271" s="439">
        <v>83.4</v>
      </c>
      <c r="M271" s="439">
        <v>11.306710000000001</v>
      </c>
    </row>
    <row r="272" spans="1:13">
      <c r="A272" s="245">
        <v>262</v>
      </c>
      <c r="B272" s="442" t="s">
        <v>411</v>
      </c>
      <c r="C272" s="439">
        <v>111.75</v>
      </c>
      <c r="D272" s="440">
        <v>111.98333333333333</v>
      </c>
      <c r="E272" s="440">
        <v>109.21666666666667</v>
      </c>
      <c r="F272" s="440">
        <v>106.68333333333334</v>
      </c>
      <c r="G272" s="440">
        <v>103.91666666666667</v>
      </c>
      <c r="H272" s="440">
        <v>114.51666666666667</v>
      </c>
      <c r="I272" s="440">
        <v>117.28333333333335</v>
      </c>
      <c r="J272" s="440">
        <v>119.81666666666666</v>
      </c>
      <c r="K272" s="439">
        <v>114.75</v>
      </c>
      <c r="L272" s="439">
        <v>109.45</v>
      </c>
      <c r="M272" s="439">
        <v>44.475810000000003</v>
      </c>
    </row>
    <row r="273" spans="1:13">
      <c r="A273" s="245">
        <v>263</v>
      </c>
      <c r="B273" s="442" t="s">
        <v>412</v>
      </c>
      <c r="C273" s="439">
        <v>199.8</v>
      </c>
      <c r="D273" s="440">
        <v>196.85</v>
      </c>
      <c r="E273" s="440">
        <v>189.35</v>
      </c>
      <c r="F273" s="440">
        <v>178.9</v>
      </c>
      <c r="G273" s="440">
        <v>171.4</v>
      </c>
      <c r="H273" s="440">
        <v>207.29999999999998</v>
      </c>
      <c r="I273" s="440">
        <v>214.79999999999998</v>
      </c>
      <c r="J273" s="440">
        <v>225.24999999999997</v>
      </c>
      <c r="K273" s="439">
        <v>204.35</v>
      </c>
      <c r="L273" s="439">
        <v>186.4</v>
      </c>
      <c r="M273" s="439">
        <v>17.834040000000002</v>
      </c>
    </row>
    <row r="274" spans="1:13">
      <c r="A274" s="245">
        <v>264</v>
      </c>
      <c r="B274" s="442" t="s">
        <v>413</v>
      </c>
      <c r="C274" s="439">
        <v>107.95</v>
      </c>
      <c r="D274" s="440">
        <v>105.88333333333333</v>
      </c>
      <c r="E274" s="440">
        <v>101.06666666666665</v>
      </c>
      <c r="F274" s="440">
        <v>94.183333333333323</v>
      </c>
      <c r="G274" s="440">
        <v>89.366666666666646</v>
      </c>
      <c r="H274" s="440">
        <v>112.76666666666665</v>
      </c>
      <c r="I274" s="440">
        <v>117.58333333333331</v>
      </c>
      <c r="J274" s="440">
        <v>124.46666666666665</v>
      </c>
      <c r="K274" s="439">
        <v>110.7</v>
      </c>
      <c r="L274" s="439">
        <v>99</v>
      </c>
      <c r="M274" s="439">
        <v>85.53331</v>
      </c>
    </row>
    <row r="275" spans="1:13">
      <c r="A275" s="245">
        <v>265</v>
      </c>
      <c r="B275" s="442" t="s">
        <v>127</v>
      </c>
      <c r="C275" s="439">
        <v>425.1</v>
      </c>
      <c r="D275" s="440">
        <v>419.91666666666669</v>
      </c>
      <c r="E275" s="440">
        <v>411.13333333333338</v>
      </c>
      <c r="F275" s="440">
        <v>397.16666666666669</v>
      </c>
      <c r="G275" s="440">
        <v>388.38333333333338</v>
      </c>
      <c r="H275" s="440">
        <v>433.88333333333338</v>
      </c>
      <c r="I275" s="440">
        <v>442.66666666666669</v>
      </c>
      <c r="J275" s="440">
        <v>456.63333333333338</v>
      </c>
      <c r="K275" s="439">
        <v>428.7</v>
      </c>
      <c r="L275" s="439">
        <v>405.95</v>
      </c>
      <c r="M275" s="439">
        <v>157.85263</v>
      </c>
    </row>
    <row r="276" spans="1:13">
      <c r="A276" s="245">
        <v>266</v>
      </c>
      <c r="B276" s="442" t="s">
        <v>414</v>
      </c>
      <c r="C276" s="439">
        <v>2242.4</v>
      </c>
      <c r="D276" s="440">
        <v>2243.4833333333331</v>
      </c>
      <c r="E276" s="440">
        <v>2218.9666666666662</v>
      </c>
      <c r="F276" s="440">
        <v>2195.5333333333333</v>
      </c>
      <c r="G276" s="440">
        <v>2171.0166666666664</v>
      </c>
      <c r="H276" s="440">
        <v>2266.9166666666661</v>
      </c>
      <c r="I276" s="440">
        <v>2291.4333333333334</v>
      </c>
      <c r="J276" s="440">
        <v>2314.8666666666659</v>
      </c>
      <c r="K276" s="439">
        <v>2268</v>
      </c>
      <c r="L276" s="439">
        <v>2220.0500000000002</v>
      </c>
      <c r="M276" s="439">
        <v>0.49319000000000002</v>
      </c>
    </row>
    <row r="277" spans="1:13">
      <c r="A277" s="245">
        <v>267</v>
      </c>
      <c r="B277" s="442" t="s">
        <v>129</v>
      </c>
      <c r="C277" s="439">
        <v>3199.8</v>
      </c>
      <c r="D277" s="440">
        <v>3200.9333333333329</v>
      </c>
      <c r="E277" s="440">
        <v>3163.8666666666659</v>
      </c>
      <c r="F277" s="440">
        <v>3127.9333333333329</v>
      </c>
      <c r="G277" s="440">
        <v>3090.8666666666659</v>
      </c>
      <c r="H277" s="440">
        <v>3236.8666666666659</v>
      </c>
      <c r="I277" s="440">
        <v>3273.9333333333325</v>
      </c>
      <c r="J277" s="440">
        <v>3309.8666666666659</v>
      </c>
      <c r="K277" s="439">
        <v>3238</v>
      </c>
      <c r="L277" s="439">
        <v>3165</v>
      </c>
      <c r="M277" s="439">
        <v>3.1448700000000001</v>
      </c>
    </row>
    <row r="278" spans="1:13">
      <c r="A278" s="245">
        <v>268</v>
      </c>
      <c r="B278" s="442" t="s">
        <v>130</v>
      </c>
      <c r="C278" s="439">
        <v>941.4</v>
      </c>
      <c r="D278" s="440">
        <v>944.9</v>
      </c>
      <c r="E278" s="440">
        <v>918.5</v>
      </c>
      <c r="F278" s="440">
        <v>895.6</v>
      </c>
      <c r="G278" s="440">
        <v>869.2</v>
      </c>
      <c r="H278" s="440">
        <v>967.8</v>
      </c>
      <c r="I278" s="440">
        <v>994.19999999999982</v>
      </c>
      <c r="J278" s="440">
        <v>1017.0999999999999</v>
      </c>
      <c r="K278" s="439">
        <v>971.3</v>
      </c>
      <c r="L278" s="439">
        <v>922</v>
      </c>
      <c r="M278" s="439">
        <v>16.705110000000001</v>
      </c>
    </row>
    <row r="279" spans="1:13">
      <c r="A279" s="245">
        <v>269</v>
      </c>
      <c r="B279" s="442" t="s">
        <v>415</v>
      </c>
      <c r="C279" s="439">
        <v>154.94999999999999</v>
      </c>
      <c r="D279" s="440">
        <v>154.28333333333333</v>
      </c>
      <c r="E279" s="440">
        <v>151.66666666666666</v>
      </c>
      <c r="F279" s="440">
        <v>148.38333333333333</v>
      </c>
      <c r="G279" s="440">
        <v>145.76666666666665</v>
      </c>
      <c r="H279" s="440">
        <v>157.56666666666666</v>
      </c>
      <c r="I279" s="440">
        <v>160.18333333333334</v>
      </c>
      <c r="J279" s="440">
        <v>163.46666666666667</v>
      </c>
      <c r="K279" s="439">
        <v>156.9</v>
      </c>
      <c r="L279" s="439">
        <v>151</v>
      </c>
      <c r="M279" s="439">
        <v>4.5270599999999996</v>
      </c>
    </row>
    <row r="280" spans="1:13">
      <c r="A280" s="245">
        <v>270</v>
      </c>
      <c r="B280" s="442" t="s">
        <v>417</v>
      </c>
      <c r="C280" s="439">
        <v>646.85</v>
      </c>
      <c r="D280" s="440">
        <v>653.25</v>
      </c>
      <c r="E280" s="440">
        <v>633.6</v>
      </c>
      <c r="F280" s="440">
        <v>620.35</v>
      </c>
      <c r="G280" s="440">
        <v>600.70000000000005</v>
      </c>
      <c r="H280" s="440">
        <v>666.5</v>
      </c>
      <c r="I280" s="440">
        <v>686.15000000000009</v>
      </c>
      <c r="J280" s="440">
        <v>699.4</v>
      </c>
      <c r="K280" s="439">
        <v>672.9</v>
      </c>
      <c r="L280" s="439">
        <v>640</v>
      </c>
      <c r="M280" s="439">
        <v>3.3758900000000001</v>
      </c>
    </row>
    <row r="281" spans="1:13">
      <c r="A281" s="245">
        <v>271</v>
      </c>
      <c r="B281" s="442" t="s">
        <v>418</v>
      </c>
      <c r="C281" s="439">
        <v>223.7</v>
      </c>
      <c r="D281" s="440">
        <v>222.6</v>
      </c>
      <c r="E281" s="440">
        <v>219.6</v>
      </c>
      <c r="F281" s="440">
        <v>215.5</v>
      </c>
      <c r="G281" s="440">
        <v>212.5</v>
      </c>
      <c r="H281" s="440">
        <v>226.7</v>
      </c>
      <c r="I281" s="440">
        <v>229.7</v>
      </c>
      <c r="J281" s="440">
        <v>233.79999999999998</v>
      </c>
      <c r="K281" s="439">
        <v>225.6</v>
      </c>
      <c r="L281" s="439">
        <v>218.5</v>
      </c>
      <c r="M281" s="439">
        <v>2.59571</v>
      </c>
    </row>
    <row r="282" spans="1:13">
      <c r="A282" s="245">
        <v>272</v>
      </c>
      <c r="B282" s="442" t="s">
        <v>419</v>
      </c>
      <c r="C282" s="439">
        <v>225.5</v>
      </c>
      <c r="D282" s="440">
        <v>227.08333333333334</v>
      </c>
      <c r="E282" s="440">
        <v>220.41666666666669</v>
      </c>
      <c r="F282" s="440">
        <v>215.33333333333334</v>
      </c>
      <c r="G282" s="440">
        <v>208.66666666666669</v>
      </c>
      <c r="H282" s="440">
        <v>232.16666666666669</v>
      </c>
      <c r="I282" s="440">
        <v>238.83333333333337</v>
      </c>
      <c r="J282" s="440">
        <v>243.91666666666669</v>
      </c>
      <c r="K282" s="439">
        <v>233.75</v>
      </c>
      <c r="L282" s="439">
        <v>222</v>
      </c>
      <c r="M282" s="439">
        <v>13.541410000000001</v>
      </c>
    </row>
    <row r="283" spans="1:13">
      <c r="A283" s="245">
        <v>273</v>
      </c>
      <c r="B283" s="442" t="s">
        <v>752</v>
      </c>
      <c r="C283" s="439">
        <v>995.85</v>
      </c>
      <c r="D283" s="440">
        <v>1001.25</v>
      </c>
      <c r="E283" s="440">
        <v>983.6</v>
      </c>
      <c r="F283" s="440">
        <v>971.35</v>
      </c>
      <c r="G283" s="440">
        <v>953.7</v>
      </c>
      <c r="H283" s="440">
        <v>1013.5</v>
      </c>
      <c r="I283" s="440">
        <v>1031.1500000000001</v>
      </c>
      <c r="J283" s="440">
        <v>1043.4000000000001</v>
      </c>
      <c r="K283" s="439">
        <v>1018.9</v>
      </c>
      <c r="L283" s="439">
        <v>989</v>
      </c>
      <c r="M283" s="439">
        <v>0.28421999999999997</v>
      </c>
    </row>
    <row r="284" spans="1:13">
      <c r="A284" s="245">
        <v>274</v>
      </c>
      <c r="B284" s="442" t="s">
        <v>420</v>
      </c>
      <c r="C284" s="439">
        <v>1017.6</v>
      </c>
      <c r="D284" s="440">
        <v>1027.5333333333333</v>
      </c>
      <c r="E284" s="440">
        <v>1000.1666666666665</v>
      </c>
      <c r="F284" s="440">
        <v>982.73333333333323</v>
      </c>
      <c r="G284" s="440">
        <v>955.36666666666645</v>
      </c>
      <c r="H284" s="440">
        <v>1044.9666666666667</v>
      </c>
      <c r="I284" s="440">
        <v>1072.3333333333335</v>
      </c>
      <c r="J284" s="440">
        <v>1089.7666666666667</v>
      </c>
      <c r="K284" s="439">
        <v>1054.9000000000001</v>
      </c>
      <c r="L284" s="439">
        <v>1010.1</v>
      </c>
      <c r="M284" s="439">
        <v>9.4450699999999994</v>
      </c>
    </row>
    <row r="285" spans="1:13">
      <c r="A285" s="245">
        <v>275</v>
      </c>
      <c r="B285" s="442" t="s">
        <v>421</v>
      </c>
      <c r="C285" s="439">
        <v>439.7</v>
      </c>
      <c r="D285" s="440">
        <v>438.01666666666665</v>
      </c>
      <c r="E285" s="440">
        <v>429.68333333333328</v>
      </c>
      <c r="F285" s="440">
        <v>419.66666666666663</v>
      </c>
      <c r="G285" s="440">
        <v>411.33333333333326</v>
      </c>
      <c r="H285" s="440">
        <v>448.0333333333333</v>
      </c>
      <c r="I285" s="440">
        <v>456.36666666666667</v>
      </c>
      <c r="J285" s="440">
        <v>466.38333333333333</v>
      </c>
      <c r="K285" s="439">
        <v>446.35</v>
      </c>
      <c r="L285" s="439">
        <v>428</v>
      </c>
      <c r="M285" s="439">
        <v>5.1062500000000002</v>
      </c>
    </row>
    <row r="286" spans="1:13">
      <c r="A286" s="245">
        <v>276</v>
      </c>
      <c r="B286" s="442" t="s">
        <v>422</v>
      </c>
      <c r="C286" s="439">
        <v>575.70000000000005</v>
      </c>
      <c r="D286" s="440">
        <v>579.33333333333337</v>
      </c>
      <c r="E286" s="440">
        <v>570.36666666666679</v>
      </c>
      <c r="F286" s="440">
        <v>565.03333333333342</v>
      </c>
      <c r="G286" s="440">
        <v>556.06666666666683</v>
      </c>
      <c r="H286" s="440">
        <v>584.66666666666674</v>
      </c>
      <c r="I286" s="440">
        <v>593.63333333333321</v>
      </c>
      <c r="J286" s="440">
        <v>598.9666666666667</v>
      </c>
      <c r="K286" s="439">
        <v>588.29999999999995</v>
      </c>
      <c r="L286" s="439">
        <v>574</v>
      </c>
      <c r="M286" s="439">
        <v>1.79969</v>
      </c>
    </row>
    <row r="287" spans="1:13">
      <c r="A287" s="245">
        <v>277</v>
      </c>
      <c r="B287" s="442" t="s">
        <v>423</v>
      </c>
      <c r="C287" s="439">
        <v>64.150000000000006</v>
      </c>
      <c r="D287" s="440">
        <v>63.81666666666667</v>
      </c>
      <c r="E287" s="440">
        <v>62.933333333333337</v>
      </c>
      <c r="F287" s="440">
        <v>61.716666666666669</v>
      </c>
      <c r="G287" s="440">
        <v>60.833333333333336</v>
      </c>
      <c r="H287" s="440">
        <v>65.033333333333331</v>
      </c>
      <c r="I287" s="440">
        <v>65.916666666666686</v>
      </c>
      <c r="J287" s="440">
        <v>67.13333333333334</v>
      </c>
      <c r="K287" s="439">
        <v>64.7</v>
      </c>
      <c r="L287" s="439">
        <v>62.6</v>
      </c>
      <c r="M287" s="439">
        <v>16.678290000000001</v>
      </c>
    </row>
    <row r="288" spans="1:13">
      <c r="A288" s="245">
        <v>278</v>
      </c>
      <c r="B288" s="442" t="s">
        <v>424</v>
      </c>
      <c r="C288" s="439">
        <v>53.8</v>
      </c>
      <c r="D288" s="440">
        <v>53.75</v>
      </c>
      <c r="E288" s="440">
        <v>53.25</v>
      </c>
      <c r="F288" s="440">
        <v>52.7</v>
      </c>
      <c r="G288" s="440">
        <v>52.2</v>
      </c>
      <c r="H288" s="440">
        <v>54.3</v>
      </c>
      <c r="I288" s="440">
        <v>54.8</v>
      </c>
      <c r="J288" s="440">
        <v>55.349999999999994</v>
      </c>
      <c r="K288" s="439">
        <v>54.25</v>
      </c>
      <c r="L288" s="439">
        <v>53.2</v>
      </c>
      <c r="M288" s="439">
        <v>9.6665399999999995</v>
      </c>
    </row>
    <row r="289" spans="1:13">
      <c r="A289" s="245">
        <v>279</v>
      </c>
      <c r="B289" s="442" t="s">
        <v>425</v>
      </c>
      <c r="C289" s="439">
        <v>694.45</v>
      </c>
      <c r="D289" s="440">
        <v>695.11666666666667</v>
      </c>
      <c r="E289" s="440">
        <v>685.58333333333337</v>
      </c>
      <c r="F289" s="440">
        <v>676.7166666666667</v>
      </c>
      <c r="G289" s="440">
        <v>667.18333333333339</v>
      </c>
      <c r="H289" s="440">
        <v>703.98333333333335</v>
      </c>
      <c r="I289" s="440">
        <v>713.51666666666665</v>
      </c>
      <c r="J289" s="440">
        <v>722.38333333333333</v>
      </c>
      <c r="K289" s="439">
        <v>704.65</v>
      </c>
      <c r="L289" s="439">
        <v>686.25</v>
      </c>
      <c r="M289" s="439">
        <v>2.96949</v>
      </c>
    </row>
    <row r="290" spans="1:13">
      <c r="A290" s="245">
        <v>280</v>
      </c>
      <c r="B290" s="442" t="s">
        <v>426</v>
      </c>
      <c r="C290" s="439">
        <v>389.9</v>
      </c>
      <c r="D290" s="440">
        <v>393.65000000000003</v>
      </c>
      <c r="E290" s="440">
        <v>385.30000000000007</v>
      </c>
      <c r="F290" s="440">
        <v>380.70000000000005</v>
      </c>
      <c r="G290" s="440">
        <v>372.35000000000008</v>
      </c>
      <c r="H290" s="440">
        <v>398.25000000000006</v>
      </c>
      <c r="I290" s="440">
        <v>406.60000000000008</v>
      </c>
      <c r="J290" s="440">
        <v>411.20000000000005</v>
      </c>
      <c r="K290" s="439">
        <v>402</v>
      </c>
      <c r="L290" s="439">
        <v>389.05</v>
      </c>
      <c r="M290" s="439">
        <v>3.70417</v>
      </c>
    </row>
    <row r="291" spans="1:13">
      <c r="A291" s="245">
        <v>281</v>
      </c>
      <c r="B291" s="442" t="s">
        <v>427</v>
      </c>
      <c r="C291" s="439">
        <v>235.05</v>
      </c>
      <c r="D291" s="440">
        <v>235.11666666666667</v>
      </c>
      <c r="E291" s="440">
        <v>230.98333333333335</v>
      </c>
      <c r="F291" s="440">
        <v>226.91666666666669</v>
      </c>
      <c r="G291" s="440">
        <v>222.78333333333336</v>
      </c>
      <c r="H291" s="440">
        <v>239.18333333333334</v>
      </c>
      <c r="I291" s="440">
        <v>243.31666666666666</v>
      </c>
      <c r="J291" s="440">
        <v>247.38333333333333</v>
      </c>
      <c r="K291" s="439">
        <v>239.25</v>
      </c>
      <c r="L291" s="439">
        <v>231.05</v>
      </c>
      <c r="M291" s="439">
        <v>2.5872700000000002</v>
      </c>
    </row>
    <row r="292" spans="1:13">
      <c r="A292" s="245">
        <v>282</v>
      </c>
      <c r="B292" s="442" t="s">
        <v>131</v>
      </c>
      <c r="C292" s="439">
        <v>1768.05</v>
      </c>
      <c r="D292" s="440">
        <v>1772.4833333333333</v>
      </c>
      <c r="E292" s="440">
        <v>1755.0666666666666</v>
      </c>
      <c r="F292" s="440">
        <v>1742.0833333333333</v>
      </c>
      <c r="G292" s="440">
        <v>1724.6666666666665</v>
      </c>
      <c r="H292" s="440">
        <v>1785.4666666666667</v>
      </c>
      <c r="I292" s="440">
        <v>1802.8833333333332</v>
      </c>
      <c r="J292" s="440">
        <v>1815.8666666666668</v>
      </c>
      <c r="K292" s="439">
        <v>1789.9</v>
      </c>
      <c r="L292" s="439">
        <v>1759.5</v>
      </c>
      <c r="M292" s="439">
        <v>25.430019999999999</v>
      </c>
    </row>
    <row r="293" spans="1:13">
      <c r="A293" s="245">
        <v>283</v>
      </c>
      <c r="B293" s="442" t="s">
        <v>132</v>
      </c>
      <c r="C293" s="439">
        <v>97.05</v>
      </c>
      <c r="D293" s="440">
        <v>96.266666666666652</v>
      </c>
      <c r="E293" s="440">
        <v>94.633333333333297</v>
      </c>
      <c r="F293" s="440">
        <v>92.21666666666664</v>
      </c>
      <c r="G293" s="440">
        <v>90.583333333333286</v>
      </c>
      <c r="H293" s="440">
        <v>98.683333333333309</v>
      </c>
      <c r="I293" s="440">
        <v>100.31666666666666</v>
      </c>
      <c r="J293" s="440">
        <v>102.73333333333332</v>
      </c>
      <c r="K293" s="439">
        <v>97.9</v>
      </c>
      <c r="L293" s="439">
        <v>93.85</v>
      </c>
      <c r="M293" s="439">
        <v>134.31404000000001</v>
      </c>
    </row>
    <row r="294" spans="1:13">
      <c r="A294" s="245">
        <v>284</v>
      </c>
      <c r="B294" s="442" t="s">
        <v>259</v>
      </c>
      <c r="C294" s="439">
        <v>2863.25</v>
      </c>
      <c r="D294" s="440">
        <v>2859.75</v>
      </c>
      <c r="E294" s="440">
        <v>2809.5</v>
      </c>
      <c r="F294" s="440">
        <v>2755.75</v>
      </c>
      <c r="G294" s="440">
        <v>2705.5</v>
      </c>
      <c r="H294" s="440">
        <v>2913.5</v>
      </c>
      <c r="I294" s="440">
        <v>2963.75</v>
      </c>
      <c r="J294" s="440">
        <v>3017.5</v>
      </c>
      <c r="K294" s="439">
        <v>2910</v>
      </c>
      <c r="L294" s="439">
        <v>2806</v>
      </c>
      <c r="M294" s="439">
        <v>2.87819</v>
      </c>
    </row>
    <row r="295" spans="1:13">
      <c r="A295" s="245">
        <v>285</v>
      </c>
      <c r="B295" s="442" t="s">
        <v>133</v>
      </c>
      <c r="C295" s="439">
        <v>524.35</v>
      </c>
      <c r="D295" s="440">
        <v>520.06666666666672</v>
      </c>
      <c r="E295" s="440">
        <v>512.33333333333348</v>
      </c>
      <c r="F295" s="440">
        <v>500.31666666666678</v>
      </c>
      <c r="G295" s="440">
        <v>492.58333333333354</v>
      </c>
      <c r="H295" s="440">
        <v>532.08333333333348</v>
      </c>
      <c r="I295" s="440">
        <v>539.81666666666683</v>
      </c>
      <c r="J295" s="440">
        <v>551.83333333333337</v>
      </c>
      <c r="K295" s="439">
        <v>527.79999999999995</v>
      </c>
      <c r="L295" s="439">
        <v>508.05</v>
      </c>
      <c r="M295" s="439">
        <v>40.346960000000003</v>
      </c>
    </row>
    <row r="296" spans="1:13">
      <c r="A296" s="245">
        <v>286</v>
      </c>
      <c r="B296" s="442" t="s">
        <v>753</v>
      </c>
      <c r="C296" s="439">
        <v>279.45</v>
      </c>
      <c r="D296" s="440">
        <v>279.2</v>
      </c>
      <c r="E296" s="440">
        <v>274.25</v>
      </c>
      <c r="F296" s="440">
        <v>269.05</v>
      </c>
      <c r="G296" s="440">
        <v>264.10000000000002</v>
      </c>
      <c r="H296" s="440">
        <v>284.39999999999998</v>
      </c>
      <c r="I296" s="440">
        <v>289.34999999999991</v>
      </c>
      <c r="J296" s="440">
        <v>294.54999999999995</v>
      </c>
      <c r="K296" s="439">
        <v>284.14999999999998</v>
      </c>
      <c r="L296" s="439">
        <v>274</v>
      </c>
      <c r="M296" s="439">
        <v>0.83338000000000001</v>
      </c>
    </row>
    <row r="297" spans="1:13">
      <c r="A297" s="245">
        <v>287</v>
      </c>
      <c r="B297" s="442" t="s">
        <v>428</v>
      </c>
      <c r="C297" s="439">
        <v>6539.9</v>
      </c>
      <c r="D297" s="440">
        <v>6579.6166666666659</v>
      </c>
      <c r="E297" s="440">
        <v>6470.2833333333319</v>
      </c>
      <c r="F297" s="440">
        <v>6400.6666666666661</v>
      </c>
      <c r="G297" s="440">
        <v>6291.3333333333321</v>
      </c>
      <c r="H297" s="440">
        <v>6649.2333333333318</v>
      </c>
      <c r="I297" s="440">
        <v>6758.5666666666657</v>
      </c>
      <c r="J297" s="440">
        <v>6828.1833333333316</v>
      </c>
      <c r="K297" s="439">
        <v>6688.95</v>
      </c>
      <c r="L297" s="439">
        <v>6510</v>
      </c>
      <c r="M297" s="439">
        <v>4.1209999999999997E-2</v>
      </c>
    </row>
    <row r="298" spans="1:13">
      <c r="A298" s="245">
        <v>288</v>
      </c>
      <c r="B298" s="442" t="s">
        <v>260</v>
      </c>
      <c r="C298" s="439">
        <v>4167.3</v>
      </c>
      <c r="D298" s="440">
        <v>4173.9833333333327</v>
      </c>
      <c r="E298" s="440">
        <v>4118.9666666666653</v>
      </c>
      <c r="F298" s="440">
        <v>4070.6333333333323</v>
      </c>
      <c r="G298" s="440">
        <v>4015.616666666665</v>
      </c>
      <c r="H298" s="440">
        <v>4222.3166666666657</v>
      </c>
      <c r="I298" s="440">
        <v>4277.3333333333339</v>
      </c>
      <c r="J298" s="440">
        <v>4325.6666666666661</v>
      </c>
      <c r="K298" s="439">
        <v>4229</v>
      </c>
      <c r="L298" s="439">
        <v>4125.6499999999996</v>
      </c>
      <c r="M298" s="439">
        <v>4.2006600000000001</v>
      </c>
    </row>
    <row r="299" spans="1:13">
      <c r="A299" s="245">
        <v>289</v>
      </c>
      <c r="B299" s="442" t="s">
        <v>134</v>
      </c>
      <c r="C299" s="439">
        <v>1515.75</v>
      </c>
      <c r="D299" s="440">
        <v>1504.4166666666667</v>
      </c>
      <c r="E299" s="440">
        <v>1489.3333333333335</v>
      </c>
      <c r="F299" s="440">
        <v>1462.9166666666667</v>
      </c>
      <c r="G299" s="440">
        <v>1447.8333333333335</v>
      </c>
      <c r="H299" s="440">
        <v>1530.8333333333335</v>
      </c>
      <c r="I299" s="440">
        <v>1545.916666666667</v>
      </c>
      <c r="J299" s="440">
        <v>1572.3333333333335</v>
      </c>
      <c r="K299" s="439">
        <v>1519.5</v>
      </c>
      <c r="L299" s="439">
        <v>1478</v>
      </c>
      <c r="M299" s="439">
        <v>20.054040000000001</v>
      </c>
    </row>
    <row r="300" spans="1:13">
      <c r="A300" s="245">
        <v>290</v>
      </c>
      <c r="B300" s="442" t="s">
        <v>429</v>
      </c>
      <c r="C300" s="439">
        <v>621.5</v>
      </c>
      <c r="D300" s="440">
        <v>613.91666666666663</v>
      </c>
      <c r="E300" s="440">
        <v>600.18333333333328</v>
      </c>
      <c r="F300" s="440">
        <v>578.86666666666667</v>
      </c>
      <c r="G300" s="440">
        <v>565.13333333333333</v>
      </c>
      <c r="H300" s="440">
        <v>635.23333333333323</v>
      </c>
      <c r="I300" s="440">
        <v>648.96666666666658</v>
      </c>
      <c r="J300" s="440">
        <v>670.28333333333319</v>
      </c>
      <c r="K300" s="439">
        <v>627.65</v>
      </c>
      <c r="L300" s="439">
        <v>592.6</v>
      </c>
      <c r="M300" s="439">
        <v>47.264159999999997</v>
      </c>
    </row>
    <row r="301" spans="1:13">
      <c r="A301" s="245">
        <v>291</v>
      </c>
      <c r="B301" s="442" t="s">
        <v>430</v>
      </c>
      <c r="C301" s="439">
        <v>41.65</v>
      </c>
      <c r="D301" s="440">
        <v>41.883333333333333</v>
      </c>
      <c r="E301" s="440">
        <v>40.666666666666664</v>
      </c>
      <c r="F301" s="440">
        <v>39.68333333333333</v>
      </c>
      <c r="G301" s="440">
        <v>38.466666666666661</v>
      </c>
      <c r="H301" s="440">
        <v>42.866666666666667</v>
      </c>
      <c r="I301" s="440">
        <v>44.083333333333336</v>
      </c>
      <c r="J301" s="440">
        <v>45.06666666666667</v>
      </c>
      <c r="K301" s="439">
        <v>43.1</v>
      </c>
      <c r="L301" s="439">
        <v>40.9</v>
      </c>
      <c r="M301" s="439">
        <v>43.503390000000003</v>
      </c>
    </row>
    <row r="302" spans="1:13">
      <c r="A302" s="245">
        <v>292</v>
      </c>
      <c r="B302" s="442" t="s">
        <v>431</v>
      </c>
      <c r="C302" s="439">
        <v>1582.1</v>
      </c>
      <c r="D302" s="440">
        <v>1583.0333333333335</v>
      </c>
      <c r="E302" s="440">
        <v>1564.0666666666671</v>
      </c>
      <c r="F302" s="440">
        <v>1546.0333333333335</v>
      </c>
      <c r="G302" s="440">
        <v>1527.0666666666671</v>
      </c>
      <c r="H302" s="440">
        <v>1601.0666666666671</v>
      </c>
      <c r="I302" s="440">
        <v>1620.0333333333338</v>
      </c>
      <c r="J302" s="440">
        <v>1638.0666666666671</v>
      </c>
      <c r="K302" s="439">
        <v>1602</v>
      </c>
      <c r="L302" s="439">
        <v>1565</v>
      </c>
      <c r="M302" s="439">
        <v>0.64071</v>
      </c>
    </row>
    <row r="303" spans="1:13">
      <c r="A303" s="245">
        <v>293</v>
      </c>
      <c r="B303" s="442" t="s">
        <v>135</v>
      </c>
      <c r="C303" s="439">
        <v>1192.6500000000001</v>
      </c>
      <c r="D303" s="440">
        <v>1190.4166666666667</v>
      </c>
      <c r="E303" s="440">
        <v>1175.3333333333335</v>
      </c>
      <c r="F303" s="440">
        <v>1158.0166666666667</v>
      </c>
      <c r="G303" s="440">
        <v>1142.9333333333334</v>
      </c>
      <c r="H303" s="440">
        <v>1207.7333333333336</v>
      </c>
      <c r="I303" s="440">
        <v>1222.8166666666671</v>
      </c>
      <c r="J303" s="440">
        <v>1240.1333333333337</v>
      </c>
      <c r="K303" s="439">
        <v>1205.5</v>
      </c>
      <c r="L303" s="439">
        <v>1173.0999999999999</v>
      </c>
      <c r="M303" s="439">
        <v>29.026710000000001</v>
      </c>
    </row>
    <row r="304" spans="1:13">
      <c r="A304" s="245">
        <v>294</v>
      </c>
      <c r="B304" s="442" t="s">
        <v>432</v>
      </c>
      <c r="C304" s="439">
        <v>3533.7</v>
      </c>
      <c r="D304" s="440">
        <v>3509.5666666666671</v>
      </c>
      <c r="E304" s="440">
        <v>3424.1333333333341</v>
      </c>
      <c r="F304" s="440">
        <v>3314.5666666666671</v>
      </c>
      <c r="G304" s="440">
        <v>3229.1333333333341</v>
      </c>
      <c r="H304" s="440">
        <v>3619.1333333333341</v>
      </c>
      <c r="I304" s="440">
        <v>3704.5666666666675</v>
      </c>
      <c r="J304" s="440">
        <v>3814.1333333333341</v>
      </c>
      <c r="K304" s="439">
        <v>3595</v>
      </c>
      <c r="L304" s="439">
        <v>3400</v>
      </c>
      <c r="M304" s="439">
        <v>0.59819</v>
      </c>
    </row>
    <row r="305" spans="1:13">
      <c r="A305" s="245">
        <v>295</v>
      </c>
      <c r="B305" s="442" t="s">
        <v>433</v>
      </c>
      <c r="C305" s="439">
        <v>891.5</v>
      </c>
      <c r="D305" s="440">
        <v>895.26666666666677</v>
      </c>
      <c r="E305" s="440">
        <v>878.53333333333353</v>
      </c>
      <c r="F305" s="440">
        <v>865.56666666666672</v>
      </c>
      <c r="G305" s="440">
        <v>848.83333333333348</v>
      </c>
      <c r="H305" s="440">
        <v>908.23333333333358</v>
      </c>
      <c r="I305" s="440">
        <v>924.96666666666692</v>
      </c>
      <c r="J305" s="440">
        <v>937.93333333333362</v>
      </c>
      <c r="K305" s="439">
        <v>912</v>
      </c>
      <c r="L305" s="439">
        <v>882.3</v>
      </c>
      <c r="M305" s="439">
        <v>0.19364000000000001</v>
      </c>
    </row>
    <row r="306" spans="1:13">
      <c r="A306" s="245">
        <v>296</v>
      </c>
      <c r="B306" s="442" t="s">
        <v>434</v>
      </c>
      <c r="C306" s="439">
        <v>58.2</v>
      </c>
      <c r="D306" s="440">
        <v>57.783333333333331</v>
      </c>
      <c r="E306" s="440">
        <v>56.316666666666663</v>
      </c>
      <c r="F306" s="440">
        <v>54.43333333333333</v>
      </c>
      <c r="G306" s="440">
        <v>52.966666666666661</v>
      </c>
      <c r="H306" s="440">
        <v>59.666666666666664</v>
      </c>
      <c r="I306" s="440">
        <v>61.133333333333333</v>
      </c>
      <c r="J306" s="440">
        <v>63.016666666666666</v>
      </c>
      <c r="K306" s="439">
        <v>59.25</v>
      </c>
      <c r="L306" s="439">
        <v>55.9</v>
      </c>
      <c r="M306" s="439">
        <v>46.03219</v>
      </c>
    </row>
    <row r="307" spans="1:13">
      <c r="A307" s="245">
        <v>297</v>
      </c>
      <c r="B307" s="442" t="s">
        <v>435</v>
      </c>
      <c r="C307" s="439">
        <v>191.45</v>
      </c>
      <c r="D307" s="440">
        <v>191</v>
      </c>
      <c r="E307" s="440">
        <v>187.5</v>
      </c>
      <c r="F307" s="440">
        <v>183.55</v>
      </c>
      <c r="G307" s="440">
        <v>180.05</v>
      </c>
      <c r="H307" s="440">
        <v>194.95</v>
      </c>
      <c r="I307" s="440">
        <v>198.45</v>
      </c>
      <c r="J307" s="440">
        <v>202.39999999999998</v>
      </c>
      <c r="K307" s="439">
        <v>194.5</v>
      </c>
      <c r="L307" s="439">
        <v>187.05</v>
      </c>
      <c r="M307" s="439">
        <v>8.2306399999999993</v>
      </c>
    </row>
    <row r="308" spans="1:13">
      <c r="A308" s="245">
        <v>298</v>
      </c>
      <c r="B308" s="442" t="s">
        <v>146</v>
      </c>
      <c r="C308" s="439">
        <v>82476.850000000006</v>
      </c>
      <c r="D308" s="440">
        <v>82292.033333333326</v>
      </c>
      <c r="E308" s="440">
        <v>81456.116666666654</v>
      </c>
      <c r="F308" s="440">
        <v>80435.383333333331</v>
      </c>
      <c r="G308" s="440">
        <v>79599.46666666666</v>
      </c>
      <c r="H308" s="440">
        <v>83312.766666666648</v>
      </c>
      <c r="I308" s="440">
        <v>84148.683333333334</v>
      </c>
      <c r="J308" s="440">
        <v>85169.416666666642</v>
      </c>
      <c r="K308" s="439">
        <v>83127.95</v>
      </c>
      <c r="L308" s="439">
        <v>81271.3</v>
      </c>
      <c r="M308" s="439">
        <v>0.11908000000000001</v>
      </c>
    </row>
    <row r="309" spans="1:13">
      <c r="A309" s="245">
        <v>299</v>
      </c>
      <c r="B309" s="442" t="s">
        <v>143</v>
      </c>
      <c r="C309" s="439">
        <v>1221.6500000000001</v>
      </c>
      <c r="D309" s="440">
        <v>1219.2166666666667</v>
      </c>
      <c r="E309" s="440">
        <v>1203.5833333333335</v>
      </c>
      <c r="F309" s="440">
        <v>1185.5166666666669</v>
      </c>
      <c r="G309" s="440">
        <v>1169.8833333333337</v>
      </c>
      <c r="H309" s="440">
        <v>1237.2833333333333</v>
      </c>
      <c r="I309" s="440">
        <v>1252.9166666666665</v>
      </c>
      <c r="J309" s="440">
        <v>1270.9833333333331</v>
      </c>
      <c r="K309" s="439">
        <v>1234.8499999999999</v>
      </c>
      <c r="L309" s="439">
        <v>1201.1500000000001</v>
      </c>
      <c r="M309" s="439">
        <v>4.6919599999999999</v>
      </c>
    </row>
    <row r="310" spans="1:13">
      <c r="A310" s="245">
        <v>300</v>
      </c>
      <c r="B310" s="442" t="s">
        <v>436</v>
      </c>
      <c r="C310" s="439">
        <v>3837.6</v>
      </c>
      <c r="D310" s="440">
        <v>3841.5333333333333</v>
      </c>
      <c r="E310" s="440">
        <v>3786.0666666666666</v>
      </c>
      <c r="F310" s="440">
        <v>3734.5333333333333</v>
      </c>
      <c r="G310" s="440">
        <v>3679.0666666666666</v>
      </c>
      <c r="H310" s="440">
        <v>3893.0666666666666</v>
      </c>
      <c r="I310" s="440">
        <v>3948.5333333333328</v>
      </c>
      <c r="J310" s="440">
        <v>4000.0666666666666</v>
      </c>
      <c r="K310" s="439">
        <v>3897</v>
      </c>
      <c r="L310" s="439">
        <v>3790</v>
      </c>
      <c r="M310" s="439">
        <v>4.2860000000000002E-2</v>
      </c>
    </row>
    <row r="311" spans="1:13">
      <c r="A311" s="245">
        <v>301</v>
      </c>
      <c r="B311" s="442" t="s">
        <v>437</v>
      </c>
      <c r="C311" s="439">
        <v>319.2</v>
      </c>
      <c r="D311" s="440">
        <v>316.08333333333331</v>
      </c>
      <c r="E311" s="440">
        <v>304.16666666666663</v>
      </c>
      <c r="F311" s="440">
        <v>289.13333333333333</v>
      </c>
      <c r="G311" s="440">
        <v>277.21666666666664</v>
      </c>
      <c r="H311" s="440">
        <v>331.11666666666662</v>
      </c>
      <c r="I311" s="440">
        <v>343.03333333333325</v>
      </c>
      <c r="J311" s="440">
        <v>358.06666666666661</v>
      </c>
      <c r="K311" s="439">
        <v>328</v>
      </c>
      <c r="L311" s="439">
        <v>301.05</v>
      </c>
      <c r="M311" s="439">
        <v>11.99769</v>
      </c>
    </row>
    <row r="312" spans="1:13">
      <c r="A312" s="245">
        <v>302</v>
      </c>
      <c r="B312" s="442" t="s">
        <v>137</v>
      </c>
      <c r="C312" s="439">
        <v>170.3</v>
      </c>
      <c r="D312" s="440">
        <v>168.53333333333333</v>
      </c>
      <c r="E312" s="440">
        <v>166.16666666666666</v>
      </c>
      <c r="F312" s="440">
        <v>162.03333333333333</v>
      </c>
      <c r="G312" s="440">
        <v>159.66666666666666</v>
      </c>
      <c r="H312" s="440">
        <v>172.66666666666666</v>
      </c>
      <c r="I312" s="440">
        <v>175.03333333333333</v>
      </c>
      <c r="J312" s="440">
        <v>179.16666666666666</v>
      </c>
      <c r="K312" s="439">
        <v>170.9</v>
      </c>
      <c r="L312" s="439">
        <v>164.4</v>
      </c>
      <c r="M312" s="439">
        <v>79.546009999999995</v>
      </c>
    </row>
    <row r="313" spans="1:13">
      <c r="A313" s="245">
        <v>303</v>
      </c>
      <c r="B313" s="442" t="s">
        <v>136</v>
      </c>
      <c r="C313" s="439">
        <v>807.45</v>
      </c>
      <c r="D313" s="440">
        <v>803.65</v>
      </c>
      <c r="E313" s="440">
        <v>797.8</v>
      </c>
      <c r="F313" s="440">
        <v>788.15</v>
      </c>
      <c r="G313" s="440">
        <v>782.3</v>
      </c>
      <c r="H313" s="440">
        <v>813.3</v>
      </c>
      <c r="I313" s="440">
        <v>819.15000000000009</v>
      </c>
      <c r="J313" s="440">
        <v>828.8</v>
      </c>
      <c r="K313" s="439">
        <v>809.5</v>
      </c>
      <c r="L313" s="439">
        <v>794</v>
      </c>
      <c r="M313" s="439">
        <v>15.9877</v>
      </c>
    </row>
    <row r="314" spans="1:13">
      <c r="A314" s="245">
        <v>304</v>
      </c>
      <c r="B314" s="442" t="s">
        <v>438</v>
      </c>
      <c r="C314" s="439">
        <v>210.75</v>
      </c>
      <c r="D314" s="440">
        <v>212.28333333333333</v>
      </c>
      <c r="E314" s="440">
        <v>204.76666666666665</v>
      </c>
      <c r="F314" s="440">
        <v>198.78333333333333</v>
      </c>
      <c r="G314" s="440">
        <v>191.26666666666665</v>
      </c>
      <c r="H314" s="440">
        <v>218.26666666666665</v>
      </c>
      <c r="I314" s="440">
        <v>225.78333333333336</v>
      </c>
      <c r="J314" s="440">
        <v>231.76666666666665</v>
      </c>
      <c r="K314" s="439">
        <v>219.8</v>
      </c>
      <c r="L314" s="439">
        <v>206.3</v>
      </c>
      <c r="M314" s="439">
        <v>2.13348</v>
      </c>
    </row>
    <row r="315" spans="1:13">
      <c r="A315" s="245">
        <v>305</v>
      </c>
      <c r="B315" s="442" t="s">
        <v>439</v>
      </c>
      <c r="C315" s="439">
        <v>257.10000000000002</v>
      </c>
      <c r="D315" s="440">
        <v>254.91666666666666</v>
      </c>
      <c r="E315" s="440">
        <v>251.33333333333331</v>
      </c>
      <c r="F315" s="440">
        <v>245.56666666666666</v>
      </c>
      <c r="G315" s="440">
        <v>241.98333333333332</v>
      </c>
      <c r="H315" s="440">
        <v>260.68333333333328</v>
      </c>
      <c r="I315" s="440">
        <v>264.26666666666665</v>
      </c>
      <c r="J315" s="440">
        <v>270.0333333333333</v>
      </c>
      <c r="K315" s="439">
        <v>258.5</v>
      </c>
      <c r="L315" s="439">
        <v>249.15</v>
      </c>
      <c r="M315" s="439">
        <v>4.41655</v>
      </c>
    </row>
    <row r="316" spans="1:13">
      <c r="A316" s="245">
        <v>306</v>
      </c>
      <c r="B316" s="442" t="s">
        <v>440</v>
      </c>
      <c r="C316" s="439">
        <v>590.1</v>
      </c>
      <c r="D316" s="440">
        <v>585.63333333333333</v>
      </c>
      <c r="E316" s="440">
        <v>576.51666666666665</v>
      </c>
      <c r="F316" s="440">
        <v>562.93333333333328</v>
      </c>
      <c r="G316" s="440">
        <v>553.81666666666661</v>
      </c>
      <c r="H316" s="440">
        <v>599.2166666666667</v>
      </c>
      <c r="I316" s="440">
        <v>608.33333333333326</v>
      </c>
      <c r="J316" s="440">
        <v>621.91666666666674</v>
      </c>
      <c r="K316" s="439">
        <v>594.75</v>
      </c>
      <c r="L316" s="439">
        <v>572.04999999999995</v>
      </c>
      <c r="M316" s="439">
        <v>1.5954299999999999</v>
      </c>
    </row>
    <row r="317" spans="1:13">
      <c r="A317" s="245">
        <v>307</v>
      </c>
      <c r="B317" s="442" t="s">
        <v>138</v>
      </c>
      <c r="C317" s="439">
        <v>165.35</v>
      </c>
      <c r="D317" s="440">
        <v>163.98333333333332</v>
      </c>
      <c r="E317" s="440">
        <v>161.91666666666663</v>
      </c>
      <c r="F317" s="440">
        <v>158.48333333333332</v>
      </c>
      <c r="G317" s="440">
        <v>156.41666666666663</v>
      </c>
      <c r="H317" s="440">
        <v>167.41666666666663</v>
      </c>
      <c r="I317" s="440">
        <v>169.48333333333329</v>
      </c>
      <c r="J317" s="440">
        <v>172.91666666666663</v>
      </c>
      <c r="K317" s="439">
        <v>166.05</v>
      </c>
      <c r="L317" s="439">
        <v>160.55000000000001</v>
      </c>
      <c r="M317" s="439">
        <v>48.654530000000001</v>
      </c>
    </row>
    <row r="318" spans="1:13">
      <c r="A318" s="245">
        <v>308</v>
      </c>
      <c r="B318" s="442" t="s">
        <v>261</v>
      </c>
      <c r="C318" s="439">
        <v>51.35</v>
      </c>
      <c r="D318" s="440">
        <v>51.266666666666673</v>
      </c>
      <c r="E318" s="440">
        <v>50.283333333333346</v>
      </c>
      <c r="F318" s="440">
        <v>49.216666666666676</v>
      </c>
      <c r="G318" s="440">
        <v>48.233333333333348</v>
      </c>
      <c r="H318" s="440">
        <v>52.333333333333343</v>
      </c>
      <c r="I318" s="440">
        <v>53.316666666666677</v>
      </c>
      <c r="J318" s="440">
        <v>54.38333333333334</v>
      </c>
      <c r="K318" s="439">
        <v>52.25</v>
      </c>
      <c r="L318" s="439">
        <v>50.2</v>
      </c>
      <c r="M318" s="439">
        <v>32.78931</v>
      </c>
    </row>
    <row r="319" spans="1:13">
      <c r="A319" s="245">
        <v>309</v>
      </c>
      <c r="B319" s="442" t="s">
        <v>139</v>
      </c>
      <c r="C319" s="439">
        <v>494.8</v>
      </c>
      <c r="D319" s="440">
        <v>492.45</v>
      </c>
      <c r="E319" s="440">
        <v>488.95</v>
      </c>
      <c r="F319" s="440">
        <v>483.1</v>
      </c>
      <c r="G319" s="440">
        <v>479.6</v>
      </c>
      <c r="H319" s="440">
        <v>498.29999999999995</v>
      </c>
      <c r="I319" s="440">
        <v>501.79999999999995</v>
      </c>
      <c r="J319" s="440">
        <v>507.64999999999992</v>
      </c>
      <c r="K319" s="439">
        <v>495.95</v>
      </c>
      <c r="L319" s="439">
        <v>486.6</v>
      </c>
      <c r="M319" s="439">
        <v>8.6456999999999997</v>
      </c>
    </row>
    <row r="320" spans="1:13">
      <c r="A320" s="245">
        <v>310</v>
      </c>
      <c r="B320" s="442" t="s">
        <v>140</v>
      </c>
      <c r="C320" s="439">
        <v>7177.85</v>
      </c>
      <c r="D320" s="440">
        <v>7161.95</v>
      </c>
      <c r="E320" s="440">
        <v>7110.95</v>
      </c>
      <c r="F320" s="440">
        <v>7044.05</v>
      </c>
      <c r="G320" s="440">
        <v>6993.05</v>
      </c>
      <c r="H320" s="440">
        <v>7228.8499999999995</v>
      </c>
      <c r="I320" s="440">
        <v>7279.8499999999995</v>
      </c>
      <c r="J320" s="440">
        <v>7346.7499999999991</v>
      </c>
      <c r="K320" s="439">
        <v>7212.95</v>
      </c>
      <c r="L320" s="439">
        <v>7095.05</v>
      </c>
      <c r="M320" s="439">
        <v>3.2235299999999998</v>
      </c>
    </row>
    <row r="321" spans="1:13">
      <c r="A321" s="245">
        <v>311</v>
      </c>
      <c r="B321" s="442" t="s">
        <v>142</v>
      </c>
      <c r="C321" s="439">
        <v>1000.6</v>
      </c>
      <c r="D321" s="440">
        <v>1003.8333333333334</v>
      </c>
      <c r="E321" s="440">
        <v>986.81666666666672</v>
      </c>
      <c r="F321" s="440">
        <v>973.0333333333333</v>
      </c>
      <c r="G321" s="440">
        <v>956.01666666666665</v>
      </c>
      <c r="H321" s="440">
        <v>1017.6166666666668</v>
      </c>
      <c r="I321" s="440">
        <v>1034.6333333333334</v>
      </c>
      <c r="J321" s="440">
        <v>1048.416666666667</v>
      </c>
      <c r="K321" s="439">
        <v>1020.85</v>
      </c>
      <c r="L321" s="439">
        <v>990.05</v>
      </c>
      <c r="M321" s="439">
        <v>9.8306900000000006</v>
      </c>
    </row>
    <row r="322" spans="1:13">
      <c r="A322" s="245">
        <v>312</v>
      </c>
      <c r="B322" s="442" t="s">
        <v>441</v>
      </c>
      <c r="C322" s="439">
        <v>2991.5</v>
      </c>
      <c r="D322" s="440">
        <v>3003.3333333333335</v>
      </c>
      <c r="E322" s="440">
        <v>2908.666666666667</v>
      </c>
      <c r="F322" s="440">
        <v>2825.8333333333335</v>
      </c>
      <c r="G322" s="440">
        <v>2731.166666666667</v>
      </c>
      <c r="H322" s="440">
        <v>3086.166666666667</v>
      </c>
      <c r="I322" s="440">
        <v>3180.8333333333339</v>
      </c>
      <c r="J322" s="440">
        <v>3263.666666666667</v>
      </c>
      <c r="K322" s="439">
        <v>3098</v>
      </c>
      <c r="L322" s="439">
        <v>2920.5</v>
      </c>
      <c r="M322" s="439">
        <v>4.0444599999999999</v>
      </c>
    </row>
    <row r="323" spans="1:13">
      <c r="A323" s="245">
        <v>313</v>
      </c>
      <c r="B323" s="442" t="s">
        <v>144</v>
      </c>
      <c r="C323" s="439">
        <v>2467.6999999999998</v>
      </c>
      <c r="D323" s="440">
        <v>2455.8833333333332</v>
      </c>
      <c r="E323" s="440">
        <v>2436.7666666666664</v>
      </c>
      <c r="F323" s="440">
        <v>2405.833333333333</v>
      </c>
      <c r="G323" s="440">
        <v>2386.7166666666662</v>
      </c>
      <c r="H323" s="440">
        <v>2486.8166666666666</v>
      </c>
      <c r="I323" s="440">
        <v>2505.9333333333334</v>
      </c>
      <c r="J323" s="440">
        <v>2536.8666666666668</v>
      </c>
      <c r="K323" s="439">
        <v>2475</v>
      </c>
      <c r="L323" s="439">
        <v>2424.9499999999998</v>
      </c>
      <c r="M323" s="439">
        <v>4.2052500000000004</v>
      </c>
    </row>
    <row r="324" spans="1:13">
      <c r="A324" s="245">
        <v>314</v>
      </c>
      <c r="B324" s="442" t="s">
        <v>442</v>
      </c>
      <c r="C324" s="439">
        <v>137.05000000000001</v>
      </c>
      <c r="D324" s="440">
        <v>138.01666666666668</v>
      </c>
      <c r="E324" s="440">
        <v>135.48333333333335</v>
      </c>
      <c r="F324" s="440">
        <v>133.91666666666666</v>
      </c>
      <c r="G324" s="440">
        <v>131.38333333333333</v>
      </c>
      <c r="H324" s="440">
        <v>139.58333333333337</v>
      </c>
      <c r="I324" s="440">
        <v>142.11666666666673</v>
      </c>
      <c r="J324" s="440">
        <v>143.68333333333339</v>
      </c>
      <c r="K324" s="439">
        <v>140.55000000000001</v>
      </c>
      <c r="L324" s="439">
        <v>136.44999999999999</v>
      </c>
      <c r="M324" s="439">
        <v>9.8555899999999994</v>
      </c>
    </row>
    <row r="325" spans="1:13">
      <c r="A325" s="245">
        <v>315</v>
      </c>
      <c r="B325" s="442" t="s">
        <v>443</v>
      </c>
      <c r="C325" s="439">
        <v>610.25</v>
      </c>
      <c r="D325" s="440">
        <v>612.88333333333333</v>
      </c>
      <c r="E325" s="440">
        <v>598.76666666666665</v>
      </c>
      <c r="F325" s="440">
        <v>587.2833333333333</v>
      </c>
      <c r="G325" s="440">
        <v>573.16666666666663</v>
      </c>
      <c r="H325" s="440">
        <v>624.36666666666667</v>
      </c>
      <c r="I325" s="440">
        <v>638.48333333333323</v>
      </c>
      <c r="J325" s="440">
        <v>649.9666666666667</v>
      </c>
      <c r="K325" s="439">
        <v>627</v>
      </c>
      <c r="L325" s="439">
        <v>601.4</v>
      </c>
      <c r="M325" s="439">
        <v>12.13805</v>
      </c>
    </row>
    <row r="326" spans="1:13">
      <c r="A326" s="245">
        <v>316</v>
      </c>
      <c r="B326" s="442" t="s">
        <v>754</v>
      </c>
      <c r="C326" s="439">
        <v>216.65</v>
      </c>
      <c r="D326" s="440">
        <v>211.21666666666667</v>
      </c>
      <c r="E326" s="440">
        <v>202.93333333333334</v>
      </c>
      <c r="F326" s="440">
        <v>189.21666666666667</v>
      </c>
      <c r="G326" s="440">
        <v>180.93333333333334</v>
      </c>
      <c r="H326" s="440">
        <v>224.93333333333334</v>
      </c>
      <c r="I326" s="440">
        <v>233.2166666666667</v>
      </c>
      <c r="J326" s="440">
        <v>246.93333333333334</v>
      </c>
      <c r="K326" s="439">
        <v>219.5</v>
      </c>
      <c r="L326" s="439">
        <v>197.5</v>
      </c>
      <c r="M326" s="439">
        <v>76.139759999999995</v>
      </c>
    </row>
    <row r="327" spans="1:13">
      <c r="A327" s="245">
        <v>317</v>
      </c>
      <c r="B327" s="442" t="s">
        <v>145</v>
      </c>
      <c r="C327" s="439">
        <v>245.25</v>
      </c>
      <c r="D327" s="440">
        <v>243.11666666666667</v>
      </c>
      <c r="E327" s="440">
        <v>239.53333333333336</v>
      </c>
      <c r="F327" s="440">
        <v>233.81666666666669</v>
      </c>
      <c r="G327" s="440">
        <v>230.23333333333338</v>
      </c>
      <c r="H327" s="440">
        <v>248.83333333333334</v>
      </c>
      <c r="I327" s="440">
        <v>252.41666666666666</v>
      </c>
      <c r="J327" s="440">
        <v>258.13333333333333</v>
      </c>
      <c r="K327" s="439">
        <v>246.7</v>
      </c>
      <c r="L327" s="439">
        <v>237.4</v>
      </c>
      <c r="M327" s="439">
        <v>106.26353</v>
      </c>
    </row>
    <row r="328" spans="1:13">
      <c r="A328" s="245">
        <v>318</v>
      </c>
      <c r="B328" s="442" t="s">
        <v>444</v>
      </c>
      <c r="C328" s="439">
        <v>799.65</v>
      </c>
      <c r="D328" s="440">
        <v>794.75</v>
      </c>
      <c r="E328" s="440">
        <v>780.5</v>
      </c>
      <c r="F328" s="440">
        <v>761.35</v>
      </c>
      <c r="G328" s="440">
        <v>747.1</v>
      </c>
      <c r="H328" s="440">
        <v>813.9</v>
      </c>
      <c r="I328" s="440">
        <v>828.15</v>
      </c>
      <c r="J328" s="440">
        <v>847.3</v>
      </c>
      <c r="K328" s="439">
        <v>809</v>
      </c>
      <c r="L328" s="439">
        <v>775.6</v>
      </c>
      <c r="M328" s="439">
        <v>3.77034</v>
      </c>
    </row>
    <row r="329" spans="1:13">
      <c r="A329" s="245">
        <v>319</v>
      </c>
      <c r="B329" s="442" t="s">
        <v>262</v>
      </c>
      <c r="C329" s="439">
        <v>1994.75</v>
      </c>
      <c r="D329" s="440">
        <v>2002.0833333333333</v>
      </c>
      <c r="E329" s="440">
        <v>1967.1666666666665</v>
      </c>
      <c r="F329" s="440">
        <v>1939.5833333333333</v>
      </c>
      <c r="G329" s="440">
        <v>1904.6666666666665</v>
      </c>
      <c r="H329" s="440">
        <v>2029.6666666666665</v>
      </c>
      <c r="I329" s="440">
        <v>2064.583333333333</v>
      </c>
      <c r="J329" s="440">
        <v>2092.1666666666665</v>
      </c>
      <c r="K329" s="439">
        <v>2037</v>
      </c>
      <c r="L329" s="439">
        <v>1974.5</v>
      </c>
      <c r="M329" s="439">
        <v>5.5703699999999996</v>
      </c>
    </row>
    <row r="330" spans="1:13">
      <c r="A330" s="245">
        <v>320</v>
      </c>
      <c r="B330" s="442" t="s">
        <v>445</v>
      </c>
      <c r="C330" s="439">
        <v>1554.75</v>
      </c>
      <c r="D330" s="440">
        <v>1559.1333333333332</v>
      </c>
      <c r="E330" s="440">
        <v>1543.2666666666664</v>
      </c>
      <c r="F330" s="440">
        <v>1531.7833333333333</v>
      </c>
      <c r="G330" s="440">
        <v>1515.9166666666665</v>
      </c>
      <c r="H330" s="440">
        <v>1570.6166666666663</v>
      </c>
      <c r="I330" s="440">
        <v>1586.4833333333331</v>
      </c>
      <c r="J330" s="440">
        <v>1597.9666666666662</v>
      </c>
      <c r="K330" s="439">
        <v>1575</v>
      </c>
      <c r="L330" s="439">
        <v>1547.65</v>
      </c>
      <c r="M330" s="439">
        <v>1.0680099999999999</v>
      </c>
    </row>
    <row r="331" spans="1:13">
      <c r="A331" s="245">
        <v>321</v>
      </c>
      <c r="B331" s="442" t="s">
        <v>147</v>
      </c>
      <c r="C331" s="439">
        <v>1503.5</v>
      </c>
      <c r="D331" s="440">
        <v>1487.8333333333333</v>
      </c>
      <c r="E331" s="440">
        <v>1460.7666666666664</v>
      </c>
      <c r="F331" s="440">
        <v>1418.0333333333331</v>
      </c>
      <c r="G331" s="440">
        <v>1390.9666666666662</v>
      </c>
      <c r="H331" s="440">
        <v>1530.5666666666666</v>
      </c>
      <c r="I331" s="440">
        <v>1557.6333333333337</v>
      </c>
      <c r="J331" s="440">
        <v>1600.3666666666668</v>
      </c>
      <c r="K331" s="439">
        <v>1514.9</v>
      </c>
      <c r="L331" s="439">
        <v>1445.1</v>
      </c>
      <c r="M331" s="439">
        <v>18.657350000000001</v>
      </c>
    </row>
    <row r="332" spans="1:13">
      <c r="A332" s="245">
        <v>322</v>
      </c>
      <c r="B332" s="442" t="s">
        <v>263</v>
      </c>
      <c r="C332" s="439">
        <v>1104.3</v>
      </c>
      <c r="D332" s="440">
        <v>1096.7666666666667</v>
      </c>
      <c r="E332" s="440">
        <v>1062.8333333333333</v>
      </c>
      <c r="F332" s="440">
        <v>1021.3666666666666</v>
      </c>
      <c r="G332" s="440">
        <v>987.43333333333317</v>
      </c>
      <c r="H332" s="440">
        <v>1138.2333333333333</v>
      </c>
      <c r="I332" s="440">
        <v>1172.1666666666667</v>
      </c>
      <c r="J332" s="440">
        <v>1213.6333333333334</v>
      </c>
      <c r="K332" s="439">
        <v>1130.7</v>
      </c>
      <c r="L332" s="439">
        <v>1055.3</v>
      </c>
      <c r="M332" s="439">
        <v>19.530280000000001</v>
      </c>
    </row>
    <row r="333" spans="1:13">
      <c r="A333" s="245">
        <v>323</v>
      </c>
      <c r="B333" s="442" t="s">
        <v>149</v>
      </c>
      <c r="C333" s="439">
        <v>57.35</v>
      </c>
      <c r="D333" s="440">
        <v>56.066666666666663</v>
      </c>
      <c r="E333" s="440">
        <v>53.333333333333329</v>
      </c>
      <c r="F333" s="440">
        <v>49.316666666666663</v>
      </c>
      <c r="G333" s="440">
        <v>46.583333333333329</v>
      </c>
      <c r="H333" s="440">
        <v>60.083333333333329</v>
      </c>
      <c r="I333" s="440">
        <v>62.816666666666663</v>
      </c>
      <c r="J333" s="440">
        <v>66.833333333333329</v>
      </c>
      <c r="K333" s="439">
        <v>58.8</v>
      </c>
      <c r="L333" s="439">
        <v>52.05</v>
      </c>
      <c r="M333" s="439">
        <v>1071.7404300000001</v>
      </c>
    </row>
    <row r="334" spans="1:13">
      <c r="A334" s="245">
        <v>324</v>
      </c>
      <c r="B334" s="442" t="s">
        <v>150</v>
      </c>
      <c r="C334" s="439">
        <v>91.75</v>
      </c>
      <c r="D334" s="440">
        <v>90.95</v>
      </c>
      <c r="E334" s="440">
        <v>87.9</v>
      </c>
      <c r="F334" s="440">
        <v>84.05</v>
      </c>
      <c r="G334" s="440">
        <v>81</v>
      </c>
      <c r="H334" s="440">
        <v>94.800000000000011</v>
      </c>
      <c r="I334" s="440">
        <v>97.85</v>
      </c>
      <c r="J334" s="440">
        <v>101.70000000000002</v>
      </c>
      <c r="K334" s="439">
        <v>94</v>
      </c>
      <c r="L334" s="439">
        <v>87.1</v>
      </c>
      <c r="M334" s="439">
        <v>167.80430000000001</v>
      </c>
    </row>
    <row r="335" spans="1:13">
      <c r="A335" s="245">
        <v>325</v>
      </c>
      <c r="B335" s="442" t="s">
        <v>446</v>
      </c>
      <c r="C335" s="439">
        <v>574.9</v>
      </c>
      <c r="D335" s="440">
        <v>573.1</v>
      </c>
      <c r="E335" s="440">
        <v>563</v>
      </c>
      <c r="F335" s="440">
        <v>551.1</v>
      </c>
      <c r="G335" s="440">
        <v>541</v>
      </c>
      <c r="H335" s="440">
        <v>585</v>
      </c>
      <c r="I335" s="440">
        <v>595.10000000000014</v>
      </c>
      <c r="J335" s="440">
        <v>607</v>
      </c>
      <c r="K335" s="439">
        <v>583.20000000000005</v>
      </c>
      <c r="L335" s="439">
        <v>561.20000000000005</v>
      </c>
      <c r="M335" s="439">
        <v>0.93662999999999996</v>
      </c>
    </row>
    <row r="336" spans="1:13">
      <c r="A336" s="245">
        <v>326</v>
      </c>
      <c r="B336" s="442" t="s">
        <v>264</v>
      </c>
      <c r="C336" s="439">
        <v>26.85</v>
      </c>
      <c r="D336" s="440">
        <v>26.7</v>
      </c>
      <c r="E336" s="440">
        <v>26.299999999999997</v>
      </c>
      <c r="F336" s="440">
        <v>25.749999999999996</v>
      </c>
      <c r="G336" s="440">
        <v>25.349999999999994</v>
      </c>
      <c r="H336" s="440">
        <v>27.25</v>
      </c>
      <c r="I336" s="440">
        <v>27.65</v>
      </c>
      <c r="J336" s="440">
        <v>28.200000000000003</v>
      </c>
      <c r="K336" s="439">
        <v>27.1</v>
      </c>
      <c r="L336" s="439">
        <v>26.15</v>
      </c>
      <c r="M336" s="439">
        <v>110.83031</v>
      </c>
    </row>
    <row r="337" spans="1:13">
      <c r="A337" s="245">
        <v>327</v>
      </c>
      <c r="B337" s="442" t="s">
        <v>447</v>
      </c>
      <c r="C337" s="439">
        <v>63.55</v>
      </c>
      <c r="D337" s="440">
        <v>63.816666666666663</v>
      </c>
      <c r="E337" s="440">
        <v>62.23333333333332</v>
      </c>
      <c r="F337" s="440">
        <v>60.916666666666657</v>
      </c>
      <c r="G337" s="440">
        <v>59.333333333333314</v>
      </c>
      <c r="H337" s="440">
        <v>65.133333333333326</v>
      </c>
      <c r="I337" s="440">
        <v>66.716666666666669</v>
      </c>
      <c r="J337" s="440">
        <v>68.033333333333331</v>
      </c>
      <c r="K337" s="439">
        <v>65.400000000000006</v>
      </c>
      <c r="L337" s="439">
        <v>62.5</v>
      </c>
      <c r="M337" s="439">
        <v>39.026899999999998</v>
      </c>
    </row>
    <row r="338" spans="1:13">
      <c r="A338" s="245">
        <v>328</v>
      </c>
      <c r="B338" s="442" t="s">
        <v>152</v>
      </c>
      <c r="C338" s="439">
        <v>185.8</v>
      </c>
      <c r="D338" s="440">
        <v>184.51666666666665</v>
      </c>
      <c r="E338" s="440">
        <v>182.0333333333333</v>
      </c>
      <c r="F338" s="440">
        <v>178.26666666666665</v>
      </c>
      <c r="G338" s="440">
        <v>175.7833333333333</v>
      </c>
      <c r="H338" s="440">
        <v>188.2833333333333</v>
      </c>
      <c r="I338" s="440">
        <v>190.76666666666665</v>
      </c>
      <c r="J338" s="440">
        <v>194.5333333333333</v>
      </c>
      <c r="K338" s="439">
        <v>187</v>
      </c>
      <c r="L338" s="439">
        <v>180.75</v>
      </c>
      <c r="M338" s="439">
        <v>175.91258999999999</v>
      </c>
    </row>
    <row r="339" spans="1:13">
      <c r="A339" s="245">
        <v>329</v>
      </c>
      <c r="B339" s="442" t="s">
        <v>694</v>
      </c>
      <c r="C339" s="439">
        <v>204</v>
      </c>
      <c r="D339" s="440">
        <v>205.51666666666665</v>
      </c>
      <c r="E339" s="440">
        <v>201.3833333333333</v>
      </c>
      <c r="F339" s="440">
        <v>198.76666666666665</v>
      </c>
      <c r="G339" s="440">
        <v>194.6333333333333</v>
      </c>
      <c r="H339" s="440">
        <v>208.1333333333333</v>
      </c>
      <c r="I339" s="440">
        <v>212.26666666666662</v>
      </c>
      <c r="J339" s="440">
        <v>214.8833333333333</v>
      </c>
      <c r="K339" s="439">
        <v>209.65</v>
      </c>
      <c r="L339" s="439">
        <v>202.9</v>
      </c>
      <c r="M339" s="439">
        <v>7.6832399999999996</v>
      </c>
    </row>
    <row r="340" spans="1:13">
      <c r="A340" s="245">
        <v>330</v>
      </c>
      <c r="B340" s="442" t="s">
        <v>153</v>
      </c>
      <c r="C340" s="439">
        <v>118.2</v>
      </c>
      <c r="D340" s="440">
        <v>117.78333333333335</v>
      </c>
      <c r="E340" s="440">
        <v>116.66666666666669</v>
      </c>
      <c r="F340" s="440">
        <v>115.13333333333334</v>
      </c>
      <c r="G340" s="440">
        <v>114.01666666666668</v>
      </c>
      <c r="H340" s="440">
        <v>119.31666666666669</v>
      </c>
      <c r="I340" s="440">
        <v>120.43333333333334</v>
      </c>
      <c r="J340" s="440">
        <v>121.9666666666667</v>
      </c>
      <c r="K340" s="439">
        <v>118.9</v>
      </c>
      <c r="L340" s="439">
        <v>116.25</v>
      </c>
      <c r="M340" s="439">
        <v>141.79055</v>
      </c>
    </row>
    <row r="341" spans="1:13">
      <c r="A341" s="245">
        <v>331</v>
      </c>
      <c r="B341" s="442" t="s">
        <v>448</v>
      </c>
      <c r="C341" s="439">
        <v>485.2</v>
      </c>
      <c r="D341" s="440">
        <v>485.98333333333335</v>
      </c>
      <c r="E341" s="440">
        <v>479.2166666666667</v>
      </c>
      <c r="F341" s="440">
        <v>473.23333333333335</v>
      </c>
      <c r="G341" s="440">
        <v>466.4666666666667</v>
      </c>
      <c r="H341" s="440">
        <v>491.9666666666667</v>
      </c>
      <c r="I341" s="440">
        <v>498.73333333333335</v>
      </c>
      <c r="J341" s="440">
        <v>504.7166666666667</v>
      </c>
      <c r="K341" s="439">
        <v>492.75</v>
      </c>
      <c r="L341" s="439">
        <v>480</v>
      </c>
      <c r="M341" s="439">
        <v>3.2080000000000002</v>
      </c>
    </row>
    <row r="342" spans="1:13">
      <c r="A342" s="245">
        <v>332</v>
      </c>
      <c r="B342" s="442" t="s">
        <v>148</v>
      </c>
      <c r="C342" s="439">
        <v>71.8</v>
      </c>
      <c r="D342" s="440">
        <v>71.449999999999989</v>
      </c>
      <c r="E342" s="440">
        <v>70.299999999999983</v>
      </c>
      <c r="F342" s="440">
        <v>68.8</v>
      </c>
      <c r="G342" s="440">
        <v>67.649999999999991</v>
      </c>
      <c r="H342" s="440">
        <v>72.949999999999974</v>
      </c>
      <c r="I342" s="440">
        <v>74.09999999999998</v>
      </c>
      <c r="J342" s="440">
        <v>75.599999999999966</v>
      </c>
      <c r="K342" s="439">
        <v>72.599999999999994</v>
      </c>
      <c r="L342" s="439">
        <v>69.95</v>
      </c>
      <c r="M342" s="439">
        <v>177.19220000000001</v>
      </c>
    </row>
    <row r="343" spans="1:13">
      <c r="A343" s="245">
        <v>333</v>
      </c>
      <c r="B343" s="442" t="s">
        <v>449</v>
      </c>
      <c r="C343" s="439">
        <v>66.95</v>
      </c>
      <c r="D343" s="440">
        <v>67.399999999999991</v>
      </c>
      <c r="E343" s="440">
        <v>65.799999999999983</v>
      </c>
      <c r="F343" s="440">
        <v>64.649999999999991</v>
      </c>
      <c r="G343" s="440">
        <v>63.049999999999983</v>
      </c>
      <c r="H343" s="440">
        <v>68.549999999999983</v>
      </c>
      <c r="I343" s="440">
        <v>70.149999999999977</v>
      </c>
      <c r="J343" s="440">
        <v>71.299999999999983</v>
      </c>
      <c r="K343" s="439">
        <v>69</v>
      </c>
      <c r="L343" s="439">
        <v>66.25</v>
      </c>
      <c r="M343" s="439">
        <v>27.371700000000001</v>
      </c>
    </row>
    <row r="344" spans="1:13">
      <c r="A344" s="245">
        <v>334</v>
      </c>
      <c r="B344" s="442" t="s">
        <v>450</v>
      </c>
      <c r="C344" s="439">
        <v>3369.9</v>
      </c>
      <c r="D344" s="440">
        <v>3357.7833333333328</v>
      </c>
      <c r="E344" s="440">
        <v>3260.5666666666657</v>
      </c>
      <c r="F344" s="440">
        <v>3151.2333333333327</v>
      </c>
      <c r="G344" s="440">
        <v>3054.0166666666655</v>
      </c>
      <c r="H344" s="440">
        <v>3467.1166666666659</v>
      </c>
      <c r="I344" s="440">
        <v>3564.333333333333</v>
      </c>
      <c r="J344" s="440">
        <v>3673.6666666666661</v>
      </c>
      <c r="K344" s="439">
        <v>3455</v>
      </c>
      <c r="L344" s="439">
        <v>3248.45</v>
      </c>
      <c r="M344" s="439">
        <v>3.8059099999999999</v>
      </c>
    </row>
    <row r="345" spans="1:13">
      <c r="A345" s="245">
        <v>335</v>
      </c>
      <c r="B345" s="442" t="s">
        <v>755</v>
      </c>
      <c r="C345" s="439">
        <v>92.3</v>
      </c>
      <c r="D345" s="440">
        <v>91.5</v>
      </c>
      <c r="E345" s="440">
        <v>89.15</v>
      </c>
      <c r="F345" s="440">
        <v>86</v>
      </c>
      <c r="G345" s="440">
        <v>83.65</v>
      </c>
      <c r="H345" s="440">
        <v>94.65</v>
      </c>
      <c r="I345" s="440">
        <v>97</v>
      </c>
      <c r="J345" s="440">
        <v>100.15</v>
      </c>
      <c r="K345" s="439">
        <v>93.85</v>
      </c>
      <c r="L345" s="439">
        <v>88.35</v>
      </c>
      <c r="M345" s="439">
        <v>6.4651699999999996</v>
      </c>
    </row>
    <row r="346" spans="1:13">
      <c r="A346" s="245">
        <v>336</v>
      </c>
      <c r="B346" s="442" t="s">
        <v>151</v>
      </c>
      <c r="C346" s="439">
        <v>17577.5</v>
      </c>
      <c r="D346" s="440">
        <v>17541.7</v>
      </c>
      <c r="E346" s="440">
        <v>17453.400000000001</v>
      </c>
      <c r="F346" s="440">
        <v>17329.3</v>
      </c>
      <c r="G346" s="440">
        <v>17241</v>
      </c>
      <c r="H346" s="440">
        <v>17665.800000000003</v>
      </c>
      <c r="I346" s="440">
        <v>17754.099999999999</v>
      </c>
      <c r="J346" s="440">
        <v>17878.200000000004</v>
      </c>
      <c r="K346" s="439">
        <v>17630</v>
      </c>
      <c r="L346" s="439">
        <v>17417.599999999999</v>
      </c>
      <c r="M346" s="439">
        <v>0.36523</v>
      </c>
    </row>
    <row r="347" spans="1:13">
      <c r="A347" s="245">
        <v>337</v>
      </c>
      <c r="B347" s="442" t="s">
        <v>791</v>
      </c>
      <c r="C347" s="439">
        <v>55.45</v>
      </c>
      <c r="D347" s="440">
        <v>53.54999999999999</v>
      </c>
      <c r="E347" s="440">
        <v>50.699999999999982</v>
      </c>
      <c r="F347" s="440">
        <v>45.949999999999989</v>
      </c>
      <c r="G347" s="440">
        <v>43.09999999999998</v>
      </c>
      <c r="H347" s="440">
        <v>58.299999999999983</v>
      </c>
      <c r="I347" s="440">
        <v>61.149999999999991</v>
      </c>
      <c r="J347" s="440">
        <v>65.899999999999977</v>
      </c>
      <c r="K347" s="439">
        <v>56.4</v>
      </c>
      <c r="L347" s="439">
        <v>48.8</v>
      </c>
      <c r="M347" s="439">
        <v>84.711659999999995</v>
      </c>
    </row>
    <row r="348" spans="1:13">
      <c r="A348" s="245">
        <v>338</v>
      </c>
      <c r="B348" s="442" t="s">
        <v>451</v>
      </c>
      <c r="C348" s="439">
        <v>2248.9499999999998</v>
      </c>
      <c r="D348" s="440">
        <v>2263.1666666666665</v>
      </c>
      <c r="E348" s="440">
        <v>2226.7833333333328</v>
      </c>
      <c r="F348" s="440">
        <v>2204.6166666666663</v>
      </c>
      <c r="G348" s="440">
        <v>2168.2333333333327</v>
      </c>
      <c r="H348" s="440">
        <v>2285.333333333333</v>
      </c>
      <c r="I348" s="440">
        <v>2321.7166666666672</v>
      </c>
      <c r="J348" s="440">
        <v>2343.8833333333332</v>
      </c>
      <c r="K348" s="439">
        <v>2299.5500000000002</v>
      </c>
      <c r="L348" s="439">
        <v>2241</v>
      </c>
      <c r="M348" s="439">
        <v>0.17835999999999999</v>
      </c>
    </row>
    <row r="349" spans="1:13">
      <c r="A349" s="245">
        <v>339</v>
      </c>
      <c r="B349" s="442" t="s">
        <v>790</v>
      </c>
      <c r="C349" s="439">
        <v>371.5</v>
      </c>
      <c r="D349" s="440">
        <v>369.11666666666662</v>
      </c>
      <c r="E349" s="440">
        <v>365.33333333333326</v>
      </c>
      <c r="F349" s="440">
        <v>359.16666666666663</v>
      </c>
      <c r="G349" s="440">
        <v>355.38333333333327</v>
      </c>
      <c r="H349" s="440">
        <v>375.28333333333325</v>
      </c>
      <c r="I349" s="440">
        <v>379.06666666666666</v>
      </c>
      <c r="J349" s="440">
        <v>385.23333333333323</v>
      </c>
      <c r="K349" s="439">
        <v>372.9</v>
      </c>
      <c r="L349" s="439">
        <v>362.95</v>
      </c>
      <c r="M349" s="439">
        <v>7.1909000000000001</v>
      </c>
    </row>
    <row r="350" spans="1:13">
      <c r="A350" s="245">
        <v>340</v>
      </c>
      <c r="B350" s="442" t="s">
        <v>265</v>
      </c>
      <c r="C350" s="439">
        <v>655.45</v>
      </c>
      <c r="D350" s="440">
        <v>650</v>
      </c>
      <c r="E350" s="440">
        <v>638</v>
      </c>
      <c r="F350" s="440">
        <v>620.54999999999995</v>
      </c>
      <c r="G350" s="440">
        <v>608.54999999999995</v>
      </c>
      <c r="H350" s="440">
        <v>667.45</v>
      </c>
      <c r="I350" s="440">
        <v>679.45</v>
      </c>
      <c r="J350" s="440">
        <v>696.90000000000009</v>
      </c>
      <c r="K350" s="439">
        <v>662</v>
      </c>
      <c r="L350" s="439">
        <v>632.54999999999995</v>
      </c>
      <c r="M350" s="439">
        <v>3.0228299999999999</v>
      </c>
    </row>
    <row r="351" spans="1:13">
      <c r="A351" s="245">
        <v>341</v>
      </c>
      <c r="B351" s="442" t="s">
        <v>155</v>
      </c>
      <c r="C351" s="439">
        <v>124.8</v>
      </c>
      <c r="D351" s="440">
        <v>123.95</v>
      </c>
      <c r="E351" s="440">
        <v>122.10000000000001</v>
      </c>
      <c r="F351" s="440">
        <v>119.4</v>
      </c>
      <c r="G351" s="440">
        <v>117.55000000000001</v>
      </c>
      <c r="H351" s="440">
        <v>126.65</v>
      </c>
      <c r="I351" s="440">
        <v>128.5</v>
      </c>
      <c r="J351" s="440">
        <v>131.19999999999999</v>
      </c>
      <c r="K351" s="439">
        <v>125.8</v>
      </c>
      <c r="L351" s="439">
        <v>121.25</v>
      </c>
      <c r="M351" s="439">
        <v>195.47490999999999</v>
      </c>
    </row>
    <row r="352" spans="1:13">
      <c r="A352" s="245">
        <v>342</v>
      </c>
      <c r="B352" s="442" t="s">
        <v>154</v>
      </c>
      <c r="C352" s="439">
        <v>143.30000000000001</v>
      </c>
      <c r="D352" s="440">
        <v>142.83333333333334</v>
      </c>
      <c r="E352" s="440">
        <v>141.7166666666667</v>
      </c>
      <c r="F352" s="440">
        <v>140.13333333333335</v>
      </c>
      <c r="G352" s="440">
        <v>139.01666666666671</v>
      </c>
      <c r="H352" s="440">
        <v>144.41666666666669</v>
      </c>
      <c r="I352" s="440">
        <v>145.5333333333333</v>
      </c>
      <c r="J352" s="440">
        <v>147.11666666666667</v>
      </c>
      <c r="K352" s="439">
        <v>143.94999999999999</v>
      </c>
      <c r="L352" s="439">
        <v>141.25</v>
      </c>
      <c r="M352" s="439">
        <v>8.0655999999999999</v>
      </c>
    </row>
    <row r="353" spans="1:13">
      <c r="A353" s="245">
        <v>343</v>
      </c>
      <c r="B353" s="442" t="s">
        <v>452</v>
      </c>
      <c r="C353" s="439">
        <v>82.6</v>
      </c>
      <c r="D353" s="440">
        <v>82.75</v>
      </c>
      <c r="E353" s="440">
        <v>81.599999999999994</v>
      </c>
      <c r="F353" s="440">
        <v>80.599999999999994</v>
      </c>
      <c r="G353" s="440">
        <v>79.449999999999989</v>
      </c>
      <c r="H353" s="440">
        <v>83.75</v>
      </c>
      <c r="I353" s="440">
        <v>84.9</v>
      </c>
      <c r="J353" s="440">
        <v>85.9</v>
      </c>
      <c r="K353" s="439">
        <v>83.9</v>
      </c>
      <c r="L353" s="439">
        <v>81.75</v>
      </c>
      <c r="M353" s="439">
        <v>0.86058999999999997</v>
      </c>
    </row>
    <row r="354" spans="1:13">
      <c r="A354" s="245">
        <v>344</v>
      </c>
      <c r="B354" s="442" t="s">
        <v>266</v>
      </c>
      <c r="C354" s="439">
        <v>3675.95</v>
      </c>
      <c r="D354" s="440">
        <v>3656.0833333333335</v>
      </c>
      <c r="E354" s="440">
        <v>3594.916666666667</v>
      </c>
      <c r="F354" s="440">
        <v>3513.8833333333337</v>
      </c>
      <c r="G354" s="440">
        <v>3452.7166666666672</v>
      </c>
      <c r="H354" s="440">
        <v>3737.1166666666668</v>
      </c>
      <c r="I354" s="440">
        <v>3798.2833333333338</v>
      </c>
      <c r="J354" s="440">
        <v>3879.3166666666666</v>
      </c>
      <c r="K354" s="439">
        <v>3717.25</v>
      </c>
      <c r="L354" s="439">
        <v>3575.05</v>
      </c>
      <c r="M354" s="439">
        <v>1.33568</v>
      </c>
    </row>
    <row r="355" spans="1:13">
      <c r="A355" s="245">
        <v>345</v>
      </c>
      <c r="B355" s="442" t="s">
        <v>453</v>
      </c>
      <c r="C355" s="439">
        <v>134.75</v>
      </c>
      <c r="D355" s="440">
        <v>135.18333333333331</v>
      </c>
      <c r="E355" s="440">
        <v>132.66666666666663</v>
      </c>
      <c r="F355" s="440">
        <v>130.58333333333331</v>
      </c>
      <c r="G355" s="440">
        <v>128.06666666666663</v>
      </c>
      <c r="H355" s="440">
        <v>137.26666666666662</v>
      </c>
      <c r="I355" s="440">
        <v>139.78333333333333</v>
      </c>
      <c r="J355" s="440">
        <v>141.86666666666662</v>
      </c>
      <c r="K355" s="439">
        <v>137.69999999999999</v>
      </c>
      <c r="L355" s="439">
        <v>133.1</v>
      </c>
      <c r="M355" s="439">
        <v>4.1371099999999998</v>
      </c>
    </row>
    <row r="356" spans="1:13">
      <c r="A356" s="245">
        <v>346</v>
      </c>
      <c r="B356" s="442" t="s">
        <v>454</v>
      </c>
      <c r="C356" s="439">
        <v>313.60000000000002</v>
      </c>
      <c r="D356" s="440">
        <v>312.7166666666667</v>
      </c>
      <c r="E356" s="440">
        <v>305.88333333333338</v>
      </c>
      <c r="F356" s="440">
        <v>298.16666666666669</v>
      </c>
      <c r="G356" s="440">
        <v>291.33333333333337</v>
      </c>
      <c r="H356" s="440">
        <v>320.43333333333339</v>
      </c>
      <c r="I356" s="440">
        <v>327.26666666666665</v>
      </c>
      <c r="J356" s="440">
        <v>334.98333333333341</v>
      </c>
      <c r="K356" s="439">
        <v>319.55</v>
      </c>
      <c r="L356" s="439">
        <v>305</v>
      </c>
      <c r="M356" s="439">
        <v>13.24471</v>
      </c>
    </row>
    <row r="357" spans="1:13">
      <c r="A357" s="245">
        <v>347</v>
      </c>
      <c r="B357" s="442" t="s">
        <v>455</v>
      </c>
      <c r="C357" s="439">
        <v>310</v>
      </c>
      <c r="D357" s="440">
        <v>311.41666666666669</v>
      </c>
      <c r="E357" s="440">
        <v>306.18333333333339</v>
      </c>
      <c r="F357" s="440">
        <v>302.36666666666673</v>
      </c>
      <c r="G357" s="440">
        <v>297.13333333333344</v>
      </c>
      <c r="H357" s="440">
        <v>315.23333333333335</v>
      </c>
      <c r="I357" s="440">
        <v>320.46666666666658</v>
      </c>
      <c r="J357" s="440">
        <v>324.2833333333333</v>
      </c>
      <c r="K357" s="439">
        <v>316.64999999999998</v>
      </c>
      <c r="L357" s="439">
        <v>307.60000000000002</v>
      </c>
      <c r="M357" s="439">
        <v>1.3971100000000001</v>
      </c>
    </row>
    <row r="358" spans="1:13">
      <c r="A358" s="245">
        <v>348</v>
      </c>
      <c r="B358" s="442" t="s">
        <v>267</v>
      </c>
      <c r="C358" s="439">
        <v>2798.9</v>
      </c>
      <c r="D358" s="440">
        <v>2809.2833333333333</v>
      </c>
      <c r="E358" s="440">
        <v>2768.6666666666665</v>
      </c>
      <c r="F358" s="440">
        <v>2738.4333333333334</v>
      </c>
      <c r="G358" s="440">
        <v>2697.8166666666666</v>
      </c>
      <c r="H358" s="440">
        <v>2839.5166666666664</v>
      </c>
      <c r="I358" s="440">
        <v>2880.1333333333332</v>
      </c>
      <c r="J358" s="440">
        <v>2910.3666666666663</v>
      </c>
      <c r="K358" s="439">
        <v>2849.9</v>
      </c>
      <c r="L358" s="439">
        <v>2779.05</v>
      </c>
      <c r="M358" s="439">
        <v>1.7588900000000001</v>
      </c>
    </row>
    <row r="359" spans="1:13">
      <c r="A359" s="245">
        <v>349</v>
      </c>
      <c r="B359" s="442" t="s">
        <v>268</v>
      </c>
      <c r="C359" s="439">
        <v>775</v>
      </c>
      <c r="D359" s="440">
        <v>783</v>
      </c>
      <c r="E359" s="440">
        <v>767</v>
      </c>
      <c r="F359" s="440">
        <v>759</v>
      </c>
      <c r="G359" s="440">
        <v>743</v>
      </c>
      <c r="H359" s="440">
        <v>791</v>
      </c>
      <c r="I359" s="440">
        <v>807</v>
      </c>
      <c r="J359" s="440">
        <v>815</v>
      </c>
      <c r="K359" s="439">
        <v>799</v>
      </c>
      <c r="L359" s="439">
        <v>775</v>
      </c>
      <c r="M359" s="439">
        <v>2.9604499999999998</v>
      </c>
    </row>
    <row r="360" spans="1:13">
      <c r="A360" s="245">
        <v>350</v>
      </c>
      <c r="B360" s="442" t="s">
        <v>456</v>
      </c>
      <c r="C360" s="439">
        <v>251.95</v>
      </c>
      <c r="D360" s="440">
        <v>253.61666666666667</v>
      </c>
      <c r="E360" s="440">
        <v>248.38333333333333</v>
      </c>
      <c r="F360" s="440">
        <v>244.81666666666666</v>
      </c>
      <c r="G360" s="440">
        <v>239.58333333333331</v>
      </c>
      <c r="H360" s="440">
        <v>257.18333333333334</v>
      </c>
      <c r="I360" s="440">
        <v>262.41666666666669</v>
      </c>
      <c r="J360" s="440">
        <v>265.98333333333335</v>
      </c>
      <c r="K360" s="439">
        <v>258.85000000000002</v>
      </c>
      <c r="L360" s="439">
        <v>250.05</v>
      </c>
      <c r="M360" s="439">
        <v>3.3526099999999999</v>
      </c>
    </row>
    <row r="361" spans="1:13">
      <c r="A361" s="245">
        <v>351</v>
      </c>
      <c r="B361" s="442" t="s">
        <v>758</v>
      </c>
      <c r="C361" s="439">
        <v>440.45</v>
      </c>
      <c r="D361" s="440">
        <v>444.43333333333339</v>
      </c>
      <c r="E361" s="440">
        <v>431.36666666666679</v>
      </c>
      <c r="F361" s="440">
        <v>422.28333333333342</v>
      </c>
      <c r="G361" s="440">
        <v>409.21666666666681</v>
      </c>
      <c r="H361" s="440">
        <v>453.51666666666677</v>
      </c>
      <c r="I361" s="440">
        <v>466.58333333333337</v>
      </c>
      <c r="J361" s="440">
        <v>475.66666666666674</v>
      </c>
      <c r="K361" s="439">
        <v>457.5</v>
      </c>
      <c r="L361" s="439">
        <v>435.35</v>
      </c>
      <c r="M361" s="439">
        <v>1.4196200000000001</v>
      </c>
    </row>
    <row r="362" spans="1:13">
      <c r="A362" s="245">
        <v>352</v>
      </c>
      <c r="B362" s="442" t="s">
        <v>457</v>
      </c>
      <c r="C362" s="439">
        <v>98.25</v>
      </c>
      <c r="D362" s="440">
        <v>95.966666666666654</v>
      </c>
      <c r="E362" s="440">
        <v>92.483333333333306</v>
      </c>
      <c r="F362" s="440">
        <v>86.716666666666654</v>
      </c>
      <c r="G362" s="440">
        <v>83.233333333333306</v>
      </c>
      <c r="H362" s="440">
        <v>101.73333333333331</v>
      </c>
      <c r="I362" s="440">
        <v>105.21666666666665</v>
      </c>
      <c r="J362" s="440">
        <v>110.98333333333331</v>
      </c>
      <c r="K362" s="439">
        <v>99.45</v>
      </c>
      <c r="L362" s="439">
        <v>90.2</v>
      </c>
      <c r="M362" s="439">
        <v>23.115310000000001</v>
      </c>
    </row>
    <row r="363" spans="1:13">
      <c r="A363" s="245">
        <v>353</v>
      </c>
      <c r="B363" s="442" t="s">
        <v>163</v>
      </c>
      <c r="C363" s="439">
        <v>1437.35</v>
      </c>
      <c r="D363" s="440">
        <v>1431.2833333333335</v>
      </c>
      <c r="E363" s="440">
        <v>1418.5666666666671</v>
      </c>
      <c r="F363" s="440">
        <v>1399.7833333333335</v>
      </c>
      <c r="G363" s="440">
        <v>1387.0666666666671</v>
      </c>
      <c r="H363" s="440">
        <v>1450.0666666666671</v>
      </c>
      <c r="I363" s="440">
        <v>1462.7833333333338</v>
      </c>
      <c r="J363" s="440">
        <v>1481.5666666666671</v>
      </c>
      <c r="K363" s="439">
        <v>1444</v>
      </c>
      <c r="L363" s="439">
        <v>1412.5</v>
      </c>
      <c r="M363" s="439">
        <v>3.4142000000000001</v>
      </c>
    </row>
    <row r="364" spans="1:13">
      <c r="A364" s="245">
        <v>354</v>
      </c>
      <c r="B364" s="442" t="s">
        <v>156</v>
      </c>
      <c r="C364" s="439">
        <v>30164.7</v>
      </c>
      <c r="D364" s="440">
        <v>30021.566666666666</v>
      </c>
      <c r="E364" s="440">
        <v>29793.133333333331</v>
      </c>
      <c r="F364" s="440">
        <v>29421.566666666666</v>
      </c>
      <c r="G364" s="440">
        <v>29193.133333333331</v>
      </c>
      <c r="H364" s="440">
        <v>30393.133333333331</v>
      </c>
      <c r="I364" s="440">
        <v>30621.566666666666</v>
      </c>
      <c r="J364" s="440">
        <v>30993.133333333331</v>
      </c>
      <c r="K364" s="439">
        <v>30250</v>
      </c>
      <c r="L364" s="439">
        <v>29650</v>
      </c>
      <c r="M364" s="439">
        <v>0.21282999999999999</v>
      </c>
    </row>
    <row r="365" spans="1:13">
      <c r="A365" s="245">
        <v>355</v>
      </c>
      <c r="B365" s="442" t="s">
        <v>458</v>
      </c>
      <c r="C365" s="439">
        <v>2524.4499999999998</v>
      </c>
      <c r="D365" s="440">
        <v>2519.4833333333331</v>
      </c>
      <c r="E365" s="440">
        <v>2484.9666666666662</v>
      </c>
      <c r="F365" s="440">
        <v>2445.4833333333331</v>
      </c>
      <c r="G365" s="440">
        <v>2410.9666666666662</v>
      </c>
      <c r="H365" s="440">
        <v>2558.9666666666662</v>
      </c>
      <c r="I365" s="440">
        <v>2593.4833333333336</v>
      </c>
      <c r="J365" s="440">
        <v>2632.9666666666662</v>
      </c>
      <c r="K365" s="439">
        <v>2554</v>
      </c>
      <c r="L365" s="439">
        <v>2480</v>
      </c>
      <c r="M365" s="439">
        <v>1.2828900000000001</v>
      </c>
    </row>
    <row r="366" spans="1:13">
      <c r="A366" s="245">
        <v>356</v>
      </c>
      <c r="B366" s="442" t="s">
        <v>158</v>
      </c>
      <c r="C366" s="439">
        <v>232.75</v>
      </c>
      <c r="D366" s="440">
        <v>231.86666666666667</v>
      </c>
      <c r="E366" s="440">
        <v>229.98333333333335</v>
      </c>
      <c r="F366" s="440">
        <v>227.21666666666667</v>
      </c>
      <c r="G366" s="440">
        <v>225.33333333333334</v>
      </c>
      <c r="H366" s="440">
        <v>234.63333333333335</v>
      </c>
      <c r="I366" s="440">
        <v>236.51666666666668</v>
      </c>
      <c r="J366" s="440">
        <v>239.28333333333336</v>
      </c>
      <c r="K366" s="439">
        <v>233.75</v>
      </c>
      <c r="L366" s="439">
        <v>229.1</v>
      </c>
      <c r="M366" s="439">
        <v>53.48686</v>
      </c>
    </row>
    <row r="367" spans="1:13">
      <c r="A367" s="245">
        <v>357</v>
      </c>
      <c r="B367" s="442" t="s">
        <v>269</v>
      </c>
      <c r="C367" s="439">
        <v>5560.4</v>
      </c>
      <c r="D367" s="440">
        <v>5520.166666666667</v>
      </c>
      <c r="E367" s="440">
        <v>5441.3333333333339</v>
      </c>
      <c r="F367" s="440">
        <v>5322.2666666666673</v>
      </c>
      <c r="G367" s="440">
        <v>5243.4333333333343</v>
      </c>
      <c r="H367" s="440">
        <v>5639.2333333333336</v>
      </c>
      <c r="I367" s="440">
        <v>5718.0666666666675</v>
      </c>
      <c r="J367" s="440">
        <v>5837.1333333333332</v>
      </c>
      <c r="K367" s="439">
        <v>5599</v>
      </c>
      <c r="L367" s="439">
        <v>5401.1</v>
      </c>
      <c r="M367" s="439">
        <v>0.76331000000000004</v>
      </c>
    </row>
    <row r="368" spans="1:13">
      <c r="A368" s="245">
        <v>358</v>
      </c>
      <c r="B368" s="442" t="s">
        <v>459</v>
      </c>
      <c r="C368" s="439">
        <v>230.5</v>
      </c>
      <c r="D368" s="440">
        <v>228.68333333333331</v>
      </c>
      <c r="E368" s="440">
        <v>224.36666666666662</v>
      </c>
      <c r="F368" s="440">
        <v>218.23333333333332</v>
      </c>
      <c r="G368" s="440">
        <v>213.91666666666663</v>
      </c>
      <c r="H368" s="440">
        <v>234.81666666666661</v>
      </c>
      <c r="I368" s="440">
        <v>239.13333333333327</v>
      </c>
      <c r="J368" s="440">
        <v>245.26666666666659</v>
      </c>
      <c r="K368" s="439">
        <v>233</v>
      </c>
      <c r="L368" s="439">
        <v>222.55</v>
      </c>
      <c r="M368" s="439">
        <v>10.69049</v>
      </c>
    </row>
    <row r="369" spans="1:13">
      <c r="A369" s="245">
        <v>359</v>
      </c>
      <c r="B369" s="442" t="s">
        <v>460</v>
      </c>
      <c r="C369" s="439">
        <v>819.65</v>
      </c>
      <c r="D369" s="440">
        <v>826.35</v>
      </c>
      <c r="E369" s="440">
        <v>808.75</v>
      </c>
      <c r="F369" s="440">
        <v>797.85</v>
      </c>
      <c r="G369" s="440">
        <v>780.25</v>
      </c>
      <c r="H369" s="440">
        <v>837.25</v>
      </c>
      <c r="I369" s="440">
        <v>854.85000000000014</v>
      </c>
      <c r="J369" s="440">
        <v>865.75</v>
      </c>
      <c r="K369" s="439">
        <v>843.95</v>
      </c>
      <c r="L369" s="439">
        <v>815.45</v>
      </c>
      <c r="M369" s="439">
        <v>0.72223000000000004</v>
      </c>
    </row>
    <row r="370" spans="1:13">
      <c r="A370" s="245">
        <v>360</v>
      </c>
      <c r="B370" s="442" t="s">
        <v>160</v>
      </c>
      <c r="C370" s="439">
        <v>2114.9499999999998</v>
      </c>
      <c r="D370" s="440">
        <v>2105</v>
      </c>
      <c r="E370" s="440">
        <v>2092</v>
      </c>
      <c r="F370" s="440">
        <v>2069.0500000000002</v>
      </c>
      <c r="G370" s="440">
        <v>2056.0500000000002</v>
      </c>
      <c r="H370" s="440">
        <v>2127.9499999999998</v>
      </c>
      <c r="I370" s="440">
        <v>2140.9499999999998</v>
      </c>
      <c r="J370" s="440">
        <v>2163.8999999999996</v>
      </c>
      <c r="K370" s="439">
        <v>2118</v>
      </c>
      <c r="L370" s="439">
        <v>2082.0500000000002</v>
      </c>
      <c r="M370" s="439">
        <v>2.67964</v>
      </c>
    </row>
    <row r="371" spans="1:13">
      <c r="A371" s="245">
        <v>361</v>
      </c>
      <c r="B371" s="442" t="s">
        <v>157</v>
      </c>
      <c r="C371" s="439">
        <v>2218.6</v>
      </c>
      <c r="D371" s="440">
        <v>2210.8333333333335</v>
      </c>
      <c r="E371" s="440">
        <v>2168.7666666666669</v>
      </c>
      <c r="F371" s="440">
        <v>2118.9333333333334</v>
      </c>
      <c r="G371" s="440">
        <v>2076.8666666666668</v>
      </c>
      <c r="H371" s="440">
        <v>2260.666666666667</v>
      </c>
      <c r="I371" s="440">
        <v>2302.7333333333336</v>
      </c>
      <c r="J371" s="440">
        <v>2352.5666666666671</v>
      </c>
      <c r="K371" s="439">
        <v>2252.9</v>
      </c>
      <c r="L371" s="439">
        <v>2161</v>
      </c>
      <c r="M371" s="439">
        <v>9.4483700000000006</v>
      </c>
    </row>
    <row r="372" spans="1:13">
      <c r="A372" s="245">
        <v>362</v>
      </c>
      <c r="B372" s="442" t="s">
        <v>756</v>
      </c>
      <c r="C372" s="439">
        <v>950.95</v>
      </c>
      <c r="D372" s="440">
        <v>945.68333333333339</v>
      </c>
      <c r="E372" s="440">
        <v>926.36666666666679</v>
      </c>
      <c r="F372" s="440">
        <v>901.78333333333342</v>
      </c>
      <c r="G372" s="440">
        <v>882.46666666666681</v>
      </c>
      <c r="H372" s="440">
        <v>970.26666666666677</v>
      </c>
      <c r="I372" s="440">
        <v>989.58333333333337</v>
      </c>
      <c r="J372" s="440">
        <v>1014.1666666666667</v>
      </c>
      <c r="K372" s="439">
        <v>965</v>
      </c>
      <c r="L372" s="439">
        <v>921.1</v>
      </c>
      <c r="M372" s="439">
        <v>2.2592500000000002</v>
      </c>
    </row>
    <row r="373" spans="1:13">
      <c r="A373" s="245">
        <v>363</v>
      </c>
      <c r="B373" s="442" t="s">
        <v>461</v>
      </c>
      <c r="C373" s="439">
        <v>1815.9</v>
      </c>
      <c r="D373" s="440">
        <v>1823.5833333333333</v>
      </c>
      <c r="E373" s="440">
        <v>1802.3166666666666</v>
      </c>
      <c r="F373" s="440">
        <v>1788.7333333333333</v>
      </c>
      <c r="G373" s="440">
        <v>1767.4666666666667</v>
      </c>
      <c r="H373" s="440">
        <v>1837.1666666666665</v>
      </c>
      <c r="I373" s="440">
        <v>1858.4333333333334</v>
      </c>
      <c r="J373" s="440">
        <v>1872.0166666666664</v>
      </c>
      <c r="K373" s="439">
        <v>1844.85</v>
      </c>
      <c r="L373" s="439">
        <v>1810</v>
      </c>
      <c r="M373" s="439">
        <v>3.6177600000000001</v>
      </c>
    </row>
    <row r="374" spans="1:13">
      <c r="A374" s="245">
        <v>364</v>
      </c>
      <c r="B374" s="442" t="s">
        <v>757</v>
      </c>
      <c r="C374" s="439">
        <v>1328.85</v>
      </c>
      <c r="D374" s="440">
        <v>1319.95</v>
      </c>
      <c r="E374" s="440">
        <v>1290.9000000000001</v>
      </c>
      <c r="F374" s="440">
        <v>1252.95</v>
      </c>
      <c r="G374" s="440">
        <v>1223.9000000000001</v>
      </c>
      <c r="H374" s="440">
        <v>1357.9</v>
      </c>
      <c r="I374" s="440">
        <v>1386.9499999999998</v>
      </c>
      <c r="J374" s="440">
        <v>1424.9</v>
      </c>
      <c r="K374" s="439">
        <v>1349</v>
      </c>
      <c r="L374" s="439">
        <v>1282</v>
      </c>
      <c r="M374" s="439">
        <v>1.7156199999999999</v>
      </c>
    </row>
    <row r="375" spans="1:13">
      <c r="A375" s="245">
        <v>365</v>
      </c>
      <c r="B375" s="442" t="s">
        <v>159</v>
      </c>
      <c r="C375" s="439">
        <v>129.55000000000001</v>
      </c>
      <c r="D375" s="440">
        <v>128.81666666666669</v>
      </c>
      <c r="E375" s="440">
        <v>126.73333333333338</v>
      </c>
      <c r="F375" s="440">
        <v>123.91666666666669</v>
      </c>
      <c r="G375" s="440">
        <v>121.83333333333337</v>
      </c>
      <c r="H375" s="440">
        <v>131.63333333333338</v>
      </c>
      <c r="I375" s="440">
        <v>133.7166666666667</v>
      </c>
      <c r="J375" s="440">
        <v>136.53333333333339</v>
      </c>
      <c r="K375" s="439">
        <v>130.9</v>
      </c>
      <c r="L375" s="439">
        <v>126</v>
      </c>
      <c r="M375" s="439">
        <v>47.307729999999999</v>
      </c>
    </row>
    <row r="376" spans="1:13">
      <c r="A376" s="245">
        <v>366</v>
      </c>
      <c r="B376" s="442" t="s">
        <v>162</v>
      </c>
      <c r="C376" s="439">
        <v>248.7</v>
      </c>
      <c r="D376" s="440">
        <v>246.86666666666667</v>
      </c>
      <c r="E376" s="440">
        <v>243.93333333333334</v>
      </c>
      <c r="F376" s="440">
        <v>239.16666666666666</v>
      </c>
      <c r="G376" s="440">
        <v>236.23333333333332</v>
      </c>
      <c r="H376" s="440">
        <v>251.63333333333335</v>
      </c>
      <c r="I376" s="440">
        <v>254.56666666666669</v>
      </c>
      <c r="J376" s="440">
        <v>259.33333333333337</v>
      </c>
      <c r="K376" s="439">
        <v>249.8</v>
      </c>
      <c r="L376" s="439">
        <v>242.1</v>
      </c>
      <c r="M376" s="439">
        <v>105.37107</v>
      </c>
    </row>
    <row r="377" spans="1:13">
      <c r="A377" s="245">
        <v>367</v>
      </c>
      <c r="B377" s="442" t="s">
        <v>462</v>
      </c>
      <c r="C377" s="439">
        <v>369.6</v>
      </c>
      <c r="D377" s="440">
        <v>369.48333333333335</v>
      </c>
      <c r="E377" s="440">
        <v>359.16666666666669</v>
      </c>
      <c r="F377" s="440">
        <v>348.73333333333335</v>
      </c>
      <c r="G377" s="440">
        <v>338.41666666666669</v>
      </c>
      <c r="H377" s="440">
        <v>379.91666666666669</v>
      </c>
      <c r="I377" s="440">
        <v>390.23333333333329</v>
      </c>
      <c r="J377" s="440">
        <v>400.66666666666669</v>
      </c>
      <c r="K377" s="439">
        <v>379.8</v>
      </c>
      <c r="L377" s="439">
        <v>359.05</v>
      </c>
      <c r="M377" s="439">
        <v>8.4152799999999992</v>
      </c>
    </row>
    <row r="378" spans="1:13">
      <c r="A378" s="245">
        <v>368</v>
      </c>
      <c r="B378" s="442" t="s">
        <v>270</v>
      </c>
      <c r="C378" s="439">
        <v>288.75</v>
      </c>
      <c r="D378" s="440">
        <v>288.66666666666669</v>
      </c>
      <c r="E378" s="440">
        <v>282.33333333333337</v>
      </c>
      <c r="F378" s="440">
        <v>275.91666666666669</v>
      </c>
      <c r="G378" s="440">
        <v>269.58333333333337</v>
      </c>
      <c r="H378" s="440">
        <v>295.08333333333337</v>
      </c>
      <c r="I378" s="440">
        <v>301.41666666666674</v>
      </c>
      <c r="J378" s="440">
        <v>307.83333333333337</v>
      </c>
      <c r="K378" s="439">
        <v>295</v>
      </c>
      <c r="L378" s="439">
        <v>282.25</v>
      </c>
      <c r="M378" s="439">
        <v>5.16289</v>
      </c>
    </row>
    <row r="379" spans="1:13">
      <c r="A379" s="245">
        <v>369</v>
      </c>
      <c r="B379" s="442" t="s">
        <v>463</v>
      </c>
      <c r="C379" s="439">
        <v>128.15</v>
      </c>
      <c r="D379" s="440">
        <v>129.78333333333333</v>
      </c>
      <c r="E379" s="440">
        <v>125.06666666666666</v>
      </c>
      <c r="F379" s="440">
        <v>121.98333333333333</v>
      </c>
      <c r="G379" s="440">
        <v>117.26666666666667</v>
      </c>
      <c r="H379" s="440">
        <v>132.86666666666667</v>
      </c>
      <c r="I379" s="440">
        <v>137.58333333333331</v>
      </c>
      <c r="J379" s="440">
        <v>140.66666666666666</v>
      </c>
      <c r="K379" s="439">
        <v>134.5</v>
      </c>
      <c r="L379" s="439">
        <v>126.7</v>
      </c>
      <c r="M379" s="439">
        <v>5.4903899999999997</v>
      </c>
    </row>
    <row r="380" spans="1:13">
      <c r="A380" s="245">
        <v>370</v>
      </c>
      <c r="B380" s="442" t="s">
        <v>464</v>
      </c>
      <c r="C380" s="439">
        <v>5787.75</v>
      </c>
      <c r="D380" s="440">
        <v>5803.2333333333336</v>
      </c>
      <c r="E380" s="440">
        <v>5767.4666666666672</v>
      </c>
      <c r="F380" s="440">
        <v>5747.1833333333334</v>
      </c>
      <c r="G380" s="440">
        <v>5711.416666666667</v>
      </c>
      <c r="H380" s="440">
        <v>5823.5166666666673</v>
      </c>
      <c r="I380" s="440">
        <v>5859.2833333333338</v>
      </c>
      <c r="J380" s="440">
        <v>5879.5666666666675</v>
      </c>
      <c r="K380" s="439">
        <v>5839</v>
      </c>
      <c r="L380" s="439">
        <v>5782.95</v>
      </c>
      <c r="M380" s="439">
        <v>7.7259999999999995E-2</v>
      </c>
    </row>
    <row r="381" spans="1:13">
      <c r="A381" s="245">
        <v>371</v>
      </c>
      <c r="B381" s="442" t="s">
        <v>271</v>
      </c>
      <c r="C381" s="439">
        <v>13023.1</v>
      </c>
      <c r="D381" s="440">
        <v>13031.199999999999</v>
      </c>
      <c r="E381" s="440">
        <v>12971.899999999998</v>
      </c>
      <c r="F381" s="440">
        <v>12920.699999999999</v>
      </c>
      <c r="G381" s="440">
        <v>12861.399999999998</v>
      </c>
      <c r="H381" s="440">
        <v>13082.399999999998</v>
      </c>
      <c r="I381" s="440">
        <v>13141.699999999997</v>
      </c>
      <c r="J381" s="440">
        <v>13192.899999999998</v>
      </c>
      <c r="K381" s="439">
        <v>13090.5</v>
      </c>
      <c r="L381" s="439">
        <v>12980</v>
      </c>
      <c r="M381" s="439">
        <v>7.9289999999999999E-2</v>
      </c>
    </row>
    <row r="382" spans="1:13">
      <c r="A382" s="245">
        <v>372</v>
      </c>
      <c r="B382" s="442" t="s">
        <v>161</v>
      </c>
      <c r="C382" s="439">
        <v>43.05</v>
      </c>
      <c r="D382" s="440">
        <v>42.4</v>
      </c>
      <c r="E382" s="440">
        <v>41.05</v>
      </c>
      <c r="F382" s="440">
        <v>39.049999999999997</v>
      </c>
      <c r="G382" s="440">
        <v>37.699999999999996</v>
      </c>
      <c r="H382" s="440">
        <v>44.4</v>
      </c>
      <c r="I382" s="440">
        <v>45.750000000000007</v>
      </c>
      <c r="J382" s="440">
        <v>47.75</v>
      </c>
      <c r="K382" s="439">
        <v>43.75</v>
      </c>
      <c r="L382" s="439">
        <v>40.4</v>
      </c>
      <c r="M382" s="439">
        <v>1922.0939800000001</v>
      </c>
    </row>
    <row r="383" spans="1:13">
      <c r="A383" s="245">
        <v>373</v>
      </c>
      <c r="B383" s="442" t="s">
        <v>272</v>
      </c>
      <c r="C383" s="439">
        <v>810.75</v>
      </c>
      <c r="D383" s="440">
        <v>813.23333333333323</v>
      </c>
      <c r="E383" s="440">
        <v>786.51666666666642</v>
      </c>
      <c r="F383" s="440">
        <v>762.28333333333319</v>
      </c>
      <c r="G383" s="440">
        <v>735.56666666666638</v>
      </c>
      <c r="H383" s="440">
        <v>837.46666666666647</v>
      </c>
      <c r="I383" s="440">
        <v>864.18333333333339</v>
      </c>
      <c r="J383" s="440">
        <v>888.41666666666652</v>
      </c>
      <c r="K383" s="439">
        <v>839.95</v>
      </c>
      <c r="L383" s="439">
        <v>789</v>
      </c>
      <c r="M383" s="439">
        <v>1.40612</v>
      </c>
    </row>
    <row r="384" spans="1:13">
      <c r="A384" s="245">
        <v>374</v>
      </c>
      <c r="B384" s="442" t="s">
        <v>165</v>
      </c>
      <c r="C384" s="439">
        <v>216.6</v>
      </c>
      <c r="D384" s="440">
        <v>215.98333333333335</v>
      </c>
      <c r="E384" s="440">
        <v>213.6166666666667</v>
      </c>
      <c r="F384" s="440">
        <v>210.63333333333335</v>
      </c>
      <c r="G384" s="440">
        <v>208.26666666666671</v>
      </c>
      <c r="H384" s="440">
        <v>218.9666666666667</v>
      </c>
      <c r="I384" s="440">
        <v>221.33333333333337</v>
      </c>
      <c r="J384" s="440">
        <v>224.31666666666669</v>
      </c>
      <c r="K384" s="439">
        <v>218.35</v>
      </c>
      <c r="L384" s="439">
        <v>213</v>
      </c>
      <c r="M384" s="439">
        <v>103.30382</v>
      </c>
    </row>
    <row r="385" spans="1:13">
      <c r="A385" s="245">
        <v>375</v>
      </c>
      <c r="B385" s="442" t="s">
        <v>166</v>
      </c>
      <c r="C385" s="439">
        <v>158.4</v>
      </c>
      <c r="D385" s="440">
        <v>158</v>
      </c>
      <c r="E385" s="440">
        <v>154.80000000000001</v>
      </c>
      <c r="F385" s="440">
        <v>151.20000000000002</v>
      </c>
      <c r="G385" s="440">
        <v>148.00000000000003</v>
      </c>
      <c r="H385" s="440">
        <v>161.6</v>
      </c>
      <c r="I385" s="440">
        <v>164.79999999999998</v>
      </c>
      <c r="J385" s="440">
        <v>168.39999999999998</v>
      </c>
      <c r="K385" s="439">
        <v>161.19999999999999</v>
      </c>
      <c r="L385" s="439">
        <v>154.4</v>
      </c>
      <c r="M385" s="439">
        <v>59.433340000000001</v>
      </c>
    </row>
    <row r="386" spans="1:13">
      <c r="A386" s="245">
        <v>376</v>
      </c>
      <c r="B386" s="442" t="s">
        <v>465</v>
      </c>
      <c r="C386" s="439">
        <v>278.5</v>
      </c>
      <c r="D386" s="440">
        <v>278.03333333333336</v>
      </c>
      <c r="E386" s="440">
        <v>274.4666666666667</v>
      </c>
      <c r="F386" s="440">
        <v>270.43333333333334</v>
      </c>
      <c r="G386" s="440">
        <v>266.86666666666667</v>
      </c>
      <c r="H386" s="440">
        <v>282.06666666666672</v>
      </c>
      <c r="I386" s="440">
        <v>285.63333333333344</v>
      </c>
      <c r="J386" s="440">
        <v>289.66666666666674</v>
      </c>
      <c r="K386" s="439">
        <v>281.60000000000002</v>
      </c>
      <c r="L386" s="439">
        <v>274</v>
      </c>
      <c r="M386" s="439">
        <v>6.5915900000000001</v>
      </c>
    </row>
    <row r="387" spans="1:13">
      <c r="A387" s="245">
        <v>377</v>
      </c>
      <c r="B387" s="442" t="s">
        <v>466</v>
      </c>
      <c r="C387" s="439">
        <v>713</v>
      </c>
      <c r="D387" s="440">
        <v>715.63333333333333</v>
      </c>
      <c r="E387" s="440">
        <v>699.31666666666661</v>
      </c>
      <c r="F387" s="440">
        <v>685.63333333333333</v>
      </c>
      <c r="G387" s="440">
        <v>669.31666666666661</v>
      </c>
      <c r="H387" s="440">
        <v>729.31666666666661</v>
      </c>
      <c r="I387" s="440">
        <v>745.63333333333344</v>
      </c>
      <c r="J387" s="440">
        <v>759.31666666666661</v>
      </c>
      <c r="K387" s="439">
        <v>731.95</v>
      </c>
      <c r="L387" s="439">
        <v>701.95</v>
      </c>
      <c r="M387" s="439">
        <v>5.8881800000000002</v>
      </c>
    </row>
    <row r="388" spans="1:13">
      <c r="A388" s="245">
        <v>378</v>
      </c>
      <c r="B388" s="442" t="s">
        <v>467</v>
      </c>
      <c r="C388" s="439">
        <v>33.4</v>
      </c>
      <c r="D388" s="440">
        <v>32.6</v>
      </c>
      <c r="E388" s="440">
        <v>31.5</v>
      </c>
      <c r="F388" s="440">
        <v>29.599999999999998</v>
      </c>
      <c r="G388" s="440">
        <v>28.499999999999996</v>
      </c>
      <c r="H388" s="440">
        <v>34.5</v>
      </c>
      <c r="I388" s="440">
        <v>35.600000000000009</v>
      </c>
      <c r="J388" s="440">
        <v>37.500000000000007</v>
      </c>
      <c r="K388" s="439">
        <v>33.700000000000003</v>
      </c>
      <c r="L388" s="439">
        <v>30.7</v>
      </c>
      <c r="M388" s="439">
        <v>339.29394000000002</v>
      </c>
    </row>
    <row r="389" spans="1:13">
      <c r="A389" s="245">
        <v>379</v>
      </c>
      <c r="B389" s="442" t="s">
        <v>468</v>
      </c>
      <c r="C389" s="439">
        <v>182.35</v>
      </c>
      <c r="D389" s="440">
        <v>180.71666666666667</v>
      </c>
      <c r="E389" s="440">
        <v>177.13333333333333</v>
      </c>
      <c r="F389" s="440">
        <v>171.91666666666666</v>
      </c>
      <c r="G389" s="440">
        <v>168.33333333333331</v>
      </c>
      <c r="H389" s="440">
        <v>185.93333333333334</v>
      </c>
      <c r="I389" s="440">
        <v>189.51666666666665</v>
      </c>
      <c r="J389" s="440">
        <v>194.73333333333335</v>
      </c>
      <c r="K389" s="439">
        <v>184.3</v>
      </c>
      <c r="L389" s="439">
        <v>175.5</v>
      </c>
      <c r="M389" s="439">
        <v>27.392309999999998</v>
      </c>
    </row>
    <row r="390" spans="1:13">
      <c r="A390" s="245">
        <v>380</v>
      </c>
      <c r="B390" s="442" t="s">
        <v>273</v>
      </c>
      <c r="C390" s="439">
        <v>609</v>
      </c>
      <c r="D390" s="440">
        <v>594.38333333333333</v>
      </c>
      <c r="E390" s="440">
        <v>570.11666666666667</v>
      </c>
      <c r="F390" s="440">
        <v>531.23333333333335</v>
      </c>
      <c r="G390" s="440">
        <v>506.9666666666667</v>
      </c>
      <c r="H390" s="440">
        <v>633.26666666666665</v>
      </c>
      <c r="I390" s="440">
        <v>657.5333333333333</v>
      </c>
      <c r="J390" s="440">
        <v>696.41666666666663</v>
      </c>
      <c r="K390" s="439">
        <v>618.65</v>
      </c>
      <c r="L390" s="439">
        <v>555.5</v>
      </c>
      <c r="M390" s="439">
        <v>9.8372899999999994</v>
      </c>
    </row>
    <row r="391" spans="1:13">
      <c r="A391" s="245">
        <v>381</v>
      </c>
      <c r="B391" s="442" t="s">
        <v>469</v>
      </c>
      <c r="C391" s="439">
        <v>338.55</v>
      </c>
      <c r="D391" s="440">
        <v>337.48333333333335</v>
      </c>
      <c r="E391" s="440">
        <v>329.06666666666672</v>
      </c>
      <c r="F391" s="440">
        <v>319.58333333333337</v>
      </c>
      <c r="G391" s="440">
        <v>311.16666666666674</v>
      </c>
      <c r="H391" s="440">
        <v>346.9666666666667</v>
      </c>
      <c r="I391" s="440">
        <v>355.38333333333333</v>
      </c>
      <c r="J391" s="440">
        <v>364.86666666666667</v>
      </c>
      <c r="K391" s="439">
        <v>345.9</v>
      </c>
      <c r="L391" s="439">
        <v>328</v>
      </c>
      <c r="M391" s="439">
        <v>5.7472000000000003</v>
      </c>
    </row>
    <row r="392" spans="1:13">
      <c r="A392" s="245">
        <v>382</v>
      </c>
      <c r="B392" s="442" t="s">
        <v>470</v>
      </c>
      <c r="C392" s="439">
        <v>82.05</v>
      </c>
      <c r="D392" s="440">
        <v>81.916666666666657</v>
      </c>
      <c r="E392" s="440">
        <v>80.73333333333332</v>
      </c>
      <c r="F392" s="440">
        <v>79.416666666666657</v>
      </c>
      <c r="G392" s="440">
        <v>78.23333333333332</v>
      </c>
      <c r="H392" s="440">
        <v>83.23333333333332</v>
      </c>
      <c r="I392" s="440">
        <v>84.416666666666657</v>
      </c>
      <c r="J392" s="440">
        <v>85.73333333333332</v>
      </c>
      <c r="K392" s="439">
        <v>83.1</v>
      </c>
      <c r="L392" s="439">
        <v>80.599999999999994</v>
      </c>
      <c r="M392" s="439">
        <v>17.81325</v>
      </c>
    </row>
    <row r="393" spans="1:13">
      <c r="A393" s="245">
        <v>383</v>
      </c>
      <c r="B393" s="442" t="s">
        <v>471</v>
      </c>
      <c r="C393" s="439">
        <v>2020.3</v>
      </c>
      <c r="D393" s="440">
        <v>2023.1000000000001</v>
      </c>
      <c r="E393" s="440">
        <v>2001.2500000000002</v>
      </c>
      <c r="F393" s="440">
        <v>1982.2</v>
      </c>
      <c r="G393" s="440">
        <v>1960.3500000000001</v>
      </c>
      <c r="H393" s="440">
        <v>2042.1500000000003</v>
      </c>
      <c r="I393" s="440">
        <v>2064</v>
      </c>
      <c r="J393" s="440">
        <v>2083.0500000000002</v>
      </c>
      <c r="K393" s="439">
        <v>2044.95</v>
      </c>
      <c r="L393" s="439">
        <v>2004.05</v>
      </c>
      <c r="M393" s="439">
        <v>0.87207999999999997</v>
      </c>
    </row>
    <row r="394" spans="1:13">
      <c r="A394" s="245">
        <v>384</v>
      </c>
      <c r="B394" s="442" t="s">
        <v>472</v>
      </c>
      <c r="C394" s="439">
        <v>411.15</v>
      </c>
      <c r="D394" s="440">
        <v>408.65000000000003</v>
      </c>
      <c r="E394" s="440">
        <v>401.05000000000007</v>
      </c>
      <c r="F394" s="440">
        <v>390.95000000000005</v>
      </c>
      <c r="G394" s="440">
        <v>383.35000000000008</v>
      </c>
      <c r="H394" s="440">
        <v>418.75000000000006</v>
      </c>
      <c r="I394" s="440">
        <v>426.35000000000008</v>
      </c>
      <c r="J394" s="440">
        <v>436.45000000000005</v>
      </c>
      <c r="K394" s="439">
        <v>416.25</v>
      </c>
      <c r="L394" s="439">
        <v>398.55</v>
      </c>
      <c r="M394" s="439">
        <v>6.7994199999999996</v>
      </c>
    </row>
    <row r="395" spans="1:13">
      <c r="A395" s="245">
        <v>385</v>
      </c>
      <c r="B395" s="442" t="s">
        <v>473</v>
      </c>
      <c r="C395" s="439">
        <v>270.8</v>
      </c>
      <c r="D395" s="440">
        <v>270.55</v>
      </c>
      <c r="E395" s="440">
        <v>260.70000000000005</v>
      </c>
      <c r="F395" s="440">
        <v>250.60000000000002</v>
      </c>
      <c r="G395" s="440">
        <v>240.75000000000006</v>
      </c>
      <c r="H395" s="440">
        <v>280.65000000000003</v>
      </c>
      <c r="I395" s="440">
        <v>290.50000000000006</v>
      </c>
      <c r="J395" s="440">
        <v>300.60000000000002</v>
      </c>
      <c r="K395" s="439">
        <v>280.39999999999998</v>
      </c>
      <c r="L395" s="439">
        <v>260.45</v>
      </c>
      <c r="M395" s="439">
        <v>5.0644</v>
      </c>
    </row>
    <row r="396" spans="1:13">
      <c r="A396" s="245">
        <v>386</v>
      </c>
      <c r="B396" s="442" t="s">
        <v>474</v>
      </c>
      <c r="C396" s="439">
        <v>1101.55</v>
      </c>
      <c r="D396" s="440">
        <v>1101.6833333333332</v>
      </c>
      <c r="E396" s="440">
        <v>1088.4666666666662</v>
      </c>
      <c r="F396" s="440">
        <v>1075.383333333333</v>
      </c>
      <c r="G396" s="440">
        <v>1062.1666666666661</v>
      </c>
      <c r="H396" s="440">
        <v>1114.7666666666664</v>
      </c>
      <c r="I396" s="440">
        <v>1127.9833333333331</v>
      </c>
      <c r="J396" s="440">
        <v>1141.0666666666666</v>
      </c>
      <c r="K396" s="439">
        <v>1114.9000000000001</v>
      </c>
      <c r="L396" s="439">
        <v>1088.5999999999999</v>
      </c>
      <c r="M396" s="439">
        <v>1.17869</v>
      </c>
    </row>
    <row r="397" spans="1:13">
      <c r="A397" s="245">
        <v>387</v>
      </c>
      <c r="B397" s="442" t="s">
        <v>167</v>
      </c>
      <c r="C397" s="439">
        <v>2244.9</v>
      </c>
      <c r="D397" s="440">
        <v>2232.7333333333331</v>
      </c>
      <c r="E397" s="440">
        <v>2207.2166666666662</v>
      </c>
      <c r="F397" s="440">
        <v>2169.5333333333333</v>
      </c>
      <c r="G397" s="440">
        <v>2144.0166666666664</v>
      </c>
      <c r="H397" s="440">
        <v>2270.4166666666661</v>
      </c>
      <c r="I397" s="440">
        <v>2295.9333333333334</v>
      </c>
      <c r="J397" s="440">
        <v>2333.6166666666659</v>
      </c>
      <c r="K397" s="439">
        <v>2258.25</v>
      </c>
      <c r="L397" s="439">
        <v>2195.0500000000002</v>
      </c>
      <c r="M397" s="439">
        <v>93.834159999999997</v>
      </c>
    </row>
    <row r="398" spans="1:13">
      <c r="A398" s="245">
        <v>388</v>
      </c>
      <c r="B398" s="442" t="s">
        <v>814</v>
      </c>
      <c r="C398" s="439">
        <v>1078.25</v>
      </c>
      <c r="D398" s="440">
        <v>1085.6166666666666</v>
      </c>
      <c r="E398" s="440">
        <v>1067.7333333333331</v>
      </c>
      <c r="F398" s="440">
        <v>1057.2166666666665</v>
      </c>
      <c r="G398" s="440">
        <v>1039.333333333333</v>
      </c>
      <c r="H398" s="440">
        <v>1096.1333333333332</v>
      </c>
      <c r="I398" s="440">
        <v>1114.0166666666669</v>
      </c>
      <c r="J398" s="440">
        <v>1124.5333333333333</v>
      </c>
      <c r="K398" s="439">
        <v>1103.5</v>
      </c>
      <c r="L398" s="439">
        <v>1075.0999999999999</v>
      </c>
      <c r="M398" s="439">
        <v>6.46875</v>
      </c>
    </row>
    <row r="399" spans="1:13">
      <c r="A399" s="245">
        <v>389</v>
      </c>
      <c r="B399" s="442" t="s">
        <v>274</v>
      </c>
      <c r="C399" s="439">
        <v>986.15</v>
      </c>
      <c r="D399" s="440">
        <v>983.41666666666663</v>
      </c>
      <c r="E399" s="440">
        <v>974.08333333333326</v>
      </c>
      <c r="F399" s="440">
        <v>962.01666666666665</v>
      </c>
      <c r="G399" s="440">
        <v>952.68333333333328</v>
      </c>
      <c r="H399" s="440">
        <v>995.48333333333323</v>
      </c>
      <c r="I399" s="440">
        <v>1004.8166666666665</v>
      </c>
      <c r="J399" s="440">
        <v>1016.8833333333332</v>
      </c>
      <c r="K399" s="439">
        <v>992.75</v>
      </c>
      <c r="L399" s="439">
        <v>971.35</v>
      </c>
      <c r="M399" s="439">
        <v>5.1496000000000004</v>
      </c>
    </row>
    <row r="400" spans="1:13">
      <c r="A400" s="245">
        <v>390</v>
      </c>
      <c r="B400" s="442" t="s">
        <v>476</v>
      </c>
      <c r="C400" s="439">
        <v>29.25</v>
      </c>
      <c r="D400" s="440">
        <v>29.033333333333331</v>
      </c>
      <c r="E400" s="440">
        <v>28.616666666666664</v>
      </c>
      <c r="F400" s="440">
        <v>27.983333333333331</v>
      </c>
      <c r="G400" s="440">
        <v>27.566666666666663</v>
      </c>
      <c r="H400" s="440">
        <v>29.666666666666664</v>
      </c>
      <c r="I400" s="440">
        <v>30.083333333333336</v>
      </c>
      <c r="J400" s="440">
        <v>30.716666666666665</v>
      </c>
      <c r="K400" s="439">
        <v>29.45</v>
      </c>
      <c r="L400" s="439">
        <v>28.4</v>
      </c>
      <c r="M400" s="439">
        <v>30.184080000000002</v>
      </c>
    </row>
    <row r="401" spans="1:13">
      <c r="A401" s="245">
        <v>391</v>
      </c>
      <c r="B401" s="442" t="s">
        <v>477</v>
      </c>
      <c r="C401" s="439">
        <v>2579.8000000000002</v>
      </c>
      <c r="D401" s="440">
        <v>2564.6333333333332</v>
      </c>
      <c r="E401" s="440">
        <v>2495.2666666666664</v>
      </c>
      <c r="F401" s="440">
        <v>2410.7333333333331</v>
      </c>
      <c r="G401" s="440">
        <v>2341.3666666666663</v>
      </c>
      <c r="H401" s="440">
        <v>2649.1666666666665</v>
      </c>
      <c r="I401" s="440">
        <v>2718.5333333333333</v>
      </c>
      <c r="J401" s="440">
        <v>2803.0666666666666</v>
      </c>
      <c r="K401" s="439">
        <v>2634</v>
      </c>
      <c r="L401" s="439">
        <v>2480.1</v>
      </c>
      <c r="M401" s="439">
        <v>0.47433999999999998</v>
      </c>
    </row>
    <row r="402" spans="1:13">
      <c r="A402" s="245">
        <v>392</v>
      </c>
      <c r="B402" s="442" t="s">
        <v>172</v>
      </c>
      <c r="C402" s="439">
        <v>6983.75</v>
      </c>
      <c r="D402" s="440">
        <v>7005.2</v>
      </c>
      <c r="E402" s="440">
        <v>6945.2999999999993</v>
      </c>
      <c r="F402" s="440">
        <v>6906.8499999999995</v>
      </c>
      <c r="G402" s="440">
        <v>6846.9499999999989</v>
      </c>
      <c r="H402" s="440">
        <v>7043.65</v>
      </c>
      <c r="I402" s="440">
        <v>7103.5499999999993</v>
      </c>
      <c r="J402" s="440">
        <v>7142</v>
      </c>
      <c r="K402" s="439">
        <v>7065.1</v>
      </c>
      <c r="L402" s="439">
        <v>6966.75</v>
      </c>
      <c r="M402" s="439">
        <v>0.91708000000000001</v>
      </c>
    </row>
    <row r="403" spans="1:13">
      <c r="A403" s="245">
        <v>393</v>
      </c>
      <c r="B403" s="442" t="s">
        <v>478</v>
      </c>
      <c r="C403" s="439">
        <v>7816.2</v>
      </c>
      <c r="D403" s="440">
        <v>7791.4000000000005</v>
      </c>
      <c r="E403" s="440">
        <v>7732.8000000000011</v>
      </c>
      <c r="F403" s="440">
        <v>7649.4000000000005</v>
      </c>
      <c r="G403" s="440">
        <v>7590.8000000000011</v>
      </c>
      <c r="H403" s="440">
        <v>7874.8000000000011</v>
      </c>
      <c r="I403" s="440">
        <v>7933.4000000000015</v>
      </c>
      <c r="J403" s="440">
        <v>8016.8000000000011</v>
      </c>
      <c r="K403" s="439">
        <v>7850</v>
      </c>
      <c r="L403" s="439">
        <v>7708</v>
      </c>
      <c r="M403" s="439">
        <v>0.31719000000000003</v>
      </c>
    </row>
    <row r="404" spans="1:13">
      <c r="A404" s="245">
        <v>394</v>
      </c>
      <c r="B404" s="442" t="s">
        <v>479</v>
      </c>
      <c r="C404" s="439">
        <v>5253.9</v>
      </c>
      <c r="D404" s="440">
        <v>5239.6500000000005</v>
      </c>
      <c r="E404" s="440">
        <v>5194.2500000000009</v>
      </c>
      <c r="F404" s="440">
        <v>5134.6000000000004</v>
      </c>
      <c r="G404" s="440">
        <v>5089.2000000000007</v>
      </c>
      <c r="H404" s="440">
        <v>5299.3000000000011</v>
      </c>
      <c r="I404" s="440">
        <v>5344.7000000000007</v>
      </c>
      <c r="J404" s="440">
        <v>5404.3500000000013</v>
      </c>
      <c r="K404" s="439">
        <v>5285.05</v>
      </c>
      <c r="L404" s="439">
        <v>5180</v>
      </c>
      <c r="M404" s="439">
        <v>7.281E-2</v>
      </c>
    </row>
    <row r="405" spans="1:13">
      <c r="A405" s="245">
        <v>395</v>
      </c>
      <c r="B405" s="442" t="s">
        <v>759</v>
      </c>
      <c r="C405" s="439">
        <v>128.6</v>
      </c>
      <c r="D405" s="440">
        <v>128.08333333333334</v>
      </c>
      <c r="E405" s="440">
        <v>125.61666666666667</v>
      </c>
      <c r="F405" s="440">
        <v>122.63333333333333</v>
      </c>
      <c r="G405" s="440">
        <v>120.16666666666666</v>
      </c>
      <c r="H405" s="440">
        <v>131.06666666666669</v>
      </c>
      <c r="I405" s="440">
        <v>133.53333333333333</v>
      </c>
      <c r="J405" s="440">
        <v>136.51666666666671</v>
      </c>
      <c r="K405" s="439">
        <v>130.55000000000001</v>
      </c>
      <c r="L405" s="439">
        <v>125.1</v>
      </c>
      <c r="M405" s="439">
        <v>4.5093399999999999</v>
      </c>
    </row>
    <row r="406" spans="1:13">
      <c r="A406" s="245">
        <v>396</v>
      </c>
      <c r="B406" s="442" t="s">
        <v>480</v>
      </c>
      <c r="C406" s="439">
        <v>416.8</v>
      </c>
      <c r="D406" s="440">
        <v>415.83333333333331</v>
      </c>
      <c r="E406" s="440">
        <v>409.76666666666665</v>
      </c>
      <c r="F406" s="440">
        <v>402.73333333333335</v>
      </c>
      <c r="G406" s="440">
        <v>396.66666666666669</v>
      </c>
      <c r="H406" s="440">
        <v>422.86666666666662</v>
      </c>
      <c r="I406" s="440">
        <v>428.93333333333334</v>
      </c>
      <c r="J406" s="440">
        <v>435.96666666666658</v>
      </c>
      <c r="K406" s="439">
        <v>421.9</v>
      </c>
      <c r="L406" s="439">
        <v>408.8</v>
      </c>
      <c r="M406" s="439">
        <v>2.7659799999999999</v>
      </c>
    </row>
    <row r="407" spans="1:13">
      <c r="A407" s="245">
        <v>397</v>
      </c>
      <c r="B407" s="442" t="s">
        <v>761</v>
      </c>
      <c r="C407" s="439">
        <v>266.60000000000002</v>
      </c>
      <c r="D407" s="440">
        <v>267.86666666666662</v>
      </c>
      <c r="E407" s="440">
        <v>261.78333333333325</v>
      </c>
      <c r="F407" s="440">
        <v>256.96666666666664</v>
      </c>
      <c r="G407" s="440">
        <v>250.88333333333327</v>
      </c>
      <c r="H407" s="440">
        <v>272.68333333333322</v>
      </c>
      <c r="I407" s="440">
        <v>278.76666666666659</v>
      </c>
      <c r="J407" s="440">
        <v>283.5833333333332</v>
      </c>
      <c r="K407" s="439">
        <v>273.95</v>
      </c>
      <c r="L407" s="439">
        <v>263.05</v>
      </c>
      <c r="M407" s="439">
        <v>4.8082599999999998</v>
      </c>
    </row>
    <row r="408" spans="1:13">
      <c r="A408" s="245">
        <v>398</v>
      </c>
      <c r="B408" s="442" t="s">
        <v>481</v>
      </c>
      <c r="C408" s="439">
        <v>2180.0500000000002</v>
      </c>
      <c r="D408" s="440">
        <v>2193.75</v>
      </c>
      <c r="E408" s="440">
        <v>2142.3000000000002</v>
      </c>
      <c r="F408" s="440">
        <v>2104.5500000000002</v>
      </c>
      <c r="G408" s="440">
        <v>2053.1000000000004</v>
      </c>
      <c r="H408" s="440">
        <v>2231.5</v>
      </c>
      <c r="I408" s="440">
        <v>2282.9499999999998</v>
      </c>
      <c r="J408" s="440">
        <v>2320.6999999999998</v>
      </c>
      <c r="K408" s="439">
        <v>2245.1999999999998</v>
      </c>
      <c r="L408" s="439">
        <v>2156</v>
      </c>
      <c r="M408" s="439">
        <v>0.16003000000000001</v>
      </c>
    </row>
    <row r="409" spans="1:13">
      <c r="A409" s="245">
        <v>399</v>
      </c>
      <c r="B409" s="442" t="s">
        <v>482</v>
      </c>
      <c r="C409" s="439">
        <v>562.5</v>
      </c>
      <c r="D409" s="440">
        <v>562.16666666666663</v>
      </c>
      <c r="E409" s="440">
        <v>549.33333333333326</v>
      </c>
      <c r="F409" s="440">
        <v>536.16666666666663</v>
      </c>
      <c r="G409" s="440">
        <v>523.33333333333326</v>
      </c>
      <c r="H409" s="440">
        <v>575.33333333333326</v>
      </c>
      <c r="I409" s="440">
        <v>588.16666666666652</v>
      </c>
      <c r="J409" s="440">
        <v>601.33333333333326</v>
      </c>
      <c r="K409" s="439">
        <v>575</v>
      </c>
      <c r="L409" s="439">
        <v>549</v>
      </c>
      <c r="M409" s="439">
        <v>5.1904399999999997</v>
      </c>
    </row>
    <row r="410" spans="1:13">
      <c r="A410" s="245">
        <v>400</v>
      </c>
      <c r="B410" s="442" t="s">
        <v>760</v>
      </c>
      <c r="C410" s="439">
        <v>111.65</v>
      </c>
      <c r="D410" s="440">
        <v>111.85000000000001</v>
      </c>
      <c r="E410" s="440">
        <v>110.10000000000002</v>
      </c>
      <c r="F410" s="440">
        <v>108.55000000000001</v>
      </c>
      <c r="G410" s="440">
        <v>106.80000000000003</v>
      </c>
      <c r="H410" s="440">
        <v>113.40000000000002</v>
      </c>
      <c r="I410" s="440">
        <v>115.14999999999999</v>
      </c>
      <c r="J410" s="440">
        <v>116.70000000000002</v>
      </c>
      <c r="K410" s="439">
        <v>113.6</v>
      </c>
      <c r="L410" s="439">
        <v>110.3</v>
      </c>
      <c r="M410" s="439">
        <v>17.04805</v>
      </c>
    </row>
    <row r="411" spans="1:13">
      <c r="A411" s="245">
        <v>401</v>
      </c>
      <c r="B411" s="442" t="s">
        <v>483</v>
      </c>
      <c r="C411" s="439">
        <v>234.85</v>
      </c>
      <c r="D411" s="440">
        <v>235.86666666666667</v>
      </c>
      <c r="E411" s="440">
        <v>231.48333333333335</v>
      </c>
      <c r="F411" s="440">
        <v>228.11666666666667</v>
      </c>
      <c r="G411" s="440">
        <v>223.73333333333335</v>
      </c>
      <c r="H411" s="440">
        <v>239.23333333333335</v>
      </c>
      <c r="I411" s="440">
        <v>243.61666666666667</v>
      </c>
      <c r="J411" s="440">
        <v>246.98333333333335</v>
      </c>
      <c r="K411" s="439">
        <v>240.25</v>
      </c>
      <c r="L411" s="439">
        <v>232.5</v>
      </c>
      <c r="M411" s="439">
        <v>1.1192</v>
      </c>
    </row>
    <row r="412" spans="1:13">
      <c r="A412" s="245">
        <v>402</v>
      </c>
      <c r="B412" s="442" t="s">
        <v>170</v>
      </c>
      <c r="C412" s="439">
        <v>28334.05</v>
      </c>
      <c r="D412" s="440">
        <v>28157.083333333332</v>
      </c>
      <c r="E412" s="440">
        <v>27929.166666666664</v>
      </c>
      <c r="F412" s="440">
        <v>27524.283333333333</v>
      </c>
      <c r="G412" s="440">
        <v>27296.366666666665</v>
      </c>
      <c r="H412" s="440">
        <v>28561.966666666664</v>
      </c>
      <c r="I412" s="440">
        <v>28789.883333333328</v>
      </c>
      <c r="J412" s="440">
        <v>29194.766666666663</v>
      </c>
      <c r="K412" s="439">
        <v>28385</v>
      </c>
      <c r="L412" s="439">
        <v>27752.2</v>
      </c>
      <c r="M412" s="439">
        <v>0.43225000000000002</v>
      </c>
    </row>
    <row r="413" spans="1:13">
      <c r="A413" s="245">
        <v>403</v>
      </c>
      <c r="B413" s="442" t="s">
        <v>484</v>
      </c>
      <c r="C413" s="439">
        <v>1687.55</v>
      </c>
      <c r="D413" s="440">
        <v>1689.5166666666667</v>
      </c>
      <c r="E413" s="440">
        <v>1669.0333333333333</v>
      </c>
      <c r="F413" s="440">
        <v>1650.5166666666667</v>
      </c>
      <c r="G413" s="440">
        <v>1630.0333333333333</v>
      </c>
      <c r="H413" s="440">
        <v>1708.0333333333333</v>
      </c>
      <c r="I413" s="440">
        <v>1728.5166666666664</v>
      </c>
      <c r="J413" s="440">
        <v>1747.0333333333333</v>
      </c>
      <c r="K413" s="439">
        <v>1710</v>
      </c>
      <c r="L413" s="439">
        <v>1671</v>
      </c>
      <c r="M413" s="439">
        <v>0.15698000000000001</v>
      </c>
    </row>
    <row r="414" spans="1:13">
      <c r="A414" s="245">
        <v>404</v>
      </c>
      <c r="B414" s="442" t="s">
        <v>173</v>
      </c>
      <c r="C414" s="439">
        <v>1477</v>
      </c>
      <c r="D414" s="440">
        <v>1462.6499999999999</v>
      </c>
      <c r="E414" s="440">
        <v>1441.3999999999996</v>
      </c>
      <c r="F414" s="440">
        <v>1405.7999999999997</v>
      </c>
      <c r="G414" s="440">
        <v>1384.5499999999995</v>
      </c>
      <c r="H414" s="440">
        <v>1498.2499999999998</v>
      </c>
      <c r="I414" s="440">
        <v>1519.5000000000002</v>
      </c>
      <c r="J414" s="440">
        <v>1555.1</v>
      </c>
      <c r="K414" s="439">
        <v>1483.9</v>
      </c>
      <c r="L414" s="439">
        <v>1427.05</v>
      </c>
      <c r="M414" s="439">
        <v>17.22561</v>
      </c>
    </row>
    <row r="415" spans="1:13">
      <c r="A415" s="245">
        <v>405</v>
      </c>
      <c r="B415" s="442" t="s">
        <v>171</v>
      </c>
      <c r="C415" s="439">
        <v>2068.3000000000002</v>
      </c>
      <c r="D415" s="440">
        <v>2077.6333333333332</v>
      </c>
      <c r="E415" s="440">
        <v>2042.9166666666665</v>
      </c>
      <c r="F415" s="440">
        <v>2017.5333333333333</v>
      </c>
      <c r="G415" s="440">
        <v>1982.8166666666666</v>
      </c>
      <c r="H415" s="440">
        <v>2103.0166666666664</v>
      </c>
      <c r="I415" s="440">
        <v>2137.7333333333336</v>
      </c>
      <c r="J415" s="440">
        <v>2163.1166666666663</v>
      </c>
      <c r="K415" s="439">
        <v>2112.35</v>
      </c>
      <c r="L415" s="439">
        <v>2052.25</v>
      </c>
      <c r="M415" s="439">
        <v>2.8420899999999998</v>
      </c>
    </row>
    <row r="416" spans="1:13">
      <c r="A416" s="245">
        <v>406</v>
      </c>
      <c r="B416" s="442" t="s">
        <v>485</v>
      </c>
      <c r="C416" s="439">
        <v>500.95</v>
      </c>
      <c r="D416" s="440">
        <v>501.56666666666666</v>
      </c>
      <c r="E416" s="440">
        <v>491.93333333333334</v>
      </c>
      <c r="F416" s="440">
        <v>482.91666666666669</v>
      </c>
      <c r="G416" s="440">
        <v>473.28333333333336</v>
      </c>
      <c r="H416" s="440">
        <v>510.58333333333331</v>
      </c>
      <c r="I416" s="440">
        <v>520.2166666666667</v>
      </c>
      <c r="J416" s="440">
        <v>529.23333333333335</v>
      </c>
      <c r="K416" s="439">
        <v>511.2</v>
      </c>
      <c r="L416" s="439">
        <v>492.55</v>
      </c>
      <c r="M416" s="439">
        <v>1.3265</v>
      </c>
    </row>
    <row r="417" spans="1:13">
      <c r="A417" s="245">
        <v>407</v>
      </c>
      <c r="B417" s="442" t="s">
        <v>486</v>
      </c>
      <c r="C417" s="439">
        <v>1621.9</v>
      </c>
      <c r="D417" s="440">
        <v>1610.5166666666664</v>
      </c>
      <c r="E417" s="440">
        <v>1574.7333333333329</v>
      </c>
      <c r="F417" s="440">
        <v>1527.5666666666664</v>
      </c>
      <c r="G417" s="440">
        <v>1491.7833333333328</v>
      </c>
      <c r="H417" s="440">
        <v>1657.6833333333329</v>
      </c>
      <c r="I417" s="440">
        <v>1693.4666666666667</v>
      </c>
      <c r="J417" s="440">
        <v>1740.633333333333</v>
      </c>
      <c r="K417" s="439">
        <v>1646.3</v>
      </c>
      <c r="L417" s="439">
        <v>1563.35</v>
      </c>
      <c r="M417" s="439">
        <v>0.28504000000000002</v>
      </c>
    </row>
    <row r="418" spans="1:13">
      <c r="A418" s="245">
        <v>408</v>
      </c>
      <c r="B418" s="442" t="s">
        <v>762</v>
      </c>
      <c r="C418" s="439">
        <v>1670.7</v>
      </c>
      <c r="D418" s="440">
        <v>1679.4666666666669</v>
      </c>
      <c r="E418" s="440">
        <v>1636.2833333333338</v>
      </c>
      <c r="F418" s="440">
        <v>1601.8666666666668</v>
      </c>
      <c r="G418" s="440">
        <v>1558.6833333333336</v>
      </c>
      <c r="H418" s="440">
        <v>1713.8833333333339</v>
      </c>
      <c r="I418" s="440">
        <v>1757.0666666666668</v>
      </c>
      <c r="J418" s="440">
        <v>1791.483333333334</v>
      </c>
      <c r="K418" s="439">
        <v>1722.65</v>
      </c>
      <c r="L418" s="439">
        <v>1645.05</v>
      </c>
      <c r="M418" s="439">
        <v>1.02701</v>
      </c>
    </row>
    <row r="419" spans="1:13">
      <c r="A419" s="245">
        <v>409</v>
      </c>
      <c r="B419" s="442" t="s">
        <v>487</v>
      </c>
      <c r="C419" s="439">
        <v>723.45</v>
      </c>
      <c r="D419" s="440">
        <v>720.7833333333333</v>
      </c>
      <c r="E419" s="440">
        <v>707.66666666666663</v>
      </c>
      <c r="F419" s="440">
        <v>691.88333333333333</v>
      </c>
      <c r="G419" s="440">
        <v>678.76666666666665</v>
      </c>
      <c r="H419" s="440">
        <v>736.56666666666661</v>
      </c>
      <c r="I419" s="440">
        <v>749.68333333333339</v>
      </c>
      <c r="J419" s="440">
        <v>765.46666666666658</v>
      </c>
      <c r="K419" s="439">
        <v>733.9</v>
      </c>
      <c r="L419" s="439">
        <v>705</v>
      </c>
      <c r="M419" s="439">
        <v>0.98631999999999997</v>
      </c>
    </row>
    <row r="420" spans="1:13">
      <c r="A420" s="245">
        <v>410</v>
      </c>
      <c r="B420" s="442" t="s">
        <v>488</v>
      </c>
      <c r="C420" s="439">
        <v>10.55</v>
      </c>
      <c r="D420" s="440">
        <v>10.516666666666667</v>
      </c>
      <c r="E420" s="440">
        <v>10.333333333333336</v>
      </c>
      <c r="F420" s="440">
        <v>10.116666666666669</v>
      </c>
      <c r="G420" s="440">
        <v>9.9333333333333371</v>
      </c>
      <c r="H420" s="440">
        <v>10.733333333333334</v>
      </c>
      <c r="I420" s="440">
        <v>10.916666666666668</v>
      </c>
      <c r="J420" s="440">
        <v>11.133333333333333</v>
      </c>
      <c r="K420" s="439">
        <v>10.7</v>
      </c>
      <c r="L420" s="439">
        <v>10.3</v>
      </c>
      <c r="M420" s="439">
        <v>133.50719000000001</v>
      </c>
    </row>
    <row r="421" spans="1:13">
      <c r="A421" s="245">
        <v>411</v>
      </c>
      <c r="B421" s="442" t="s">
        <v>763</v>
      </c>
      <c r="C421" s="439">
        <v>78.55</v>
      </c>
      <c r="D421" s="440">
        <v>78.666666666666671</v>
      </c>
      <c r="E421" s="440">
        <v>76.933333333333337</v>
      </c>
      <c r="F421" s="440">
        <v>75.316666666666663</v>
      </c>
      <c r="G421" s="440">
        <v>73.583333333333329</v>
      </c>
      <c r="H421" s="440">
        <v>80.283333333333346</v>
      </c>
      <c r="I421" s="440">
        <v>82.016666666666666</v>
      </c>
      <c r="J421" s="440">
        <v>83.633333333333354</v>
      </c>
      <c r="K421" s="439">
        <v>80.400000000000006</v>
      </c>
      <c r="L421" s="439">
        <v>77.05</v>
      </c>
      <c r="M421" s="439">
        <v>33.026179999999997</v>
      </c>
    </row>
    <row r="422" spans="1:13">
      <c r="A422" s="245">
        <v>412</v>
      </c>
      <c r="B422" s="442" t="s">
        <v>489</v>
      </c>
      <c r="C422" s="439">
        <v>110.85</v>
      </c>
      <c r="D422" s="440">
        <v>110.96666666666665</v>
      </c>
      <c r="E422" s="440">
        <v>108.93333333333331</v>
      </c>
      <c r="F422" s="440">
        <v>107.01666666666665</v>
      </c>
      <c r="G422" s="440">
        <v>104.98333333333331</v>
      </c>
      <c r="H422" s="440">
        <v>112.88333333333331</v>
      </c>
      <c r="I422" s="440">
        <v>114.91666666666664</v>
      </c>
      <c r="J422" s="440">
        <v>116.83333333333331</v>
      </c>
      <c r="K422" s="439">
        <v>113</v>
      </c>
      <c r="L422" s="439">
        <v>109.05</v>
      </c>
      <c r="M422" s="439">
        <v>3.0151500000000002</v>
      </c>
    </row>
    <row r="423" spans="1:13">
      <c r="A423" s="245">
        <v>413</v>
      </c>
      <c r="B423" s="442" t="s">
        <v>169</v>
      </c>
      <c r="C423" s="439">
        <v>430.35</v>
      </c>
      <c r="D423" s="440">
        <v>426.5</v>
      </c>
      <c r="E423" s="440">
        <v>420.55</v>
      </c>
      <c r="F423" s="440">
        <v>410.75</v>
      </c>
      <c r="G423" s="440">
        <v>404.8</v>
      </c>
      <c r="H423" s="440">
        <v>436.3</v>
      </c>
      <c r="I423" s="440">
        <v>442.25000000000006</v>
      </c>
      <c r="J423" s="440">
        <v>452.05</v>
      </c>
      <c r="K423" s="439">
        <v>432.45</v>
      </c>
      <c r="L423" s="439">
        <v>416.7</v>
      </c>
      <c r="M423" s="439">
        <v>301.06015000000002</v>
      </c>
    </row>
    <row r="424" spans="1:13">
      <c r="A424" s="245">
        <v>414</v>
      </c>
      <c r="B424" s="442" t="s">
        <v>168</v>
      </c>
      <c r="C424" s="439">
        <v>137.30000000000001</v>
      </c>
      <c r="D424" s="440">
        <v>135.51666666666668</v>
      </c>
      <c r="E424" s="440">
        <v>131.78333333333336</v>
      </c>
      <c r="F424" s="440">
        <v>126.26666666666668</v>
      </c>
      <c r="G424" s="440">
        <v>122.53333333333336</v>
      </c>
      <c r="H424" s="440">
        <v>141.03333333333336</v>
      </c>
      <c r="I424" s="440">
        <v>144.76666666666665</v>
      </c>
      <c r="J424" s="440">
        <v>150.28333333333336</v>
      </c>
      <c r="K424" s="439">
        <v>139.25</v>
      </c>
      <c r="L424" s="439">
        <v>130</v>
      </c>
      <c r="M424" s="439">
        <v>1075.55205</v>
      </c>
    </row>
    <row r="425" spans="1:13">
      <c r="A425" s="245">
        <v>415</v>
      </c>
      <c r="B425" s="442" t="s">
        <v>766</v>
      </c>
      <c r="C425" s="439">
        <v>240.05</v>
      </c>
      <c r="D425" s="440">
        <v>239.86666666666667</v>
      </c>
      <c r="E425" s="440">
        <v>234.28333333333336</v>
      </c>
      <c r="F425" s="440">
        <v>228.51666666666668</v>
      </c>
      <c r="G425" s="440">
        <v>222.93333333333337</v>
      </c>
      <c r="H425" s="440">
        <v>245.63333333333335</v>
      </c>
      <c r="I425" s="440">
        <v>251.21666666666667</v>
      </c>
      <c r="J425" s="440">
        <v>256.98333333333335</v>
      </c>
      <c r="K425" s="439">
        <v>245.45</v>
      </c>
      <c r="L425" s="439">
        <v>234.1</v>
      </c>
      <c r="M425" s="439">
        <v>5.8777999999999997</v>
      </c>
    </row>
    <row r="426" spans="1:13">
      <c r="A426" s="245">
        <v>416</v>
      </c>
      <c r="B426" s="442" t="s">
        <v>831</v>
      </c>
      <c r="C426" s="439">
        <v>267.8</v>
      </c>
      <c r="D426" s="440">
        <v>269.06666666666666</v>
      </c>
      <c r="E426" s="440">
        <v>263.88333333333333</v>
      </c>
      <c r="F426" s="440">
        <v>259.96666666666664</v>
      </c>
      <c r="G426" s="440">
        <v>254.7833333333333</v>
      </c>
      <c r="H426" s="440">
        <v>272.98333333333335</v>
      </c>
      <c r="I426" s="440">
        <v>278.16666666666663</v>
      </c>
      <c r="J426" s="440">
        <v>282.08333333333337</v>
      </c>
      <c r="K426" s="439">
        <v>274.25</v>
      </c>
      <c r="L426" s="439">
        <v>265.14999999999998</v>
      </c>
      <c r="M426" s="439">
        <v>3.95139</v>
      </c>
    </row>
    <row r="427" spans="1:13">
      <c r="A427" s="245">
        <v>417</v>
      </c>
      <c r="B427" s="442" t="s">
        <v>174</v>
      </c>
      <c r="C427" s="439">
        <v>817.8</v>
      </c>
      <c r="D427" s="440">
        <v>817.11666666666667</v>
      </c>
      <c r="E427" s="440">
        <v>802.23333333333335</v>
      </c>
      <c r="F427" s="440">
        <v>786.66666666666663</v>
      </c>
      <c r="G427" s="440">
        <v>771.7833333333333</v>
      </c>
      <c r="H427" s="440">
        <v>832.68333333333339</v>
      </c>
      <c r="I427" s="440">
        <v>847.56666666666683</v>
      </c>
      <c r="J427" s="440">
        <v>863.13333333333344</v>
      </c>
      <c r="K427" s="439">
        <v>832</v>
      </c>
      <c r="L427" s="439">
        <v>801.55</v>
      </c>
      <c r="M427" s="439">
        <v>4.4060699999999997</v>
      </c>
    </row>
    <row r="428" spans="1:13">
      <c r="A428" s="245">
        <v>418</v>
      </c>
      <c r="B428" s="442" t="s">
        <v>490</v>
      </c>
      <c r="C428" s="439">
        <v>679.5</v>
      </c>
      <c r="D428" s="440">
        <v>682.05000000000007</v>
      </c>
      <c r="E428" s="440">
        <v>669.45000000000016</v>
      </c>
      <c r="F428" s="440">
        <v>659.40000000000009</v>
      </c>
      <c r="G428" s="440">
        <v>646.80000000000018</v>
      </c>
      <c r="H428" s="440">
        <v>692.10000000000014</v>
      </c>
      <c r="I428" s="440">
        <v>704.7</v>
      </c>
      <c r="J428" s="440">
        <v>714.75000000000011</v>
      </c>
      <c r="K428" s="439">
        <v>694.65</v>
      </c>
      <c r="L428" s="439">
        <v>672</v>
      </c>
      <c r="M428" s="439">
        <v>1.78274</v>
      </c>
    </row>
    <row r="429" spans="1:13">
      <c r="A429" s="245">
        <v>419</v>
      </c>
      <c r="B429" s="442" t="s">
        <v>793</v>
      </c>
      <c r="C429" s="439">
        <v>393.45</v>
      </c>
      <c r="D429" s="440">
        <v>382.7</v>
      </c>
      <c r="E429" s="440">
        <v>367.4</v>
      </c>
      <c r="F429" s="440">
        <v>341.34999999999997</v>
      </c>
      <c r="G429" s="440">
        <v>326.04999999999995</v>
      </c>
      <c r="H429" s="440">
        <v>408.75</v>
      </c>
      <c r="I429" s="440">
        <v>424.05000000000007</v>
      </c>
      <c r="J429" s="440">
        <v>450.1</v>
      </c>
      <c r="K429" s="439">
        <v>398</v>
      </c>
      <c r="L429" s="439">
        <v>356.65</v>
      </c>
      <c r="M429" s="439">
        <v>21.95796</v>
      </c>
    </row>
    <row r="430" spans="1:13">
      <c r="A430" s="245">
        <v>420</v>
      </c>
      <c r="B430" s="442" t="s">
        <v>491</v>
      </c>
      <c r="C430" s="439">
        <v>243.35</v>
      </c>
      <c r="D430" s="440">
        <v>243.39999999999998</v>
      </c>
      <c r="E430" s="440">
        <v>237.09999999999997</v>
      </c>
      <c r="F430" s="440">
        <v>230.85</v>
      </c>
      <c r="G430" s="440">
        <v>224.54999999999998</v>
      </c>
      <c r="H430" s="440">
        <v>249.64999999999995</v>
      </c>
      <c r="I430" s="440">
        <v>255.94999999999996</v>
      </c>
      <c r="J430" s="440">
        <v>262.19999999999993</v>
      </c>
      <c r="K430" s="439">
        <v>249.7</v>
      </c>
      <c r="L430" s="439">
        <v>237.15</v>
      </c>
      <c r="M430" s="439">
        <v>9.0951900000000006</v>
      </c>
    </row>
    <row r="431" spans="1:13">
      <c r="A431" s="245">
        <v>421</v>
      </c>
      <c r="B431" s="442" t="s">
        <v>175</v>
      </c>
      <c r="C431" s="439">
        <v>677.1</v>
      </c>
      <c r="D431" s="440">
        <v>677.45</v>
      </c>
      <c r="E431" s="440">
        <v>671.2</v>
      </c>
      <c r="F431" s="440">
        <v>665.3</v>
      </c>
      <c r="G431" s="440">
        <v>659.05</v>
      </c>
      <c r="H431" s="440">
        <v>683.35000000000014</v>
      </c>
      <c r="I431" s="440">
        <v>689.60000000000014</v>
      </c>
      <c r="J431" s="440">
        <v>695.50000000000023</v>
      </c>
      <c r="K431" s="439">
        <v>683.7</v>
      </c>
      <c r="L431" s="439">
        <v>671.55</v>
      </c>
      <c r="M431" s="439">
        <v>36.409619999999997</v>
      </c>
    </row>
    <row r="432" spans="1:13">
      <c r="A432" s="245">
        <v>422</v>
      </c>
      <c r="B432" s="442" t="s">
        <v>176</v>
      </c>
      <c r="C432" s="439">
        <v>514.70000000000005</v>
      </c>
      <c r="D432" s="440">
        <v>518.08333333333337</v>
      </c>
      <c r="E432" s="440">
        <v>507.61666666666679</v>
      </c>
      <c r="F432" s="440">
        <v>500.53333333333342</v>
      </c>
      <c r="G432" s="440">
        <v>490.06666666666683</v>
      </c>
      <c r="H432" s="440">
        <v>525.16666666666674</v>
      </c>
      <c r="I432" s="440">
        <v>535.63333333333321</v>
      </c>
      <c r="J432" s="440">
        <v>542.7166666666667</v>
      </c>
      <c r="K432" s="439">
        <v>528.54999999999995</v>
      </c>
      <c r="L432" s="439">
        <v>511</v>
      </c>
      <c r="M432" s="439">
        <v>56.321089999999998</v>
      </c>
    </row>
    <row r="433" spans="1:13">
      <c r="A433" s="245">
        <v>423</v>
      </c>
      <c r="B433" s="442" t="s">
        <v>492</v>
      </c>
      <c r="C433" s="439">
        <v>2579.3000000000002</v>
      </c>
      <c r="D433" s="440">
        <v>2587.8333333333335</v>
      </c>
      <c r="E433" s="440">
        <v>2563.416666666667</v>
      </c>
      <c r="F433" s="440">
        <v>2547.5333333333333</v>
      </c>
      <c r="G433" s="440">
        <v>2523.1166666666668</v>
      </c>
      <c r="H433" s="440">
        <v>2603.7166666666672</v>
      </c>
      <c r="I433" s="440">
        <v>2628.1333333333341</v>
      </c>
      <c r="J433" s="440">
        <v>2644.0166666666673</v>
      </c>
      <c r="K433" s="439">
        <v>2612.25</v>
      </c>
      <c r="L433" s="439">
        <v>2571.9499999999998</v>
      </c>
      <c r="M433" s="439">
        <v>0.38077</v>
      </c>
    </row>
    <row r="434" spans="1:13">
      <c r="A434" s="245">
        <v>424</v>
      </c>
      <c r="B434" s="442" t="s">
        <v>493</v>
      </c>
      <c r="C434" s="439">
        <v>833.45</v>
      </c>
      <c r="D434" s="440">
        <v>829.15</v>
      </c>
      <c r="E434" s="440">
        <v>819.3</v>
      </c>
      <c r="F434" s="440">
        <v>805.15</v>
      </c>
      <c r="G434" s="440">
        <v>795.3</v>
      </c>
      <c r="H434" s="440">
        <v>843.3</v>
      </c>
      <c r="I434" s="440">
        <v>853.15000000000009</v>
      </c>
      <c r="J434" s="440">
        <v>867.3</v>
      </c>
      <c r="K434" s="439">
        <v>839</v>
      </c>
      <c r="L434" s="439">
        <v>815</v>
      </c>
      <c r="M434" s="439">
        <v>0.72950000000000004</v>
      </c>
    </row>
    <row r="435" spans="1:13">
      <c r="A435" s="245">
        <v>425</v>
      </c>
      <c r="B435" s="442" t="s">
        <v>494</v>
      </c>
      <c r="C435" s="439">
        <v>300.64999999999998</v>
      </c>
      <c r="D435" s="440">
        <v>301.40000000000003</v>
      </c>
      <c r="E435" s="440">
        <v>293.55000000000007</v>
      </c>
      <c r="F435" s="440">
        <v>286.45000000000005</v>
      </c>
      <c r="G435" s="440">
        <v>278.60000000000008</v>
      </c>
      <c r="H435" s="440">
        <v>308.50000000000006</v>
      </c>
      <c r="I435" s="440">
        <v>316.35000000000008</v>
      </c>
      <c r="J435" s="440">
        <v>323.45000000000005</v>
      </c>
      <c r="K435" s="439">
        <v>309.25</v>
      </c>
      <c r="L435" s="439">
        <v>294.3</v>
      </c>
      <c r="M435" s="439">
        <v>3.0295399999999999</v>
      </c>
    </row>
    <row r="436" spans="1:13">
      <c r="A436" s="245">
        <v>426</v>
      </c>
      <c r="B436" s="442" t="s">
        <v>495</v>
      </c>
      <c r="C436" s="439">
        <v>295.2</v>
      </c>
      <c r="D436" s="440">
        <v>297.3</v>
      </c>
      <c r="E436" s="440">
        <v>289.60000000000002</v>
      </c>
      <c r="F436" s="440">
        <v>284</v>
      </c>
      <c r="G436" s="440">
        <v>276.3</v>
      </c>
      <c r="H436" s="440">
        <v>302.90000000000003</v>
      </c>
      <c r="I436" s="440">
        <v>310.59999999999997</v>
      </c>
      <c r="J436" s="440">
        <v>316.20000000000005</v>
      </c>
      <c r="K436" s="439">
        <v>305</v>
      </c>
      <c r="L436" s="439">
        <v>291.7</v>
      </c>
      <c r="M436" s="439">
        <v>3.5334500000000002</v>
      </c>
    </row>
    <row r="437" spans="1:13">
      <c r="A437" s="245">
        <v>427</v>
      </c>
      <c r="B437" s="442" t="s">
        <v>496</v>
      </c>
      <c r="C437" s="439">
        <v>2274.4499999999998</v>
      </c>
      <c r="D437" s="440">
        <v>2269.4666666666667</v>
      </c>
      <c r="E437" s="440">
        <v>2250.9833333333336</v>
      </c>
      <c r="F437" s="440">
        <v>2227.5166666666669</v>
      </c>
      <c r="G437" s="440">
        <v>2209.0333333333338</v>
      </c>
      <c r="H437" s="440">
        <v>2292.9333333333334</v>
      </c>
      <c r="I437" s="440">
        <v>2311.4166666666661</v>
      </c>
      <c r="J437" s="440">
        <v>2334.8833333333332</v>
      </c>
      <c r="K437" s="439">
        <v>2287.9499999999998</v>
      </c>
      <c r="L437" s="439">
        <v>2246</v>
      </c>
      <c r="M437" s="439">
        <v>0.83986000000000005</v>
      </c>
    </row>
    <row r="438" spans="1:13">
      <c r="A438" s="245">
        <v>428</v>
      </c>
      <c r="B438" s="442" t="s">
        <v>764</v>
      </c>
      <c r="C438" s="439">
        <v>747.5</v>
      </c>
      <c r="D438" s="440">
        <v>749.43333333333339</v>
      </c>
      <c r="E438" s="440">
        <v>728.86666666666679</v>
      </c>
      <c r="F438" s="440">
        <v>710.23333333333335</v>
      </c>
      <c r="G438" s="440">
        <v>689.66666666666674</v>
      </c>
      <c r="H438" s="440">
        <v>768.06666666666683</v>
      </c>
      <c r="I438" s="440">
        <v>788.63333333333344</v>
      </c>
      <c r="J438" s="440">
        <v>807.26666666666688</v>
      </c>
      <c r="K438" s="439">
        <v>770</v>
      </c>
      <c r="L438" s="439">
        <v>730.8</v>
      </c>
      <c r="M438" s="439">
        <v>0.54879</v>
      </c>
    </row>
    <row r="439" spans="1:13">
      <c r="A439" s="245">
        <v>429</v>
      </c>
      <c r="B439" s="442" t="s">
        <v>813</v>
      </c>
      <c r="C439" s="439">
        <v>485.9</v>
      </c>
      <c r="D439" s="440">
        <v>485.23333333333335</v>
      </c>
      <c r="E439" s="440">
        <v>476.66666666666669</v>
      </c>
      <c r="F439" s="440">
        <v>467.43333333333334</v>
      </c>
      <c r="G439" s="440">
        <v>458.86666666666667</v>
      </c>
      <c r="H439" s="440">
        <v>494.4666666666667</v>
      </c>
      <c r="I439" s="440">
        <v>503.0333333333333</v>
      </c>
      <c r="J439" s="440">
        <v>512.26666666666665</v>
      </c>
      <c r="K439" s="439">
        <v>493.8</v>
      </c>
      <c r="L439" s="439">
        <v>476</v>
      </c>
      <c r="M439" s="439">
        <v>2.7175199999999999</v>
      </c>
    </row>
    <row r="440" spans="1:13">
      <c r="A440" s="245">
        <v>430</v>
      </c>
      <c r="B440" s="442" t="s">
        <v>497</v>
      </c>
      <c r="C440" s="439">
        <v>7.05</v>
      </c>
      <c r="D440" s="440">
        <v>7</v>
      </c>
      <c r="E440" s="440">
        <v>6.8</v>
      </c>
      <c r="F440" s="440">
        <v>6.55</v>
      </c>
      <c r="G440" s="440">
        <v>6.35</v>
      </c>
      <c r="H440" s="440">
        <v>7.25</v>
      </c>
      <c r="I440" s="440">
        <v>7.4499999999999993</v>
      </c>
      <c r="J440" s="440">
        <v>7.7</v>
      </c>
      <c r="K440" s="439">
        <v>7.2</v>
      </c>
      <c r="L440" s="439">
        <v>6.75</v>
      </c>
      <c r="M440" s="439">
        <v>418.18804999999998</v>
      </c>
    </row>
    <row r="441" spans="1:13">
      <c r="A441" s="245">
        <v>431</v>
      </c>
      <c r="B441" s="442" t="s">
        <v>498</v>
      </c>
      <c r="C441" s="439">
        <v>140.9</v>
      </c>
      <c r="D441" s="440">
        <v>139.29999999999998</v>
      </c>
      <c r="E441" s="440">
        <v>136.59999999999997</v>
      </c>
      <c r="F441" s="440">
        <v>132.29999999999998</v>
      </c>
      <c r="G441" s="440">
        <v>129.59999999999997</v>
      </c>
      <c r="H441" s="440">
        <v>143.59999999999997</v>
      </c>
      <c r="I441" s="440">
        <v>146.29999999999995</v>
      </c>
      <c r="J441" s="440">
        <v>150.59999999999997</v>
      </c>
      <c r="K441" s="439">
        <v>142</v>
      </c>
      <c r="L441" s="439">
        <v>135</v>
      </c>
      <c r="M441" s="439">
        <v>2.1590400000000001</v>
      </c>
    </row>
    <row r="442" spans="1:13">
      <c r="A442" s="245">
        <v>432</v>
      </c>
      <c r="B442" s="442" t="s">
        <v>765</v>
      </c>
      <c r="C442" s="439">
        <v>1594.45</v>
      </c>
      <c r="D442" s="440">
        <v>1590.9666666666665</v>
      </c>
      <c r="E442" s="440">
        <v>1548.4833333333329</v>
      </c>
      <c r="F442" s="440">
        <v>1502.5166666666664</v>
      </c>
      <c r="G442" s="440">
        <v>1460.0333333333328</v>
      </c>
      <c r="H442" s="440">
        <v>1636.9333333333329</v>
      </c>
      <c r="I442" s="440">
        <v>1679.4166666666665</v>
      </c>
      <c r="J442" s="440">
        <v>1725.383333333333</v>
      </c>
      <c r="K442" s="439">
        <v>1633.45</v>
      </c>
      <c r="L442" s="439">
        <v>1545</v>
      </c>
      <c r="M442" s="439">
        <v>0.70648</v>
      </c>
    </row>
    <row r="443" spans="1:13">
      <c r="A443" s="245">
        <v>433</v>
      </c>
      <c r="B443" s="442" t="s">
        <v>499</v>
      </c>
      <c r="C443" s="439">
        <v>1074.95</v>
      </c>
      <c r="D443" s="440">
        <v>1076.2333333333333</v>
      </c>
      <c r="E443" s="440">
        <v>1068.0166666666667</v>
      </c>
      <c r="F443" s="440">
        <v>1061.0833333333333</v>
      </c>
      <c r="G443" s="440">
        <v>1052.8666666666666</v>
      </c>
      <c r="H443" s="440">
        <v>1083.1666666666667</v>
      </c>
      <c r="I443" s="440">
        <v>1091.3833333333334</v>
      </c>
      <c r="J443" s="440">
        <v>1098.3166666666668</v>
      </c>
      <c r="K443" s="439">
        <v>1084.45</v>
      </c>
      <c r="L443" s="439">
        <v>1069.3</v>
      </c>
      <c r="M443" s="439">
        <v>0.90217999999999998</v>
      </c>
    </row>
    <row r="444" spans="1:13">
      <c r="A444" s="245">
        <v>434</v>
      </c>
      <c r="B444" s="442" t="s">
        <v>275</v>
      </c>
      <c r="C444" s="439">
        <v>587.29999999999995</v>
      </c>
      <c r="D444" s="440">
        <v>588.25</v>
      </c>
      <c r="E444" s="440">
        <v>581.5</v>
      </c>
      <c r="F444" s="440">
        <v>575.70000000000005</v>
      </c>
      <c r="G444" s="440">
        <v>568.95000000000005</v>
      </c>
      <c r="H444" s="440">
        <v>594.04999999999995</v>
      </c>
      <c r="I444" s="440">
        <v>600.79999999999995</v>
      </c>
      <c r="J444" s="440">
        <v>606.59999999999991</v>
      </c>
      <c r="K444" s="439">
        <v>595</v>
      </c>
      <c r="L444" s="439">
        <v>582.45000000000005</v>
      </c>
      <c r="M444" s="439">
        <v>1.67167</v>
      </c>
    </row>
    <row r="445" spans="1:13">
      <c r="A445" s="245">
        <v>435</v>
      </c>
      <c r="B445" s="442" t="s">
        <v>500</v>
      </c>
      <c r="C445" s="439">
        <v>1522.75</v>
      </c>
      <c r="D445" s="440">
        <v>1518.4666666666665</v>
      </c>
      <c r="E445" s="440">
        <v>1480.9833333333329</v>
      </c>
      <c r="F445" s="440">
        <v>1439.2166666666665</v>
      </c>
      <c r="G445" s="440">
        <v>1401.7333333333329</v>
      </c>
      <c r="H445" s="440">
        <v>1560.2333333333329</v>
      </c>
      <c r="I445" s="440">
        <v>1597.7166666666665</v>
      </c>
      <c r="J445" s="440">
        <v>1639.4833333333329</v>
      </c>
      <c r="K445" s="439">
        <v>1555.95</v>
      </c>
      <c r="L445" s="439">
        <v>1476.7</v>
      </c>
      <c r="M445" s="439">
        <v>0.52364999999999995</v>
      </c>
    </row>
    <row r="446" spans="1:13">
      <c r="A446" s="245">
        <v>436</v>
      </c>
      <c r="B446" s="442" t="s">
        <v>501</v>
      </c>
      <c r="C446" s="439">
        <v>548.85</v>
      </c>
      <c r="D446" s="440">
        <v>545.43333333333339</v>
      </c>
      <c r="E446" s="440">
        <v>536.51666666666677</v>
      </c>
      <c r="F446" s="440">
        <v>524.18333333333339</v>
      </c>
      <c r="G446" s="440">
        <v>515.26666666666677</v>
      </c>
      <c r="H446" s="440">
        <v>557.76666666666677</v>
      </c>
      <c r="I446" s="440">
        <v>566.68333333333328</v>
      </c>
      <c r="J446" s="440">
        <v>579.01666666666677</v>
      </c>
      <c r="K446" s="439">
        <v>554.35</v>
      </c>
      <c r="L446" s="439">
        <v>533.1</v>
      </c>
      <c r="M446" s="439">
        <v>0.24396999999999999</v>
      </c>
    </row>
    <row r="447" spans="1:13">
      <c r="A447" s="245">
        <v>437</v>
      </c>
      <c r="B447" s="442" t="s">
        <v>502</v>
      </c>
      <c r="C447" s="439">
        <v>8855.7000000000007</v>
      </c>
      <c r="D447" s="440">
        <v>8880.9666666666672</v>
      </c>
      <c r="E447" s="440">
        <v>8789.7333333333336</v>
      </c>
      <c r="F447" s="440">
        <v>8723.7666666666664</v>
      </c>
      <c r="G447" s="440">
        <v>8632.5333333333328</v>
      </c>
      <c r="H447" s="440">
        <v>8946.9333333333343</v>
      </c>
      <c r="I447" s="440">
        <v>9038.1666666666679</v>
      </c>
      <c r="J447" s="440">
        <v>9104.133333333335</v>
      </c>
      <c r="K447" s="439">
        <v>8972.2000000000007</v>
      </c>
      <c r="L447" s="439">
        <v>8815</v>
      </c>
      <c r="M447" s="439">
        <v>0.35702</v>
      </c>
    </row>
    <row r="448" spans="1:13">
      <c r="A448" s="245">
        <v>438</v>
      </c>
      <c r="B448" s="442" t="s">
        <v>503</v>
      </c>
      <c r="C448" s="439">
        <v>323.64999999999998</v>
      </c>
      <c r="D448" s="440">
        <v>320.45</v>
      </c>
      <c r="E448" s="440">
        <v>301.2</v>
      </c>
      <c r="F448" s="440">
        <v>278.75</v>
      </c>
      <c r="G448" s="440">
        <v>259.5</v>
      </c>
      <c r="H448" s="440">
        <v>342.9</v>
      </c>
      <c r="I448" s="440">
        <v>362.15</v>
      </c>
      <c r="J448" s="440">
        <v>384.59999999999997</v>
      </c>
      <c r="K448" s="439">
        <v>339.7</v>
      </c>
      <c r="L448" s="439">
        <v>298</v>
      </c>
      <c r="M448" s="439">
        <v>9.1635399999999994</v>
      </c>
    </row>
    <row r="449" spans="1:13">
      <c r="A449" s="245">
        <v>439</v>
      </c>
      <c r="B449" s="442" t="s">
        <v>504</v>
      </c>
      <c r="C449" s="439">
        <v>45.7</v>
      </c>
      <c r="D449" s="440">
        <v>45.133333333333333</v>
      </c>
      <c r="E449" s="440">
        <v>43.816666666666663</v>
      </c>
      <c r="F449" s="440">
        <v>41.93333333333333</v>
      </c>
      <c r="G449" s="440">
        <v>40.61666666666666</v>
      </c>
      <c r="H449" s="440">
        <v>47.016666666666666</v>
      </c>
      <c r="I449" s="440">
        <v>48.333333333333343</v>
      </c>
      <c r="J449" s="440">
        <v>50.216666666666669</v>
      </c>
      <c r="K449" s="439">
        <v>46.45</v>
      </c>
      <c r="L449" s="439">
        <v>43.25</v>
      </c>
      <c r="M449" s="439">
        <v>262.39049</v>
      </c>
    </row>
    <row r="450" spans="1:13">
      <c r="A450" s="245">
        <v>440</v>
      </c>
      <c r="B450" s="442" t="s">
        <v>188</v>
      </c>
      <c r="C450" s="439">
        <v>629.4</v>
      </c>
      <c r="D450" s="440">
        <v>628.26666666666665</v>
      </c>
      <c r="E450" s="440">
        <v>617.63333333333333</v>
      </c>
      <c r="F450" s="440">
        <v>605.86666666666667</v>
      </c>
      <c r="G450" s="440">
        <v>595.23333333333335</v>
      </c>
      <c r="H450" s="440">
        <v>640.0333333333333</v>
      </c>
      <c r="I450" s="440">
        <v>650.66666666666652</v>
      </c>
      <c r="J450" s="440">
        <v>662.43333333333328</v>
      </c>
      <c r="K450" s="439">
        <v>638.9</v>
      </c>
      <c r="L450" s="439">
        <v>616.5</v>
      </c>
      <c r="M450" s="439">
        <v>10.98798</v>
      </c>
    </row>
    <row r="451" spans="1:13">
      <c r="A451" s="245">
        <v>441</v>
      </c>
      <c r="B451" s="442" t="s">
        <v>767</v>
      </c>
      <c r="C451" s="439">
        <v>15303.55</v>
      </c>
      <c r="D451" s="440">
        <v>15373.583333333334</v>
      </c>
      <c r="E451" s="440">
        <v>15086.016666666668</v>
      </c>
      <c r="F451" s="440">
        <v>14868.483333333334</v>
      </c>
      <c r="G451" s="440">
        <v>14580.916666666668</v>
      </c>
      <c r="H451" s="440">
        <v>15591.116666666669</v>
      </c>
      <c r="I451" s="440">
        <v>15878.683333333334</v>
      </c>
      <c r="J451" s="440">
        <v>16096.216666666669</v>
      </c>
      <c r="K451" s="439">
        <v>15661.15</v>
      </c>
      <c r="L451" s="439">
        <v>15156.05</v>
      </c>
      <c r="M451" s="439">
        <v>9.9900000000000006E-3</v>
      </c>
    </row>
    <row r="452" spans="1:13">
      <c r="A452" s="245">
        <v>442</v>
      </c>
      <c r="B452" s="442" t="s">
        <v>177</v>
      </c>
      <c r="C452" s="439">
        <v>738.3</v>
      </c>
      <c r="D452" s="440">
        <v>732.43333333333339</v>
      </c>
      <c r="E452" s="440">
        <v>722.36666666666679</v>
      </c>
      <c r="F452" s="440">
        <v>706.43333333333339</v>
      </c>
      <c r="G452" s="440">
        <v>696.36666666666679</v>
      </c>
      <c r="H452" s="440">
        <v>748.36666666666679</v>
      </c>
      <c r="I452" s="440">
        <v>758.43333333333339</v>
      </c>
      <c r="J452" s="440">
        <v>774.36666666666679</v>
      </c>
      <c r="K452" s="439">
        <v>742.5</v>
      </c>
      <c r="L452" s="439">
        <v>716.5</v>
      </c>
      <c r="M452" s="439">
        <v>25.262519999999999</v>
      </c>
    </row>
    <row r="453" spans="1:13">
      <c r="A453" s="245">
        <v>443</v>
      </c>
      <c r="B453" s="442" t="s">
        <v>768</v>
      </c>
      <c r="C453" s="439">
        <v>184.65</v>
      </c>
      <c r="D453" s="440">
        <v>183.56666666666669</v>
      </c>
      <c r="E453" s="440">
        <v>178.63333333333338</v>
      </c>
      <c r="F453" s="440">
        <v>172.6166666666667</v>
      </c>
      <c r="G453" s="440">
        <v>167.68333333333339</v>
      </c>
      <c r="H453" s="440">
        <v>189.58333333333337</v>
      </c>
      <c r="I453" s="440">
        <v>194.51666666666671</v>
      </c>
      <c r="J453" s="440">
        <v>200.53333333333336</v>
      </c>
      <c r="K453" s="439">
        <v>188.5</v>
      </c>
      <c r="L453" s="439">
        <v>177.55</v>
      </c>
      <c r="M453" s="439">
        <v>32.635919999999999</v>
      </c>
    </row>
    <row r="454" spans="1:13">
      <c r="A454" s="245">
        <v>444</v>
      </c>
      <c r="B454" s="442" t="s">
        <v>769</v>
      </c>
      <c r="C454" s="439">
        <v>1336.7</v>
      </c>
      <c r="D454" s="440">
        <v>1301.9166666666667</v>
      </c>
      <c r="E454" s="440">
        <v>1261.8333333333335</v>
      </c>
      <c r="F454" s="440">
        <v>1186.9666666666667</v>
      </c>
      <c r="G454" s="440">
        <v>1146.8833333333334</v>
      </c>
      <c r="H454" s="440">
        <v>1376.7833333333335</v>
      </c>
      <c r="I454" s="440">
        <v>1416.866666666667</v>
      </c>
      <c r="J454" s="440">
        <v>1491.7333333333336</v>
      </c>
      <c r="K454" s="439">
        <v>1342</v>
      </c>
      <c r="L454" s="439">
        <v>1227.05</v>
      </c>
      <c r="M454" s="439">
        <v>8.9139300000000006</v>
      </c>
    </row>
    <row r="455" spans="1:13">
      <c r="A455" s="245">
        <v>445</v>
      </c>
      <c r="B455" s="442" t="s">
        <v>183</v>
      </c>
      <c r="C455" s="439">
        <v>3276.35</v>
      </c>
      <c r="D455" s="440">
        <v>3285.1333333333332</v>
      </c>
      <c r="E455" s="440">
        <v>3261.5666666666666</v>
      </c>
      <c r="F455" s="440">
        <v>3246.7833333333333</v>
      </c>
      <c r="G455" s="440">
        <v>3223.2166666666667</v>
      </c>
      <c r="H455" s="440">
        <v>3299.9166666666665</v>
      </c>
      <c r="I455" s="440">
        <v>3323.4833333333331</v>
      </c>
      <c r="J455" s="440">
        <v>3338.2666666666664</v>
      </c>
      <c r="K455" s="439">
        <v>3308.7</v>
      </c>
      <c r="L455" s="439">
        <v>3270.35</v>
      </c>
      <c r="M455" s="439">
        <v>18.473600000000001</v>
      </c>
    </row>
    <row r="456" spans="1:13">
      <c r="A456" s="245">
        <v>446</v>
      </c>
      <c r="B456" s="442" t="s">
        <v>804</v>
      </c>
      <c r="C456" s="439">
        <v>714.75</v>
      </c>
      <c r="D456" s="440">
        <v>711.44999999999993</v>
      </c>
      <c r="E456" s="440">
        <v>705.89999999999986</v>
      </c>
      <c r="F456" s="440">
        <v>697.05</v>
      </c>
      <c r="G456" s="440">
        <v>691.49999999999989</v>
      </c>
      <c r="H456" s="440">
        <v>720.29999999999984</v>
      </c>
      <c r="I456" s="440">
        <v>725.8499999999998</v>
      </c>
      <c r="J456" s="440">
        <v>734.69999999999982</v>
      </c>
      <c r="K456" s="439">
        <v>717</v>
      </c>
      <c r="L456" s="439">
        <v>702.6</v>
      </c>
      <c r="M456" s="439">
        <v>17.989529999999998</v>
      </c>
    </row>
    <row r="457" spans="1:13">
      <c r="A457" s="245">
        <v>447</v>
      </c>
      <c r="B457" s="442" t="s">
        <v>178</v>
      </c>
      <c r="C457" s="439">
        <v>3809.6</v>
      </c>
      <c r="D457" s="440">
        <v>3797.5333333333333</v>
      </c>
      <c r="E457" s="440">
        <v>3727.0666666666666</v>
      </c>
      <c r="F457" s="440">
        <v>3644.5333333333333</v>
      </c>
      <c r="G457" s="440">
        <v>3574.0666666666666</v>
      </c>
      <c r="H457" s="440">
        <v>3880.0666666666666</v>
      </c>
      <c r="I457" s="440">
        <v>3950.5333333333328</v>
      </c>
      <c r="J457" s="440">
        <v>4033.0666666666666</v>
      </c>
      <c r="K457" s="439">
        <v>3868</v>
      </c>
      <c r="L457" s="439">
        <v>3715</v>
      </c>
      <c r="M457" s="439">
        <v>1.0906899999999999</v>
      </c>
    </row>
    <row r="458" spans="1:13">
      <c r="A458" s="245">
        <v>448</v>
      </c>
      <c r="B458" s="442" t="s">
        <v>505</v>
      </c>
      <c r="C458" s="439">
        <v>1177</v>
      </c>
      <c r="D458" s="440">
        <v>1175.8499999999999</v>
      </c>
      <c r="E458" s="440">
        <v>1163.7499999999998</v>
      </c>
      <c r="F458" s="440">
        <v>1150.4999999999998</v>
      </c>
      <c r="G458" s="440">
        <v>1138.3999999999996</v>
      </c>
      <c r="H458" s="440">
        <v>1189.0999999999999</v>
      </c>
      <c r="I458" s="440">
        <v>1201.2000000000003</v>
      </c>
      <c r="J458" s="440">
        <v>1214.45</v>
      </c>
      <c r="K458" s="439">
        <v>1187.95</v>
      </c>
      <c r="L458" s="439">
        <v>1162.5999999999999</v>
      </c>
      <c r="M458" s="439">
        <v>1.2397800000000001</v>
      </c>
    </row>
    <row r="459" spans="1:13">
      <c r="A459" s="245">
        <v>449</v>
      </c>
      <c r="B459" s="442" t="s">
        <v>180</v>
      </c>
      <c r="C459" s="439">
        <v>165.9</v>
      </c>
      <c r="D459" s="440">
        <v>163.31666666666669</v>
      </c>
      <c r="E459" s="440">
        <v>157.68333333333339</v>
      </c>
      <c r="F459" s="440">
        <v>149.4666666666667</v>
      </c>
      <c r="G459" s="440">
        <v>143.8333333333334</v>
      </c>
      <c r="H459" s="440">
        <v>171.53333333333339</v>
      </c>
      <c r="I459" s="440">
        <v>177.16666666666666</v>
      </c>
      <c r="J459" s="440">
        <v>185.38333333333338</v>
      </c>
      <c r="K459" s="439">
        <v>168.95</v>
      </c>
      <c r="L459" s="439">
        <v>155.1</v>
      </c>
      <c r="M459" s="439">
        <v>47.020009999999999</v>
      </c>
    </row>
    <row r="460" spans="1:13">
      <c r="A460" s="245">
        <v>450</v>
      </c>
      <c r="B460" s="442" t="s">
        <v>179</v>
      </c>
      <c r="C460" s="439">
        <v>355.95</v>
      </c>
      <c r="D460" s="440">
        <v>351.64999999999992</v>
      </c>
      <c r="E460" s="440">
        <v>345.39999999999986</v>
      </c>
      <c r="F460" s="440">
        <v>334.84999999999997</v>
      </c>
      <c r="G460" s="440">
        <v>328.59999999999991</v>
      </c>
      <c r="H460" s="440">
        <v>362.19999999999982</v>
      </c>
      <c r="I460" s="440">
        <v>368.44999999999993</v>
      </c>
      <c r="J460" s="440">
        <v>378.99999999999977</v>
      </c>
      <c r="K460" s="439">
        <v>357.9</v>
      </c>
      <c r="L460" s="439">
        <v>341.1</v>
      </c>
      <c r="M460" s="439">
        <v>384.82141999999999</v>
      </c>
    </row>
    <row r="461" spans="1:13">
      <c r="A461" s="245">
        <v>451</v>
      </c>
      <c r="B461" s="442" t="s">
        <v>181</v>
      </c>
      <c r="C461" s="439">
        <v>123.4</v>
      </c>
      <c r="D461" s="440">
        <v>122.08333333333333</v>
      </c>
      <c r="E461" s="440">
        <v>117.91666666666666</v>
      </c>
      <c r="F461" s="440">
        <v>112.43333333333332</v>
      </c>
      <c r="G461" s="440">
        <v>108.26666666666665</v>
      </c>
      <c r="H461" s="440">
        <v>127.56666666666666</v>
      </c>
      <c r="I461" s="440">
        <v>131.73333333333332</v>
      </c>
      <c r="J461" s="440">
        <v>137.21666666666667</v>
      </c>
      <c r="K461" s="439">
        <v>126.25</v>
      </c>
      <c r="L461" s="439">
        <v>116.6</v>
      </c>
      <c r="M461" s="439">
        <v>863.26235999999994</v>
      </c>
    </row>
    <row r="462" spans="1:13">
      <c r="A462" s="245">
        <v>452</v>
      </c>
      <c r="B462" s="442" t="s">
        <v>770</v>
      </c>
      <c r="C462" s="439">
        <v>96.2</v>
      </c>
      <c r="D462" s="440">
        <v>95.7</v>
      </c>
      <c r="E462" s="440">
        <v>93</v>
      </c>
      <c r="F462" s="440">
        <v>89.8</v>
      </c>
      <c r="G462" s="440">
        <v>87.1</v>
      </c>
      <c r="H462" s="440">
        <v>98.9</v>
      </c>
      <c r="I462" s="440">
        <v>101.60000000000002</v>
      </c>
      <c r="J462" s="440">
        <v>104.80000000000001</v>
      </c>
      <c r="K462" s="439">
        <v>98.4</v>
      </c>
      <c r="L462" s="439">
        <v>92.5</v>
      </c>
      <c r="M462" s="439">
        <v>97.59984</v>
      </c>
    </row>
    <row r="463" spans="1:13">
      <c r="A463" s="245">
        <v>453</v>
      </c>
      <c r="B463" s="442" t="s">
        <v>182</v>
      </c>
      <c r="C463" s="439">
        <v>1164.8</v>
      </c>
      <c r="D463" s="440">
        <v>1161.1499999999999</v>
      </c>
      <c r="E463" s="440">
        <v>1143.6499999999996</v>
      </c>
      <c r="F463" s="440">
        <v>1122.4999999999998</v>
      </c>
      <c r="G463" s="440">
        <v>1104.9999999999995</v>
      </c>
      <c r="H463" s="440">
        <v>1182.2999999999997</v>
      </c>
      <c r="I463" s="440">
        <v>1199.8000000000002</v>
      </c>
      <c r="J463" s="440">
        <v>1220.9499999999998</v>
      </c>
      <c r="K463" s="439">
        <v>1178.6500000000001</v>
      </c>
      <c r="L463" s="439">
        <v>1140</v>
      </c>
      <c r="M463" s="439">
        <v>160.31263999999999</v>
      </c>
    </row>
    <row r="464" spans="1:13">
      <c r="A464" s="245">
        <v>454</v>
      </c>
      <c r="B464" s="442" t="s">
        <v>506</v>
      </c>
      <c r="C464" s="439">
        <v>3610.55</v>
      </c>
      <c r="D464" s="440">
        <v>3656.7833333333333</v>
      </c>
      <c r="E464" s="440">
        <v>3533.7666666666664</v>
      </c>
      <c r="F464" s="440">
        <v>3456.9833333333331</v>
      </c>
      <c r="G464" s="440">
        <v>3333.9666666666662</v>
      </c>
      <c r="H464" s="440">
        <v>3733.5666666666666</v>
      </c>
      <c r="I464" s="440">
        <v>3856.5833333333339</v>
      </c>
      <c r="J464" s="440">
        <v>3933.3666666666668</v>
      </c>
      <c r="K464" s="439">
        <v>3779.8</v>
      </c>
      <c r="L464" s="439">
        <v>3580</v>
      </c>
      <c r="M464" s="439">
        <v>0.15744</v>
      </c>
    </row>
    <row r="465" spans="1:13">
      <c r="A465" s="245">
        <v>455</v>
      </c>
      <c r="B465" s="442" t="s">
        <v>184</v>
      </c>
      <c r="C465" s="439">
        <v>1069.25</v>
      </c>
      <c r="D465" s="440">
        <v>1068.8666666666666</v>
      </c>
      <c r="E465" s="440">
        <v>1058.3833333333332</v>
      </c>
      <c r="F465" s="440">
        <v>1047.5166666666667</v>
      </c>
      <c r="G465" s="440">
        <v>1037.0333333333333</v>
      </c>
      <c r="H465" s="440">
        <v>1079.7333333333331</v>
      </c>
      <c r="I465" s="440">
        <v>1090.2166666666662</v>
      </c>
      <c r="J465" s="440">
        <v>1101.083333333333</v>
      </c>
      <c r="K465" s="439">
        <v>1079.3499999999999</v>
      </c>
      <c r="L465" s="439">
        <v>1058</v>
      </c>
      <c r="M465" s="439">
        <v>27.57666</v>
      </c>
    </row>
    <row r="466" spans="1:13">
      <c r="A466" s="245">
        <v>456</v>
      </c>
      <c r="B466" s="442" t="s">
        <v>276</v>
      </c>
      <c r="C466" s="439">
        <v>166.85</v>
      </c>
      <c r="D466" s="440">
        <v>167.55</v>
      </c>
      <c r="E466" s="440">
        <v>165.10000000000002</v>
      </c>
      <c r="F466" s="440">
        <v>163.35000000000002</v>
      </c>
      <c r="G466" s="440">
        <v>160.90000000000003</v>
      </c>
      <c r="H466" s="440">
        <v>169.3</v>
      </c>
      <c r="I466" s="440">
        <v>171.75</v>
      </c>
      <c r="J466" s="440">
        <v>173.5</v>
      </c>
      <c r="K466" s="439">
        <v>170</v>
      </c>
      <c r="L466" s="439">
        <v>165.8</v>
      </c>
      <c r="M466" s="439">
        <v>4.70181</v>
      </c>
    </row>
    <row r="467" spans="1:13">
      <c r="A467" s="245">
        <v>457</v>
      </c>
      <c r="B467" s="442" t="s">
        <v>164</v>
      </c>
      <c r="C467" s="439">
        <v>993.1</v>
      </c>
      <c r="D467" s="440">
        <v>989.23333333333323</v>
      </c>
      <c r="E467" s="440">
        <v>981.91666666666652</v>
      </c>
      <c r="F467" s="440">
        <v>970.73333333333323</v>
      </c>
      <c r="G467" s="440">
        <v>963.41666666666652</v>
      </c>
      <c r="H467" s="440">
        <v>1000.4166666666665</v>
      </c>
      <c r="I467" s="440">
        <v>1007.7333333333333</v>
      </c>
      <c r="J467" s="440">
        <v>1018.9166666666665</v>
      </c>
      <c r="K467" s="439">
        <v>996.55</v>
      </c>
      <c r="L467" s="439">
        <v>978.05</v>
      </c>
      <c r="M467" s="439">
        <v>2.4092199999999999</v>
      </c>
    </row>
    <row r="468" spans="1:13">
      <c r="A468" s="245">
        <v>458</v>
      </c>
      <c r="B468" s="442" t="s">
        <v>507</v>
      </c>
      <c r="C468" s="439">
        <v>1487</v>
      </c>
      <c r="D468" s="440">
        <v>1499.7333333333333</v>
      </c>
      <c r="E468" s="440">
        <v>1470.5166666666667</v>
      </c>
      <c r="F468" s="440">
        <v>1454.0333333333333</v>
      </c>
      <c r="G468" s="440">
        <v>1424.8166666666666</v>
      </c>
      <c r="H468" s="440">
        <v>1516.2166666666667</v>
      </c>
      <c r="I468" s="440">
        <v>1545.4333333333334</v>
      </c>
      <c r="J468" s="440">
        <v>1561.9166666666667</v>
      </c>
      <c r="K468" s="439">
        <v>1528.95</v>
      </c>
      <c r="L468" s="439">
        <v>1483.25</v>
      </c>
      <c r="M468" s="439">
        <v>0.23408000000000001</v>
      </c>
    </row>
    <row r="469" spans="1:13">
      <c r="A469" s="245">
        <v>459</v>
      </c>
      <c r="B469" s="442" t="s">
        <v>508</v>
      </c>
      <c r="C469" s="439">
        <v>1226.5</v>
      </c>
      <c r="D469" s="440">
        <v>1238.6166666666666</v>
      </c>
      <c r="E469" s="440">
        <v>1153.2333333333331</v>
      </c>
      <c r="F469" s="440">
        <v>1079.9666666666665</v>
      </c>
      <c r="G469" s="440">
        <v>994.58333333333303</v>
      </c>
      <c r="H469" s="440">
        <v>1311.8833333333332</v>
      </c>
      <c r="I469" s="440">
        <v>1397.2666666666669</v>
      </c>
      <c r="J469" s="440">
        <v>1470.5333333333333</v>
      </c>
      <c r="K469" s="439">
        <v>1324</v>
      </c>
      <c r="L469" s="439">
        <v>1165.3499999999999</v>
      </c>
      <c r="M469" s="439">
        <v>24.9999</v>
      </c>
    </row>
    <row r="470" spans="1:13">
      <c r="A470" s="245">
        <v>460</v>
      </c>
      <c r="B470" s="442" t="s">
        <v>509</v>
      </c>
      <c r="C470" s="439">
        <v>1382</v>
      </c>
      <c r="D470" s="440">
        <v>1373.3333333333333</v>
      </c>
      <c r="E470" s="440">
        <v>1359.6666666666665</v>
      </c>
      <c r="F470" s="440">
        <v>1337.3333333333333</v>
      </c>
      <c r="G470" s="440">
        <v>1323.6666666666665</v>
      </c>
      <c r="H470" s="440">
        <v>1395.6666666666665</v>
      </c>
      <c r="I470" s="440">
        <v>1409.333333333333</v>
      </c>
      <c r="J470" s="440">
        <v>1431.6666666666665</v>
      </c>
      <c r="K470" s="439">
        <v>1387</v>
      </c>
      <c r="L470" s="439">
        <v>1351</v>
      </c>
      <c r="M470" s="439">
        <v>1.09127</v>
      </c>
    </row>
    <row r="471" spans="1:13">
      <c r="A471" s="245">
        <v>461</v>
      </c>
      <c r="B471" s="442" t="s">
        <v>185</v>
      </c>
      <c r="C471" s="439">
        <v>1734.8</v>
      </c>
      <c r="D471" s="440">
        <v>1729.2666666666667</v>
      </c>
      <c r="E471" s="440">
        <v>1718.5333333333333</v>
      </c>
      <c r="F471" s="440">
        <v>1702.2666666666667</v>
      </c>
      <c r="G471" s="440">
        <v>1691.5333333333333</v>
      </c>
      <c r="H471" s="440">
        <v>1745.5333333333333</v>
      </c>
      <c r="I471" s="440">
        <v>1756.2666666666664</v>
      </c>
      <c r="J471" s="440">
        <v>1772.5333333333333</v>
      </c>
      <c r="K471" s="439">
        <v>1740</v>
      </c>
      <c r="L471" s="439">
        <v>1713</v>
      </c>
      <c r="M471" s="439">
        <v>8.8778000000000006</v>
      </c>
    </row>
    <row r="472" spans="1:13">
      <c r="A472" s="245">
        <v>462</v>
      </c>
      <c r="B472" s="442" t="s">
        <v>186</v>
      </c>
      <c r="C472" s="439">
        <v>2979.75</v>
      </c>
      <c r="D472" s="440">
        <v>2938.25</v>
      </c>
      <c r="E472" s="440">
        <v>2880.5</v>
      </c>
      <c r="F472" s="440">
        <v>2781.25</v>
      </c>
      <c r="G472" s="440">
        <v>2723.5</v>
      </c>
      <c r="H472" s="440">
        <v>3037.5</v>
      </c>
      <c r="I472" s="440">
        <v>3095.25</v>
      </c>
      <c r="J472" s="440">
        <v>3194.5</v>
      </c>
      <c r="K472" s="439">
        <v>2996</v>
      </c>
      <c r="L472" s="439">
        <v>2839</v>
      </c>
      <c r="M472" s="439">
        <v>8.6181400000000004</v>
      </c>
    </row>
    <row r="473" spans="1:13">
      <c r="A473" s="245">
        <v>463</v>
      </c>
      <c r="B473" s="442" t="s">
        <v>187</v>
      </c>
      <c r="C473" s="439">
        <v>458.8</v>
      </c>
      <c r="D473" s="440">
        <v>456.5333333333333</v>
      </c>
      <c r="E473" s="440">
        <v>448.11666666666662</v>
      </c>
      <c r="F473" s="440">
        <v>437.43333333333334</v>
      </c>
      <c r="G473" s="440">
        <v>429.01666666666665</v>
      </c>
      <c r="H473" s="440">
        <v>467.21666666666658</v>
      </c>
      <c r="I473" s="440">
        <v>475.63333333333333</v>
      </c>
      <c r="J473" s="440">
        <v>486.31666666666655</v>
      </c>
      <c r="K473" s="439">
        <v>464.95</v>
      </c>
      <c r="L473" s="439">
        <v>445.85</v>
      </c>
      <c r="M473" s="439">
        <v>22.910509999999999</v>
      </c>
    </row>
    <row r="474" spans="1:13">
      <c r="A474" s="245">
        <v>464</v>
      </c>
      <c r="B474" s="442" t="s">
        <v>510</v>
      </c>
      <c r="C474" s="439">
        <v>867.55</v>
      </c>
      <c r="D474" s="440">
        <v>865.19999999999993</v>
      </c>
      <c r="E474" s="440">
        <v>852.84999999999991</v>
      </c>
      <c r="F474" s="440">
        <v>838.15</v>
      </c>
      <c r="G474" s="440">
        <v>825.8</v>
      </c>
      <c r="H474" s="440">
        <v>879.89999999999986</v>
      </c>
      <c r="I474" s="440">
        <v>892.25</v>
      </c>
      <c r="J474" s="440">
        <v>906.94999999999982</v>
      </c>
      <c r="K474" s="439">
        <v>877.55</v>
      </c>
      <c r="L474" s="439">
        <v>850.5</v>
      </c>
      <c r="M474" s="439">
        <v>2.2662200000000001</v>
      </c>
    </row>
    <row r="475" spans="1:13">
      <c r="A475" s="245">
        <v>465</v>
      </c>
      <c r="B475" s="442" t="s">
        <v>511</v>
      </c>
      <c r="C475" s="439">
        <v>16.8</v>
      </c>
      <c r="D475" s="440">
        <v>16.650000000000002</v>
      </c>
      <c r="E475" s="440">
        <v>16.400000000000006</v>
      </c>
      <c r="F475" s="440">
        <v>16.000000000000004</v>
      </c>
      <c r="G475" s="440">
        <v>15.750000000000007</v>
      </c>
      <c r="H475" s="440">
        <v>17.050000000000004</v>
      </c>
      <c r="I475" s="440">
        <v>17.299999999999997</v>
      </c>
      <c r="J475" s="440">
        <v>17.700000000000003</v>
      </c>
      <c r="K475" s="439">
        <v>16.899999999999999</v>
      </c>
      <c r="L475" s="439">
        <v>16.25</v>
      </c>
      <c r="M475" s="439">
        <v>122.22202</v>
      </c>
    </row>
    <row r="476" spans="1:13">
      <c r="A476" s="245">
        <v>466</v>
      </c>
      <c r="B476" s="442" t="s">
        <v>512</v>
      </c>
      <c r="C476" s="439">
        <v>1329.8</v>
      </c>
      <c r="D476" s="440">
        <v>1361.1166666666668</v>
      </c>
      <c r="E476" s="440">
        <v>1272.2333333333336</v>
      </c>
      <c r="F476" s="440">
        <v>1214.6666666666667</v>
      </c>
      <c r="G476" s="440">
        <v>1125.7833333333335</v>
      </c>
      <c r="H476" s="440">
        <v>1418.6833333333336</v>
      </c>
      <c r="I476" s="440">
        <v>1507.5666666666668</v>
      </c>
      <c r="J476" s="440">
        <v>1565.1333333333337</v>
      </c>
      <c r="K476" s="439">
        <v>1450</v>
      </c>
      <c r="L476" s="439">
        <v>1303.55</v>
      </c>
      <c r="M476" s="439">
        <v>0.89337999999999995</v>
      </c>
    </row>
    <row r="477" spans="1:13">
      <c r="A477" s="245">
        <v>467</v>
      </c>
      <c r="B477" s="442" t="s">
        <v>513</v>
      </c>
      <c r="C477" s="439">
        <v>13.7</v>
      </c>
      <c r="D477" s="440">
        <v>13.566666666666668</v>
      </c>
      <c r="E477" s="440">
        <v>13.383333333333336</v>
      </c>
      <c r="F477" s="440">
        <v>13.066666666666668</v>
      </c>
      <c r="G477" s="440">
        <v>12.883333333333336</v>
      </c>
      <c r="H477" s="440">
        <v>13.883333333333336</v>
      </c>
      <c r="I477" s="440">
        <v>14.06666666666667</v>
      </c>
      <c r="J477" s="440">
        <v>14.383333333333336</v>
      </c>
      <c r="K477" s="439">
        <v>13.75</v>
      </c>
      <c r="L477" s="439">
        <v>13.25</v>
      </c>
      <c r="M477" s="439">
        <v>57.40569</v>
      </c>
    </row>
    <row r="478" spans="1:13">
      <c r="A478" s="245">
        <v>468</v>
      </c>
      <c r="B478" s="442" t="s">
        <v>514</v>
      </c>
      <c r="C478" s="439">
        <v>471.65</v>
      </c>
      <c r="D478" s="440">
        <v>469.31666666666661</v>
      </c>
      <c r="E478" s="440">
        <v>458.43333333333322</v>
      </c>
      <c r="F478" s="440">
        <v>445.21666666666664</v>
      </c>
      <c r="G478" s="440">
        <v>434.33333333333326</v>
      </c>
      <c r="H478" s="440">
        <v>482.53333333333319</v>
      </c>
      <c r="I478" s="440">
        <v>493.41666666666663</v>
      </c>
      <c r="J478" s="440">
        <v>506.63333333333316</v>
      </c>
      <c r="K478" s="439">
        <v>480.2</v>
      </c>
      <c r="L478" s="439">
        <v>456.1</v>
      </c>
      <c r="M478" s="439">
        <v>1.74089</v>
      </c>
    </row>
    <row r="479" spans="1:13">
      <c r="A479" s="245">
        <v>469</v>
      </c>
      <c r="B479" s="442" t="s">
        <v>193</v>
      </c>
      <c r="C479" s="439">
        <v>834.6</v>
      </c>
      <c r="D479" s="440">
        <v>829.33333333333337</v>
      </c>
      <c r="E479" s="440">
        <v>820.4666666666667</v>
      </c>
      <c r="F479" s="440">
        <v>806.33333333333337</v>
      </c>
      <c r="G479" s="440">
        <v>797.4666666666667</v>
      </c>
      <c r="H479" s="440">
        <v>843.4666666666667</v>
      </c>
      <c r="I479" s="440">
        <v>852.33333333333326</v>
      </c>
      <c r="J479" s="440">
        <v>866.4666666666667</v>
      </c>
      <c r="K479" s="439">
        <v>838.2</v>
      </c>
      <c r="L479" s="439">
        <v>815.2</v>
      </c>
      <c r="M479" s="439">
        <v>23.61786</v>
      </c>
    </row>
    <row r="480" spans="1:13">
      <c r="A480" s="245">
        <v>470</v>
      </c>
      <c r="B480" s="442" t="s">
        <v>190</v>
      </c>
      <c r="C480" s="439">
        <v>218.55</v>
      </c>
      <c r="D480" s="440">
        <v>219.01666666666665</v>
      </c>
      <c r="E480" s="440">
        <v>213.5333333333333</v>
      </c>
      <c r="F480" s="440">
        <v>208.51666666666665</v>
      </c>
      <c r="G480" s="440">
        <v>203.0333333333333</v>
      </c>
      <c r="H480" s="440">
        <v>224.0333333333333</v>
      </c>
      <c r="I480" s="440">
        <v>229.51666666666665</v>
      </c>
      <c r="J480" s="440">
        <v>234.5333333333333</v>
      </c>
      <c r="K480" s="439">
        <v>224.5</v>
      </c>
      <c r="L480" s="439">
        <v>214</v>
      </c>
      <c r="M480" s="439">
        <v>7.3398599999999998</v>
      </c>
    </row>
    <row r="481" spans="1:13">
      <c r="A481" s="245">
        <v>471</v>
      </c>
      <c r="B481" s="442" t="s">
        <v>784</v>
      </c>
      <c r="C481" s="439">
        <v>32.5</v>
      </c>
      <c r="D481" s="440">
        <v>32.4</v>
      </c>
      <c r="E481" s="440">
        <v>31.75</v>
      </c>
      <c r="F481" s="440">
        <v>31</v>
      </c>
      <c r="G481" s="440">
        <v>30.35</v>
      </c>
      <c r="H481" s="440">
        <v>33.15</v>
      </c>
      <c r="I481" s="440">
        <v>33.79999999999999</v>
      </c>
      <c r="J481" s="440">
        <v>34.549999999999997</v>
      </c>
      <c r="K481" s="439">
        <v>33.049999999999997</v>
      </c>
      <c r="L481" s="439">
        <v>31.65</v>
      </c>
      <c r="M481" s="439">
        <v>56.387099999999997</v>
      </c>
    </row>
    <row r="482" spans="1:13">
      <c r="A482" s="245">
        <v>472</v>
      </c>
      <c r="B482" s="442" t="s">
        <v>191</v>
      </c>
      <c r="C482" s="439">
        <v>6678.5</v>
      </c>
      <c r="D482" s="440">
        <v>6648.1333333333341</v>
      </c>
      <c r="E482" s="440">
        <v>6610.3666666666686</v>
      </c>
      <c r="F482" s="440">
        <v>6542.2333333333345</v>
      </c>
      <c r="G482" s="440">
        <v>6504.466666666669</v>
      </c>
      <c r="H482" s="440">
        <v>6716.2666666666682</v>
      </c>
      <c r="I482" s="440">
        <v>6754.0333333333328</v>
      </c>
      <c r="J482" s="440">
        <v>6822.1666666666679</v>
      </c>
      <c r="K482" s="439">
        <v>6685.9</v>
      </c>
      <c r="L482" s="439">
        <v>6580</v>
      </c>
      <c r="M482" s="439">
        <v>1.6000099999999999</v>
      </c>
    </row>
    <row r="483" spans="1:13">
      <c r="A483" s="245">
        <v>473</v>
      </c>
      <c r="B483" s="442" t="s">
        <v>192</v>
      </c>
      <c r="C483" s="439">
        <v>37.4</v>
      </c>
      <c r="D483" s="440">
        <v>36.716666666666661</v>
      </c>
      <c r="E483" s="440">
        <v>35.883333333333326</v>
      </c>
      <c r="F483" s="440">
        <v>34.366666666666667</v>
      </c>
      <c r="G483" s="440">
        <v>33.533333333333331</v>
      </c>
      <c r="H483" s="440">
        <v>38.23333333333332</v>
      </c>
      <c r="I483" s="440">
        <v>39.066666666666649</v>
      </c>
      <c r="J483" s="440">
        <v>40.583333333333314</v>
      </c>
      <c r="K483" s="439">
        <v>37.549999999999997</v>
      </c>
      <c r="L483" s="439">
        <v>35.200000000000003</v>
      </c>
      <c r="M483" s="439">
        <v>554.72261000000003</v>
      </c>
    </row>
    <row r="484" spans="1:13">
      <c r="A484" s="245">
        <v>474</v>
      </c>
      <c r="B484" s="442" t="s">
        <v>189</v>
      </c>
      <c r="C484" s="439">
        <v>1368.95</v>
      </c>
      <c r="D484" s="440">
        <v>1368.7833333333335</v>
      </c>
      <c r="E484" s="440">
        <v>1352.666666666667</v>
      </c>
      <c r="F484" s="440">
        <v>1336.3833333333334</v>
      </c>
      <c r="G484" s="440">
        <v>1320.2666666666669</v>
      </c>
      <c r="H484" s="440">
        <v>1385.0666666666671</v>
      </c>
      <c r="I484" s="440">
        <v>1401.1833333333334</v>
      </c>
      <c r="J484" s="440">
        <v>1417.4666666666672</v>
      </c>
      <c r="K484" s="439">
        <v>1384.9</v>
      </c>
      <c r="L484" s="439">
        <v>1352.5</v>
      </c>
      <c r="M484" s="439">
        <v>2.4092600000000002</v>
      </c>
    </row>
    <row r="485" spans="1:13">
      <c r="A485" s="245">
        <v>475</v>
      </c>
      <c r="B485" s="442" t="s">
        <v>141</v>
      </c>
      <c r="C485" s="439">
        <v>647.75</v>
      </c>
      <c r="D485" s="440">
        <v>645.48333333333323</v>
      </c>
      <c r="E485" s="440">
        <v>639.16666666666652</v>
      </c>
      <c r="F485" s="440">
        <v>630.58333333333326</v>
      </c>
      <c r="G485" s="440">
        <v>624.26666666666654</v>
      </c>
      <c r="H485" s="440">
        <v>654.06666666666649</v>
      </c>
      <c r="I485" s="440">
        <v>660.38333333333333</v>
      </c>
      <c r="J485" s="440">
        <v>668.96666666666647</v>
      </c>
      <c r="K485" s="439">
        <v>651.79999999999995</v>
      </c>
      <c r="L485" s="439">
        <v>636.9</v>
      </c>
      <c r="M485" s="439">
        <v>13.30851</v>
      </c>
    </row>
    <row r="486" spans="1:13">
      <c r="A486" s="245">
        <v>476</v>
      </c>
      <c r="B486" s="442" t="s">
        <v>277</v>
      </c>
      <c r="C486" s="439">
        <v>268.95</v>
      </c>
      <c r="D486" s="440">
        <v>266.98333333333329</v>
      </c>
      <c r="E486" s="440">
        <v>264.06666666666661</v>
      </c>
      <c r="F486" s="440">
        <v>259.18333333333334</v>
      </c>
      <c r="G486" s="440">
        <v>256.26666666666665</v>
      </c>
      <c r="H486" s="440">
        <v>271.86666666666656</v>
      </c>
      <c r="I486" s="440">
        <v>274.78333333333319</v>
      </c>
      <c r="J486" s="440">
        <v>279.66666666666652</v>
      </c>
      <c r="K486" s="439">
        <v>269.89999999999998</v>
      </c>
      <c r="L486" s="439">
        <v>262.10000000000002</v>
      </c>
      <c r="M486" s="439">
        <v>11.68838</v>
      </c>
    </row>
    <row r="487" spans="1:13">
      <c r="A487" s="245">
        <v>477</v>
      </c>
      <c r="B487" s="442" t="s">
        <v>515</v>
      </c>
      <c r="C487" s="439">
        <v>2799.55</v>
      </c>
      <c r="D487" s="440">
        <v>2791.4166666666665</v>
      </c>
      <c r="E487" s="440">
        <v>2767.583333333333</v>
      </c>
      <c r="F487" s="440">
        <v>2735.6166666666663</v>
      </c>
      <c r="G487" s="440">
        <v>2711.7833333333328</v>
      </c>
      <c r="H487" s="440">
        <v>2823.3833333333332</v>
      </c>
      <c r="I487" s="440">
        <v>2847.2166666666662</v>
      </c>
      <c r="J487" s="440">
        <v>2879.1833333333334</v>
      </c>
      <c r="K487" s="439">
        <v>2815.25</v>
      </c>
      <c r="L487" s="439">
        <v>2759.45</v>
      </c>
      <c r="M487" s="439">
        <v>7.2889999999999996E-2</v>
      </c>
    </row>
    <row r="488" spans="1:13">
      <c r="A488" s="245">
        <v>478</v>
      </c>
      <c r="B488" s="442" t="s">
        <v>516</v>
      </c>
      <c r="C488" s="439">
        <v>410.35</v>
      </c>
      <c r="D488" s="440">
        <v>406.61666666666662</v>
      </c>
      <c r="E488" s="440">
        <v>390.23333333333323</v>
      </c>
      <c r="F488" s="440">
        <v>370.11666666666662</v>
      </c>
      <c r="G488" s="440">
        <v>353.73333333333323</v>
      </c>
      <c r="H488" s="440">
        <v>426.73333333333323</v>
      </c>
      <c r="I488" s="440">
        <v>443.11666666666656</v>
      </c>
      <c r="J488" s="440">
        <v>463.23333333333323</v>
      </c>
      <c r="K488" s="439">
        <v>423</v>
      </c>
      <c r="L488" s="439">
        <v>386.5</v>
      </c>
      <c r="M488" s="439">
        <v>21.825299999999999</v>
      </c>
    </row>
    <row r="489" spans="1:13">
      <c r="A489" s="245">
        <v>479</v>
      </c>
      <c r="B489" s="442" t="s">
        <v>517</v>
      </c>
      <c r="C489" s="439">
        <v>282.05</v>
      </c>
      <c r="D489" s="440">
        <v>286.68333333333334</v>
      </c>
      <c r="E489" s="440">
        <v>275.36666666666667</v>
      </c>
      <c r="F489" s="440">
        <v>268.68333333333334</v>
      </c>
      <c r="G489" s="440">
        <v>257.36666666666667</v>
      </c>
      <c r="H489" s="440">
        <v>293.36666666666667</v>
      </c>
      <c r="I489" s="440">
        <v>304.68333333333339</v>
      </c>
      <c r="J489" s="440">
        <v>311.36666666666667</v>
      </c>
      <c r="K489" s="439">
        <v>298</v>
      </c>
      <c r="L489" s="439">
        <v>280</v>
      </c>
      <c r="M489" s="439">
        <v>14.368819999999999</v>
      </c>
    </row>
    <row r="490" spans="1:13">
      <c r="A490" s="245">
        <v>480</v>
      </c>
      <c r="B490" s="442" t="s">
        <v>518</v>
      </c>
      <c r="C490" s="439">
        <v>3475.6</v>
      </c>
      <c r="D490" s="440">
        <v>3484.0833333333335</v>
      </c>
      <c r="E490" s="440">
        <v>3458.3166666666671</v>
      </c>
      <c r="F490" s="440">
        <v>3441.0333333333338</v>
      </c>
      <c r="G490" s="440">
        <v>3415.2666666666673</v>
      </c>
      <c r="H490" s="440">
        <v>3501.3666666666668</v>
      </c>
      <c r="I490" s="440">
        <v>3527.1333333333332</v>
      </c>
      <c r="J490" s="440">
        <v>3544.4166666666665</v>
      </c>
      <c r="K490" s="439">
        <v>3509.85</v>
      </c>
      <c r="L490" s="439">
        <v>3466.8</v>
      </c>
      <c r="M490" s="439">
        <v>8.3860000000000004E-2</v>
      </c>
    </row>
    <row r="491" spans="1:13">
      <c r="A491" s="245">
        <v>481</v>
      </c>
      <c r="B491" s="442" t="s">
        <v>519</v>
      </c>
      <c r="C491" s="439">
        <v>815.6</v>
      </c>
      <c r="D491" s="440">
        <v>812.5333333333333</v>
      </c>
      <c r="E491" s="440">
        <v>803.06666666666661</v>
      </c>
      <c r="F491" s="440">
        <v>790.5333333333333</v>
      </c>
      <c r="G491" s="440">
        <v>781.06666666666661</v>
      </c>
      <c r="H491" s="440">
        <v>825.06666666666661</v>
      </c>
      <c r="I491" s="440">
        <v>834.5333333333333</v>
      </c>
      <c r="J491" s="440">
        <v>847.06666666666661</v>
      </c>
      <c r="K491" s="439">
        <v>822</v>
      </c>
      <c r="L491" s="439">
        <v>800</v>
      </c>
      <c r="M491" s="439">
        <v>1.0895999999999999</v>
      </c>
    </row>
    <row r="492" spans="1:13">
      <c r="A492" s="245">
        <v>482</v>
      </c>
      <c r="B492" s="442" t="s">
        <v>520</v>
      </c>
      <c r="C492" s="439">
        <v>49.35</v>
      </c>
      <c r="D492" s="440">
        <v>50.699999999999996</v>
      </c>
      <c r="E492" s="440">
        <v>46.899999999999991</v>
      </c>
      <c r="F492" s="440">
        <v>44.449999999999996</v>
      </c>
      <c r="G492" s="440">
        <v>40.649999999999991</v>
      </c>
      <c r="H492" s="440">
        <v>53.149999999999991</v>
      </c>
      <c r="I492" s="440">
        <v>56.949999999999989</v>
      </c>
      <c r="J492" s="440">
        <v>59.399999999999991</v>
      </c>
      <c r="K492" s="439">
        <v>54.5</v>
      </c>
      <c r="L492" s="439">
        <v>48.25</v>
      </c>
      <c r="M492" s="439">
        <v>132.45650000000001</v>
      </c>
    </row>
    <row r="493" spans="1:13">
      <c r="A493" s="245">
        <v>483</v>
      </c>
      <c r="B493" s="442" t="s">
        <v>521</v>
      </c>
      <c r="C493" s="439">
        <v>1456.55</v>
      </c>
      <c r="D493" s="440">
        <v>1432.6166666666668</v>
      </c>
      <c r="E493" s="440">
        <v>1387.9833333333336</v>
      </c>
      <c r="F493" s="440">
        <v>1319.4166666666667</v>
      </c>
      <c r="G493" s="440">
        <v>1274.7833333333335</v>
      </c>
      <c r="H493" s="440">
        <v>1501.1833333333336</v>
      </c>
      <c r="I493" s="440">
        <v>1545.8166666666668</v>
      </c>
      <c r="J493" s="440">
        <v>1614.3833333333337</v>
      </c>
      <c r="K493" s="439">
        <v>1477.25</v>
      </c>
      <c r="L493" s="439">
        <v>1364.05</v>
      </c>
      <c r="M493" s="439">
        <v>1.0126900000000001</v>
      </c>
    </row>
    <row r="494" spans="1:13">
      <c r="A494" s="245">
        <v>484</v>
      </c>
      <c r="B494" s="442" t="s">
        <v>278</v>
      </c>
      <c r="C494" s="439">
        <v>374.05</v>
      </c>
      <c r="D494" s="440">
        <v>374.40000000000003</v>
      </c>
      <c r="E494" s="440">
        <v>369.65000000000009</v>
      </c>
      <c r="F494" s="440">
        <v>365.25000000000006</v>
      </c>
      <c r="G494" s="440">
        <v>360.50000000000011</v>
      </c>
      <c r="H494" s="440">
        <v>378.80000000000007</v>
      </c>
      <c r="I494" s="440">
        <v>383.54999999999995</v>
      </c>
      <c r="J494" s="440">
        <v>387.95000000000005</v>
      </c>
      <c r="K494" s="439">
        <v>379.15</v>
      </c>
      <c r="L494" s="439">
        <v>370</v>
      </c>
      <c r="M494" s="439">
        <v>2.3212299999999999</v>
      </c>
    </row>
    <row r="495" spans="1:13">
      <c r="A495" s="245">
        <v>485</v>
      </c>
      <c r="B495" s="442" t="s">
        <v>522</v>
      </c>
      <c r="C495" s="439">
        <v>775.7</v>
      </c>
      <c r="D495" s="440">
        <v>777.4666666666667</v>
      </c>
      <c r="E495" s="440">
        <v>764.68333333333339</v>
      </c>
      <c r="F495" s="440">
        <v>753.66666666666674</v>
      </c>
      <c r="G495" s="440">
        <v>740.88333333333344</v>
      </c>
      <c r="H495" s="440">
        <v>788.48333333333335</v>
      </c>
      <c r="I495" s="440">
        <v>801.26666666666665</v>
      </c>
      <c r="J495" s="440">
        <v>812.2833333333333</v>
      </c>
      <c r="K495" s="439">
        <v>790.25</v>
      </c>
      <c r="L495" s="439">
        <v>766.45</v>
      </c>
      <c r="M495" s="439">
        <v>6.1034300000000004</v>
      </c>
    </row>
    <row r="496" spans="1:13">
      <c r="A496" s="245">
        <v>486</v>
      </c>
      <c r="B496" s="442" t="s">
        <v>523</v>
      </c>
      <c r="C496" s="439">
        <v>2569.85</v>
      </c>
      <c r="D496" s="440">
        <v>2580.7000000000003</v>
      </c>
      <c r="E496" s="440">
        <v>2542.4000000000005</v>
      </c>
      <c r="F496" s="440">
        <v>2514.9500000000003</v>
      </c>
      <c r="G496" s="440">
        <v>2476.6500000000005</v>
      </c>
      <c r="H496" s="440">
        <v>2608.1500000000005</v>
      </c>
      <c r="I496" s="440">
        <v>2646.4500000000007</v>
      </c>
      <c r="J496" s="440">
        <v>2673.9000000000005</v>
      </c>
      <c r="K496" s="439">
        <v>2619</v>
      </c>
      <c r="L496" s="439">
        <v>2553.25</v>
      </c>
      <c r="M496" s="439">
        <v>0.67959000000000003</v>
      </c>
    </row>
    <row r="497" spans="1:13">
      <c r="A497" s="245">
        <v>487</v>
      </c>
      <c r="B497" s="442" t="s">
        <v>524</v>
      </c>
      <c r="C497" s="439">
        <v>1768.2</v>
      </c>
      <c r="D497" s="440">
        <v>1756.0666666666666</v>
      </c>
      <c r="E497" s="440">
        <v>1737.1333333333332</v>
      </c>
      <c r="F497" s="440">
        <v>1706.0666666666666</v>
      </c>
      <c r="G497" s="440">
        <v>1687.1333333333332</v>
      </c>
      <c r="H497" s="440">
        <v>1787.1333333333332</v>
      </c>
      <c r="I497" s="440">
        <v>1806.0666666666666</v>
      </c>
      <c r="J497" s="440">
        <v>1837.1333333333332</v>
      </c>
      <c r="K497" s="439">
        <v>1775</v>
      </c>
      <c r="L497" s="439">
        <v>1725</v>
      </c>
      <c r="M497" s="439">
        <v>0.70955000000000001</v>
      </c>
    </row>
    <row r="498" spans="1:13">
      <c r="A498" s="245">
        <v>488</v>
      </c>
      <c r="B498" s="442" t="s">
        <v>118</v>
      </c>
      <c r="C498" s="439">
        <v>9.65</v>
      </c>
      <c r="D498" s="440">
        <v>9.6833333333333336</v>
      </c>
      <c r="E498" s="440">
        <v>9.4666666666666668</v>
      </c>
      <c r="F498" s="440">
        <v>9.2833333333333332</v>
      </c>
      <c r="G498" s="440">
        <v>9.0666666666666664</v>
      </c>
      <c r="H498" s="440">
        <v>9.8666666666666671</v>
      </c>
      <c r="I498" s="440">
        <v>10.083333333333336</v>
      </c>
      <c r="J498" s="440">
        <v>10.266666666666667</v>
      </c>
      <c r="K498" s="439">
        <v>9.9</v>
      </c>
      <c r="L498" s="439">
        <v>9.5</v>
      </c>
      <c r="M498" s="439">
        <v>1271.6164200000001</v>
      </c>
    </row>
    <row r="499" spans="1:13">
      <c r="A499" s="245">
        <v>489</v>
      </c>
      <c r="B499" s="442" t="s">
        <v>195</v>
      </c>
      <c r="C499" s="439">
        <v>1043.05</v>
      </c>
      <c r="D499" s="440">
        <v>1036.6999999999998</v>
      </c>
      <c r="E499" s="440">
        <v>1026.7999999999997</v>
      </c>
      <c r="F499" s="440">
        <v>1010.55</v>
      </c>
      <c r="G499" s="440">
        <v>1000.6499999999999</v>
      </c>
      <c r="H499" s="440">
        <v>1052.9499999999996</v>
      </c>
      <c r="I499" s="440">
        <v>1062.8499999999997</v>
      </c>
      <c r="J499" s="440">
        <v>1079.0999999999995</v>
      </c>
      <c r="K499" s="439">
        <v>1046.5999999999999</v>
      </c>
      <c r="L499" s="439">
        <v>1020.45</v>
      </c>
      <c r="M499" s="439">
        <v>8.4020899999999994</v>
      </c>
    </row>
    <row r="500" spans="1:13">
      <c r="A500" s="245">
        <v>490</v>
      </c>
      <c r="B500" s="442" t="s">
        <v>525</v>
      </c>
      <c r="C500" s="439">
        <v>6869.55</v>
      </c>
      <c r="D500" s="440">
        <v>6833.7666666666664</v>
      </c>
      <c r="E500" s="440">
        <v>6782.5333333333328</v>
      </c>
      <c r="F500" s="440">
        <v>6695.5166666666664</v>
      </c>
      <c r="G500" s="440">
        <v>6644.2833333333328</v>
      </c>
      <c r="H500" s="440">
        <v>6920.7833333333328</v>
      </c>
      <c r="I500" s="440">
        <v>6972.0166666666664</v>
      </c>
      <c r="J500" s="440">
        <v>7059.0333333333328</v>
      </c>
      <c r="K500" s="439">
        <v>6885</v>
      </c>
      <c r="L500" s="439">
        <v>6746.75</v>
      </c>
      <c r="M500" s="439">
        <v>1.7330000000000002E-2</v>
      </c>
    </row>
    <row r="501" spans="1:13">
      <c r="A501" s="245">
        <v>491</v>
      </c>
      <c r="B501" s="442" t="s">
        <v>526</v>
      </c>
      <c r="C501" s="439">
        <v>149.6</v>
      </c>
      <c r="D501" s="440">
        <v>150.41666666666666</v>
      </c>
      <c r="E501" s="440">
        <v>147.33333333333331</v>
      </c>
      <c r="F501" s="440">
        <v>145.06666666666666</v>
      </c>
      <c r="G501" s="440">
        <v>141.98333333333332</v>
      </c>
      <c r="H501" s="440">
        <v>152.68333333333331</v>
      </c>
      <c r="I501" s="440">
        <v>155.76666666666662</v>
      </c>
      <c r="J501" s="440">
        <v>158.0333333333333</v>
      </c>
      <c r="K501" s="439">
        <v>153.5</v>
      </c>
      <c r="L501" s="439">
        <v>148.15</v>
      </c>
      <c r="M501" s="439">
        <v>19.501059999999999</v>
      </c>
    </row>
    <row r="502" spans="1:13">
      <c r="A502" s="245">
        <v>492</v>
      </c>
      <c r="B502" s="442" t="s">
        <v>527</v>
      </c>
      <c r="C502" s="439">
        <v>96.1</v>
      </c>
      <c r="D502" s="440">
        <v>95.05</v>
      </c>
      <c r="E502" s="440">
        <v>93.1</v>
      </c>
      <c r="F502" s="440">
        <v>90.1</v>
      </c>
      <c r="G502" s="440">
        <v>88.149999999999991</v>
      </c>
      <c r="H502" s="440">
        <v>98.05</v>
      </c>
      <c r="I502" s="440">
        <v>100.00000000000001</v>
      </c>
      <c r="J502" s="440">
        <v>103</v>
      </c>
      <c r="K502" s="439">
        <v>97</v>
      </c>
      <c r="L502" s="439">
        <v>92.05</v>
      </c>
      <c r="M502" s="439">
        <v>27.700800000000001</v>
      </c>
    </row>
    <row r="503" spans="1:13">
      <c r="A503" s="245">
        <v>493</v>
      </c>
      <c r="B503" s="442" t="s">
        <v>771</v>
      </c>
      <c r="C503" s="439">
        <v>480.75</v>
      </c>
      <c r="D503" s="440">
        <v>480.75</v>
      </c>
      <c r="E503" s="440">
        <v>472</v>
      </c>
      <c r="F503" s="440">
        <v>463.25</v>
      </c>
      <c r="G503" s="440">
        <v>454.5</v>
      </c>
      <c r="H503" s="440">
        <v>489.5</v>
      </c>
      <c r="I503" s="440">
        <v>498.25</v>
      </c>
      <c r="J503" s="440">
        <v>507</v>
      </c>
      <c r="K503" s="439">
        <v>489.5</v>
      </c>
      <c r="L503" s="439">
        <v>472</v>
      </c>
      <c r="M503" s="439">
        <v>0.48238999999999999</v>
      </c>
    </row>
    <row r="504" spans="1:13">
      <c r="A504" s="245">
        <v>494</v>
      </c>
      <c r="B504" s="442" t="s">
        <v>528</v>
      </c>
      <c r="C504" s="439">
        <v>2191.8000000000002</v>
      </c>
      <c r="D504" s="440">
        <v>2184.9</v>
      </c>
      <c r="E504" s="440">
        <v>2159.8000000000002</v>
      </c>
      <c r="F504" s="440">
        <v>2127.8000000000002</v>
      </c>
      <c r="G504" s="440">
        <v>2102.7000000000003</v>
      </c>
      <c r="H504" s="440">
        <v>2216.9</v>
      </c>
      <c r="I504" s="440">
        <v>2241.9999999999995</v>
      </c>
      <c r="J504" s="440">
        <v>2274</v>
      </c>
      <c r="K504" s="439">
        <v>2210</v>
      </c>
      <c r="L504" s="439">
        <v>2152.9</v>
      </c>
      <c r="M504" s="439">
        <v>0.96977999999999998</v>
      </c>
    </row>
    <row r="505" spans="1:13">
      <c r="A505" s="245">
        <v>495</v>
      </c>
      <c r="B505" s="442" t="s">
        <v>196</v>
      </c>
      <c r="C505" s="439">
        <v>561.6</v>
      </c>
      <c r="D505" s="440">
        <v>559.13333333333333</v>
      </c>
      <c r="E505" s="440">
        <v>555.4666666666667</v>
      </c>
      <c r="F505" s="440">
        <v>549.33333333333337</v>
      </c>
      <c r="G505" s="440">
        <v>545.66666666666674</v>
      </c>
      <c r="H505" s="440">
        <v>565.26666666666665</v>
      </c>
      <c r="I505" s="440">
        <v>568.93333333333339</v>
      </c>
      <c r="J505" s="440">
        <v>575.06666666666661</v>
      </c>
      <c r="K505" s="439">
        <v>562.79999999999995</v>
      </c>
      <c r="L505" s="439">
        <v>553</v>
      </c>
      <c r="M505" s="439">
        <v>59.521590000000003</v>
      </c>
    </row>
    <row r="506" spans="1:13">
      <c r="A506" s="245">
        <v>496</v>
      </c>
      <c r="B506" s="442" t="s">
        <v>529</v>
      </c>
      <c r="C506" s="439">
        <v>646.54999999999995</v>
      </c>
      <c r="D506" s="440">
        <v>645.09999999999991</v>
      </c>
      <c r="E506" s="440">
        <v>633.29999999999984</v>
      </c>
      <c r="F506" s="440">
        <v>620.04999999999995</v>
      </c>
      <c r="G506" s="440">
        <v>608.24999999999989</v>
      </c>
      <c r="H506" s="440">
        <v>658.3499999999998</v>
      </c>
      <c r="I506" s="440">
        <v>670.15</v>
      </c>
      <c r="J506" s="440">
        <v>683.39999999999975</v>
      </c>
      <c r="K506" s="439">
        <v>656.9</v>
      </c>
      <c r="L506" s="439">
        <v>631.85</v>
      </c>
      <c r="M506" s="439">
        <v>4.87059</v>
      </c>
    </row>
    <row r="507" spans="1:13">
      <c r="A507" s="245">
        <v>497</v>
      </c>
      <c r="B507" s="442" t="s">
        <v>197</v>
      </c>
      <c r="C507" s="439">
        <v>14.1</v>
      </c>
      <c r="D507" s="440">
        <v>14.133333333333333</v>
      </c>
      <c r="E507" s="440">
        <v>13.866666666666665</v>
      </c>
      <c r="F507" s="440">
        <v>13.633333333333333</v>
      </c>
      <c r="G507" s="440">
        <v>13.366666666666665</v>
      </c>
      <c r="H507" s="440">
        <v>14.366666666666665</v>
      </c>
      <c r="I507" s="440">
        <v>14.633333333333331</v>
      </c>
      <c r="J507" s="440">
        <v>14.866666666666665</v>
      </c>
      <c r="K507" s="439">
        <v>14.4</v>
      </c>
      <c r="L507" s="439">
        <v>13.9</v>
      </c>
      <c r="M507" s="439">
        <v>1573.0672099999999</v>
      </c>
    </row>
    <row r="508" spans="1:13">
      <c r="A508" s="245">
        <v>498</v>
      </c>
      <c r="B508" s="442" t="s">
        <v>198</v>
      </c>
      <c r="C508" s="439">
        <v>218.2</v>
      </c>
      <c r="D508" s="440">
        <v>217.63333333333335</v>
      </c>
      <c r="E508" s="440">
        <v>214.3666666666667</v>
      </c>
      <c r="F508" s="440">
        <v>210.53333333333336</v>
      </c>
      <c r="G508" s="440">
        <v>207.26666666666671</v>
      </c>
      <c r="H508" s="440">
        <v>221.4666666666667</v>
      </c>
      <c r="I508" s="440">
        <v>224.73333333333335</v>
      </c>
      <c r="J508" s="440">
        <v>228.56666666666669</v>
      </c>
      <c r="K508" s="439">
        <v>220.9</v>
      </c>
      <c r="L508" s="439">
        <v>213.8</v>
      </c>
      <c r="M508" s="439">
        <v>123.88921000000001</v>
      </c>
    </row>
    <row r="509" spans="1:13">
      <c r="A509" s="245">
        <v>499</v>
      </c>
      <c r="B509" s="442" t="s">
        <v>530</v>
      </c>
      <c r="C509" s="439">
        <v>290.14999999999998</v>
      </c>
      <c r="D509" s="440">
        <v>292.81666666666666</v>
      </c>
      <c r="E509" s="440">
        <v>279.68333333333334</v>
      </c>
      <c r="F509" s="440">
        <v>269.2166666666667</v>
      </c>
      <c r="G509" s="440">
        <v>256.08333333333337</v>
      </c>
      <c r="H509" s="440">
        <v>303.2833333333333</v>
      </c>
      <c r="I509" s="440">
        <v>316.41666666666663</v>
      </c>
      <c r="J509" s="440">
        <v>326.88333333333327</v>
      </c>
      <c r="K509" s="439">
        <v>305.95</v>
      </c>
      <c r="L509" s="439">
        <v>282.35000000000002</v>
      </c>
      <c r="M509" s="439">
        <v>338.72356000000002</v>
      </c>
    </row>
    <row r="510" spans="1:13">
      <c r="A510" s="245">
        <v>500</v>
      </c>
      <c r="B510" s="442" t="s">
        <v>531</v>
      </c>
      <c r="C510" s="439">
        <v>2044.7</v>
      </c>
      <c r="D510" s="440">
        <v>2040.05</v>
      </c>
      <c r="E510" s="440">
        <v>2018.65</v>
      </c>
      <c r="F510" s="440">
        <v>1992.6000000000001</v>
      </c>
      <c r="G510" s="440">
        <v>1971.2000000000003</v>
      </c>
      <c r="H510" s="440">
        <v>2066.1</v>
      </c>
      <c r="I510" s="440">
        <v>2087.5</v>
      </c>
      <c r="J510" s="440">
        <v>2113.5499999999997</v>
      </c>
      <c r="K510" s="439">
        <v>2061.4499999999998</v>
      </c>
      <c r="L510" s="439">
        <v>2014</v>
      </c>
      <c r="M510" s="439">
        <v>0.21376999999999999</v>
      </c>
    </row>
    <row r="511" spans="1:13">
      <c r="A511" s="245">
        <v>501</v>
      </c>
      <c r="B511" s="442" t="s">
        <v>741</v>
      </c>
      <c r="C511" s="439">
        <v>1769.9</v>
      </c>
      <c r="D511" s="440">
        <v>1781.7</v>
      </c>
      <c r="E511" s="440">
        <v>1688.4</v>
      </c>
      <c r="F511" s="440">
        <v>1606.9</v>
      </c>
      <c r="G511" s="440">
        <v>1513.6000000000001</v>
      </c>
      <c r="H511" s="440">
        <v>1863.2</v>
      </c>
      <c r="I511" s="440">
        <v>1956.4999999999998</v>
      </c>
      <c r="J511" s="440">
        <v>2038</v>
      </c>
      <c r="K511" s="439">
        <v>1875</v>
      </c>
      <c r="L511" s="439">
        <v>1700.2</v>
      </c>
      <c r="M511" s="439">
        <v>7.5499599999999996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36"/>
      <c r="B5" s="536"/>
      <c r="C5" s="537"/>
      <c r="D5" s="537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38" t="s">
        <v>533</v>
      </c>
      <c r="C7" s="538"/>
      <c r="D7" s="239">
        <f>Main!B10</f>
        <v>44362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44361</v>
      </c>
      <c r="B10" s="244">
        <v>540615</v>
      </c>
      <c r="C10" s="245" t="s">
        <v>915</v>
      </c>
      <c r="D10" s="245" t="s">
        <v>916</v>
      </c>
      <c r="E10" s="469" t="s">
        <v>543</v>
      </c>
      <c r="F10" s="338">
        <v>75000</v>
      </c>
      <c r="G10" s="244">
        <v>7.77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44361</v>
      </c>
      <c r="B11" s="244">
        <v>540874</v>
      </c>
      <c r="C11" s="245" t="s">
        <v>1004</v>
      </c>
      <c r="D11" s="245" t="s">
        <v>1005</v>
      </c>
      <c r="E11" s="245" t="s">
        <v>543</v>
      </c>
      <c r="F11" s="338">
        <v>66990</v>
      </c>
      <c r="G11" s="244">
        <v>9.07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44361</v>
      </c>
      <c r="B12" s="244">
        <v>543269</v>
      </c>
      <c r="C12" s="245" t="s">
        <v>1006</v>
      </c>
      <c r="D12" s="245" t="s">
        <v>1007</v>
      </c>
      <c r="E12" s="469" t="s">
        <v>542</v>
      </c>
      <c r="F12" s="338">
        <v>1600</v>
      </c>
      <c r="G12" s="244">
        <v>49.05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44361</v>
      </c>
      <c r="B13" s="244">
        <v>543269</v>
      </c>
      <c r="C13" s="245" t="s">
        <v>1006</v>
      </c>
      <c r="D13" s="245" t="s">
        <v>1007</v>
      </c>
      <c r="E13" s="469" t="s">
        <v>543</v>
      </c>
      <c r="F13" s="338">
        <v>4800</v>
      </c>
      <c r="G13" s="244">
        <v>49.05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44361</v>
      </c>
      <c r="B14" s="244">
        <v>543269</v>
      </c>
      <c r="C14" s="245" t="s">
        <v>1006</v>
      </c>
      <c r="D14" s="245" t="s">
        <v>1008</v>
      </c>
      <c r="E14" s="245" t="s">
        <v>543</v>
      </c>
      <c r="F14" s="338">
        <v>8000</v>
      </c>
      <c r="G14" s="244">
        <v>49.03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44361</v>
      </c>
      <c r="B15" s="244">
        <v>530355</v>
      </c>
      <c r="C15" s="245" t="s">
        <v>1009</v>
      </c>
      <c r="D15" s="245" t="s">
        <v>1010</v>
      </c>
      <c r="E15" s="245" t="s">
        <v>543</v>
      </c>
      <c r="F15" s="338">
        <v>250000</v>
      </c>
      <c r="G15" s="244">
        <v>112.07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44361</v>
      </c>
      <c r="B16" s="244">
        <v>530187</v>
      </c>
      <c r="C16" s="245" t="s">
        <v>1011</v>
      </c>
      <c r="D16" s="245" t="s">
        <v>1012</v>
      </c>
      <c r="E16" s="245" t="s">
        <v>543</v>
      </c>
      <c r="F16" s="338">
        <v>98299</v>
      </c>
      <c r="G16" s="244">
        <v>1.21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44361</v>
      </c>
      <c r="B17" s="244">
        <v>530187</v>
      </c>
      <c r="C17" s="245" t="s">
        <v>1011</v>
      </c>
      <c r="D17" s="245" t="s">
        <v>1013</v>
      </c>
      <c r="E17" s="245" t="s">
        <v>543</v>
      </c>
      <c r="F17" s="338">
        <v>150000</v>
      </c>
      <c r="G17" s="244">
        <v>1.21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44361</v>
      </c>
      <c r="B18" s="244">
        <v>539122</v>
      </c>
      <c r="C18" s="245" t="s">
        <v>1014</v>
      </c>
      <c r="D18" s="245" t="s">
        <v>1015</v>
      </c>
      <c r="E18" s="469" t="s">
        <v>542</v>
      </c>
      <c r="F18" s="338">
        <v>155000</v>
      </c>
      <c r="G18" s="244">
        <v>49.78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44361</v>
      </c>
      <c r="B19" s="244">
        <v>539800</v>
      </c>
      <c r="C19" s="245" t="s">
        <v>902</v>
      </c>
      <c r="D19" s="245" t="s">
        <v>1016</v>
      </c>
      <c r="E19" s="245" t="s">
        <v>542</v>
      </c>
      <c r="F19" s="338">
        <v>35008</v>
      </c>
      <c r="G19" s="244">
        <v>17.899999999999999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44361</v>
      </c>
      <c r="B20" s="244">
        <v>539800</v>
      </c>
      <c r="C20" s="245" t="s">
        <v>902</v>
      </c>
      <c r="D20" s="245" t="s">
        <v>1016</v>
      </c>
      <c r="E20" s="245" t="s">
        <v>543</v>
      </c>
      <c r="F20" s="338">
        <v>53751</v>
      </c>
      <c r="G20" s="244">
        <v>17.89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44361</v>
      </c>
      <c r="B21" s="244">
        <v>539800</v>
      </c>
      <c r="C21" s="245" t="s">
        <v>902</v>
      </c>
      <c r="D21" s="245" t="s">
        <v>903</v>
      </c>
      <c r="E21" s="245" t="s">
        <v>542</v>
      </c>
      <c r="F21" s="338">
        <v>132374</v>
      </c>
      <c r="G21" s="244">
        <v>17.829999999999998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44361</v>
      </c>
      <c r="B22" s="244">
        <v>539800</v>
      </c>
      <c r="C22" s="245" t="s">
        <v>902</v>
      </c>
      <c r="D22" s="245" t="s">
        <v>903</v>
      </c>
      <c r="E22" s="469" t="s">
        <v>543</v>
      </c>
      <c r="F22" s="338">
        <v>132374</v>
      </c>
      <c r="G22" s="244">
        <v>17.899999999999999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44361</v>
      </c>
      <c r="B23" s="244">
        <v>539800</v>
      </c>
      <c r="C23" s="245" t="s">
        <v>902</v>
      </c>
      <c r="D23" s="245" t="s">
        <v>904</v>
      </c>
      <c r="E23" s="245" t="s">
        <v>543</v>
      </c>
      <c r="F23" s="338">
        <v>150000</v>
      </c>
      <c r="G23" s="244">
        <v>17.899999999999999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44361</v>
      </c>
      <c r="B24" s="244">
        <v>535267</v>
      </c>
      <c r="C24" s="245" t="s">
        <v>967</v>
      </c>
      <c r="D24" s="245" t="s">
        <v>968</v>
      </c>
      <c r="E24" s="245" t="s">
        <v>542</v>
      </c>
      <c r="F24" s="338">
        <v>56143</v>
      </c>
      <c r="G24" s="244">
        <v>14.99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44361</v>
      </c>
      <c r="B25" s="244">
        <v>536974</v>
      </c>
      <c r="C25" s="245" t="s">
        <v>1017</v>
      </c>
      <c r="D25" s="245" t="s">
        <v>869</v>
      </c>
      <c r="E25" s="469" t="s">
        <v>542</v>
      </c>
      <c r="F25" s="338">
        <v>254707</v>
      </c>
      <c r="G25" s="244">
        <v>38.909999999999997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44361</v>
      </c>
      <c r="B26" s="244">
        <v>536974</v>
      </c>
      <c r="C26" s="245" t="s">
        <v>1017</v>
      </c>
      <c r="D26" s="245" t="s">
        <v>869</v>
      </c>
      <c r="E26" s="245" t="s">
        <v>543</v>
      </c>
      <c r="F26" s="338">
        <v>267338</v>
      </c>
      <c r="G26" s="244">
        <v>39.15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44361</v>
      </c>
      <c r="B27" s="244">
        <v>536974</v>
      </c>
      <c r="C27" s="245" t="s">
        <v>1017</v>
      </c>
      <c r="D27" s="245" t="s">
        <v>1018</v>
      </c>
      <c r="E27" s="469" t="s">
        <v>542</v>
      </c>
      <c r="F27" s="338">
        <v>435677</v>
      </c>
      <c r="G27" s="244">
        <v>39.04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44361</v>
      </c>
      <c r="B28" s="244">
        <v>536974</v>
      </c>
      <c r="C28" s="245" t="s">
        <v>1017</v>
      </c>
      <c r="D28" s="245" t="s">
        <v>1018</v>
      </c>
      <c r="E28" s="469" t="s">
        <v>543</v>
      </c>
      <c r="F28" s="338">
        <v>435677</v>
      </c>
      <c r="G28" s="244">
        <v>38.94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44361</v>
      </c>
      <c r="B29" s="244">
        <v>542155</v>
      </c>
      <c r="C29" s="245" t="s">
        <v>942</v>
      </c>
      <c r="D29" s="245" t="s">
        <v>969</v>
      </c>
      <c r="E29" s="245" t="s">
        <v>542</v>
      </c>
      <c r="F29" s="338">
        <v>56000</v>
      </c>
      <c r="G29" s="244">
        <v>3.13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44361</v>
      </c>
      <c r="B30" s="244">
        <v>542155</v>
      </c>
      <c r="C30" s="245" t="s">
        <v>942</v>
      </c>
      <c r="D30" s="245" t="s">
        <v>1019</v>
      </c>
      <c r="E30" s="469" t="s">
        <v>542</v>
      </c>
      <c r="F30" s="338">
        <v>144000</v>
      </c>
      <c r="G30" s="244">
        <v>3.15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44361</v>
      </c>
      <c r="B31" s="244">
        <v>542155</v>
      </c>
      <c r="C31" s="245" t="s">
        <v>942</v>
      </c>
      <c r="D31" s="245" t="s">
        <v>943</v>
      </c>
      <c r="E31" s="469" t="s">
        <v>543</v>
      </c>
      <c r="F31" s="338">
        <v>210000</v>
      </c>
      <c r="G31" s="244">
        <v>3.12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44361</v>
      </c>
      <c r="B32" s="244">
        <v>540811</v>
      </c>
      <c r="C32" s="245" t="s">
        <v>970</v>
      </c>
      <c r="D32" s="245" t="s">
        <v>971</v>
      </c>
      <c r="E32" s="245" t="s">
        <v>543</v>
      </c>
      <c r="F32" s="338">
        <v>100000</v>
      </c>
      <c r="G32" s="244">
        <v>13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44361</v>
      </c>
      <c r="B33" s="244">
        <v>517449</v>
      </c>
      <c r="C33" s="245" t="s">
        <v>1020</v>
      </c>
      <c r="D33" s="245" t="s">
        <v>1021</v>
      </c>
      <c r="E33" s="469" t="s">
        <v>543</v>
      </c>
      <c r="F33" s="338">
        <v>21980</v>
      </c>
      <c r="G33" s="244">
        <v>181.55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44361</v>
      </c>
      <c r="B34" s="244">
        <v>505523</v>
      </c>
      <c r="C34" s="245" t="s">
        <v>944</v>
      </c>
      <c r="D34" s="245" t="s">
        <v>945</v>
      </c>
      <c r="E34" s="245" t="s">
        <v>543</v>
      </c>
      <c r="F34" s="338">
        <v>1200000</v>
      </c>
      <c r="G34" s="244">
        <v>0.5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44361</v>
      </c>
      <c r="B35" s="244">
        <v>539519</v>
      </c>
      <c r="C35" s="245" t="s">
        <v>1022</v>
      </c>
      <c r="D35" s="245" t="s">
        <v>1023</v>
      </c>
      <c r="E35" s="469" t="s">
        <v>542</v>
      </c>
      <c r="F35" s="338">
        <v>32858</v>
      </c>
      <c r="G35" s="244">
        <v>24.83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44361</v>
      </c>
      <c r="B36" s="244">
        <v>542771</v>
      </c>
      <c r="C36" s="245" t="s">
        <v>1024</v>
      </c>
      <c r="D36" s="245" t="s">
        <v>1025</v>
      </c>
      <c r="E36" s="245" t="s">
        <v>542</v>
      </c>
      <c r="F36" s="338">
        <v>30000</v>
      </c>
      <c r="G36" s="244">
        <v>7.97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44361</v>
      </c>
      <c r="B37" s="244">
        <v>531254</v>
      </c>
      <c r="C37" s="245" t="s">
        <v>946</v>
      </c>
      <c r="D37" s="245" t="s">
        <v>947</v>
      </c>
      <c r="E37" s="469" t="s">
        <v>543</v>
      </c>
      <c r="F37" s="338">
        <v>50000</v>
      </c>
      <c r="G37" s="244">
        <v>26.38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44361</v>
      </c>
      <c r="B38" s="244">
        <v>531254</v>
      </c>
      <c r="C38" s="245" t="s">
        <v>946</v>
      </c>
      <c r="D38" s="245" t="s">
        <v>977</v>
      </c>
      <c r="E38" s="245" t="s">
        <v>542</v>
      </c>
      <c r="F38" s="338">
        <v>45368</v>
      </c>
      <c r="G38" s="244">
        <v>26.39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44361</v>
      </c>
      <c r="B39" s="244">
        <v>539291</v>
      </c>
      <c r="C39" s="245" t="s">
        <v>972</v>
      </c>
      <c r="D39" s="245" t="s">
        <v>973</v>
      </c>
      <c r="E39" s="469" t="s">
        <v>543</v>
      </c>
      <c r="F39" s="338">
        <v>25000</v>
      </c>
      <c r="G39" s="244">
        <v>19.05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44361</v>
      </c>
      <c r="B40" s="244">
        <v>539291</v>
      </c>
      <c r="C40" s="245" t="s">
        <v>972</v>
      </c>
      <c r="D40" s="245" t="s">
        <v>1026</v>
      </c>
      <c r="E40" s="469" t="s">
        <v>542</v>
      </c>
      <c r="F40" s="338">
        <v>29406</v>
      </c>
      <c r="G40" s="244">
        <v>19.05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44361</v>
      </c>
      <c r="B41" s="244">
        <v>539291</v>
      </c>
      <c r="C41" s="245" t="s">
        <v>972</v>
      </c>
      <c r="D41" s="245" t="s">
        <v>1027</v>
      </c>
      <c r="E41" s="245" t="s">
        <v>542</v>
      </c>
      <c r="F41" s="338">
        <v>30679</v>
      </c>
      <c r="G41" s="244">
        <v>19.05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44361</v>
      </c>
      <c r="B42" s="244">
        <v>539291</v>
      </c>
      <c r="C42" s="245" t="s">
        <v>972</v>
      </c>
      <c r="D42" s="245" t="s">
        <v>1027</v>
      </c>
      <c r="E42" s="245" t="s">
        <v>543</v>
      </c>
      <c r="F42" s="338">
        <v>21997</v>
      </c>
      <c r="G42" s="244">
        <v>19.05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44361</v>
      </c>
      <c r="B43" s="244">
        <v>539291</v>
      </c>
      <c r="C43" s="245" t="s">
        <v>972</v>
      </c>
      <c r="D43" s="245" t="s">
        <v>1026</v>
      </c>
      <c r="E43" s="469" t="s">
        <v>543</v>
      </c>
      <c r="F43" s="338">
        <v>31506</v>
      </c>
      <c r="G43" s="244">
        <v>19.02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44361</v>
      </c>
      <c r="B44" s="244">
        <v>539291</v>
      </c>
      <c r="C44" s="245" t="s">
        <v>972</v>
      </c>
      <c r="D44" s="245" t="s">
        <v>1028</v>
      </c>
      <c r="E44" s="469" t="s">
        <v>542</v>
      </c>
      <c r="F44" s="338">
        <v>20000</v>
      </c>
      <c r="G44" s="244">
        <v>19.05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44361</v>
      </c>
      <c r="B45" s="244">
        <v>539291</v>
      </c>
      <c r="C45" s="245" t="s">
        <v>972</v>
      </c>
      <c r="D45" s="245" t="s">
        <v>1028</v>
      </c>
      <c r="E45" s="245" t="s">
        <v>543</v>
      </c>
      <c r="F45" s="338">
        <v>30000</v>
      </c>
      <c r="G45" s="244">
        <v>19.05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44361</v>
      </c>
      <c r="B46" s="244">
        <v>526905</v>
      </c>
      <c r="C46" s="245" t="s">
        <v>1029</v>
      </c>
      <c r="D46" s="245" t="s">
        <v>1030</v>
      </c>
      <c r="E46" s="469" t="s">
        <v>542</v>
      </c>
      <c r="F46" s="338">
        <v>55515</v>
      </c>
      <c r="G46" s="244">
        <v>5.8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44361</v>
      </c>
      <c r="B47" s="244">
        <v>532911</v>
      </c>
      <c r="C47" s="245" t="s">
        <v>974</v>
      </c>
      <c r="D47" s="245" t="s">
        <v>1031</v>
      </c>
      <c r="E47" s="245" t="s">
        <v>543</v>
      </c>
      <c r="F47" s="338">
        <v>85000</v>
      </c>
      <c r="G47" s="244">
        <v>10.72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44361</v>
      </c>
      <c r="B48" s="244">
        <v>539673</v>
      </c>
      <c r="C48" s="245" t="s">
        <v>975</v>
      </c>
      <c r="D48" s="245" t="s">
        <v>976</v>
      </c>
      <c r="E48" s="469" t="s">
        <v>543</v>
      </c>
      <c r="F48" s="338">
        <v>15039</v>
      </c>
      <c r="G48" s="244">
        <v>7.65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44361</v>
      </c>
      <c r="B49" s="244">
        <v>540175</v>
      </c>
      <c r="C49" s="245" t="s">
        <v>1032</v>
      </c>
      <c r="D49" s="245" t="s">
        <v>1033</v>
      </c>
      <c r="E49" s="469" t="s">
        <v>542</v>
      </c>
      <c r="F49" s="338">
        <v>45475</v>
      </c>
      <c r="G49" s="244">
        <v>13.52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44361</v>
      </c>
      <c r="B50" s="244">
        <v>540175</v>
      </c>
      <c r="C50" s="245" t="s">
        <v>1032</v>
      </c>
      <c r="D50" s="245" t="s">
        <v>1034</v>
      </c>
      <c r="E50" s="245" t="s">
        <v>543</v>
      </c>
      <c r="F50" s="338">
        <v>32700</v>
      </c>
      <c r="G50" s="244">
        <v>13.49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44361</v>
      </c>
      <c r="B51" s="244">
        <v>511712</v>
      </c>
      <c r="C51" s="245" t="s">
        <v>1035</v>
      </c>
      <c r="D51" s="245" t="s">
        <v>1036</v>
      </c>
      <c r="E51" s="245" t="s">
        <v>542</v>
      </c>
      <c r="F51" s="338">
        <v>20153</v>
      </c>
      <c r="G51" s="244">
        <v>12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44361</v>
      </c>
      <c r="B52" s="244">
        <v>539561</v>
      </c>
      <c r="C52" s="245" t="s">
        <v>1037</v>
      </c>
      <c r="D52" s="245" t="s">
        <v>1038</v>
      </c>
      <c r="E52" s="245" t="s">
        <v>543</v>
      </c>
      <c r="F52" s="338">
        <v>300000</v>
      </c>
      <c r="G52" s="244">
        <v>100.23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44361</v>
      </c>
      <c r="B53" s="244">
        <v>539561</v>
      </c>
      <c r="C53" s="245" t="s">
        <v>1037</v>
      </c>
      <c r="D53" s="245" t="s">
        <v>1039</v>
      </c>
      <c r="E53" s="469" t="s">
        <v>542</v>
      </c>
      <c r="F53" s="338">
        <v>57600</v>
      </c>
      <c r="G53" s="244">
        <v>100.22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44361</v>
      </c>
      <c r="B54" s="244">
        <v>532092</v>
      </c>
      <c r="C54" s="245" t="s">
        <v>1040</v>
      </c>
      <c r="D54" s="245" t="s">
        <v>1041</v>
      </c>
      <c r="E54" s="469" t="s">
        <v>543</v>
      </c>
      <c r="F54" s="338">
        <v>300000</v>
      </c>
      <c r="G54" s="244">
        <v>3.04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44361</v>
      </c>
      <c r="B55" s="244">
        <v>543244</v>
      </c>
      <c r="C55" s="245" t="s">
        <v>1042</v>
      </c>
      <c r="D55" s="245" t="s">
        <v>1043</v>
      </c>
      <c r="E55" s="245" t="s">
        <v>542</v>
      </c>
      <c r="F55" s="338">
        <v>3000</v>
      </c>
      <c r="G55" s="244">
        <v>132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44361</v>
      </c>
      <c r="B56" s="244">
        <v>543244</v>
      </c>
      <c r="C56" s="245" t="s">
        <v>1042</v>
      </c>
      <c r="D56" s="245" t="s">
        <v>1044</v>
      </c>
      <c r="E56" s="245" t="s">
        <v>542</v>
      </c>
      <c r="F56" s="338">
        <v>9000</v>
      </c>
      <c r="G56" s="244">
        <v>131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44361</v>
      </c>
      <c r="B57" s="244">
        <v>543244</v>
      </c>
      <c r="C57" s="245" t="s">
        <v>1042</v>
      </c>
      <c r="D57" s="245" t="s">
        <v>1043</v>
      </c>
      <c r="E57" s="469" t="s">
        <v>543</v>
      </c>
      <c r="F57" s="338">
        <v>9000</v>
      </c>
      <c r="G57" s="244">
        <v>131</v>
      </c>
      <c r="H57" s="315" t="s">
        <v>305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44361</v>
      </c>
      <c r="B58" s="244">
        <v>530419</v>
      </c>
      <c r="C58" s="245" t="s">
        <v>1045</v>
      </c>
      <c r="D58" s="245" t="s">
        <v>1046</v>
      </c>
      <c r="E58" s="245" t="s">
        <v>542</v>
      </c>
      <c r="F58" s="338">
        <v>51222</v>
      </c>
      <c r="G58" s="244">
        <v>32.369999999999997</v>
      </c>
      <c r="H58" s="315" t="s">
        <v>305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44361</v>
      </c>
      <c r="B59" s="244">
        <v>530419</v>
      </c>
      <c r="C59" s="245" t="s">
        <v>1045</v>
      </c>
      <c r="D59" s="245" t="s">
        <v>1046</v>
      </c>
      <c r="E59" s="245" t="s">
        <v>543</v>
      </c>
      <c r="F59" s="338">
        <v>50200</v>
      </c>
      <c r="G59" s="244">
        <v>30.6</v>
      </c>
      <c r="H59" s="315" t="s">
        <v>305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44361</v>
      </c>
      <c r="B60" s="244">
        <v>539041</v>
      </c>
      <c r="C60" s="245" t="s">
        <v>1047</v>
      </c>
      <c r="D60" s="245" t="s">
        <v>1048</v>
      </c>
      <c r="E60" s="245" t="s">
        <v>542</v>
      </c>
      <c r="F60" s="338">
        <v>200000</v>
      </c>
      <c r="G60" s="244">
        <v>7</v>
      </c>
      <c r="H60" s="315" t="s">
        <v>305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44361</v>
      </c>
      <c r="B61" s="244">
        <v>539041</v>
      </c>
      <c r="C61" s="245" t="s">
        <v>1047</v>
      </c>
      <c r="D61" s="245" t="s">
        <v>1049</v>
      </c>
      <c r="E61" s="245" t="s">
        <v>543</v>
      </c>
      <c r="F61" s="338">
        <v>200000</v>
      </c>
      <c r="G61" s="244">
        <v>7</v>
      </c>
      <c r="H61" s="315" t="s">
        <v>305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44361</v>
      </c>
      <c r="B62" s="244">
        <v>511110</v>
      </c>
      <c r="C62" s="222" t="s">
        <v>1050</v>
      </c>
      <c r="D62" s="222" t="s">
        <v>1051</v>
      </c>
      <c r="E62" s="245" t="s">
        <v>543</v>
      </c>
      <c r="F62" s="338">
        <v>23350</v>
      </c>
      <c r="G62" s="244">
        <v>5.01</v>
      </c>
      <c r="H62" s="315" t="s">
        <v>305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44361</v>
      </c>
      <c r="B63" s="244">
        <v>503657</v>
      </c>
      <c r="C63" s="245" t="s">
        <v>1052</v>
      </c>
      <c r="D63" s="245" t="s">
        <v>1053</v>
      </c>
      <c r="E63" s="245" t="s">
        <v>542</v>
      </c>
      <c r="F63" s="338">
        <v>59560</v>
      </c>
      <c r="G63" s="244">
        <v>11.98</v>
      </c>
      <c r="H63" s="315" t="s">
        <v>305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44361</v>
      </c>
      <c r="B64" s="244">
        <v>539222</v>
      </c>
      <c r="C64" s="245" t="s">
        <v>905</v>
      </c>
      <c r="D64" s="245" t="s">
        <v>1054</v>
      </c>
      <c r="E64" s="245" t="s">
        <v>543</v>
      </c>
      <c r="F64" s="338">
        <v>42500</v>
      </c>
      <c r="G64" s="244">
        <v>10.66</v>
      </c>
      <c r="H64" s="315" t="s">
        <v>305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44361</v>
      </c>
      <c r="B65" s="244">
        <v>533287</v>
      </c>
      <c r="C65" s="245" t="s">
        <v>1055</v>
      </c>
      <c r="D65" s="245" t="s">
        <v>1056</v>
      </c>
      <c r="E65" s="245" t="s">
        <v>542</v>
      </c>
      <c r="F65" s="338">
        <v>1640146</v>
      </c>
      <c r="G65" s="244">
        <v>16.670000000000002</v>
      </c>
      <c r="H65" s="315" t="s">
        <v>305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44361</v>
      </c>
      <c r="B66" s="244">
        <v>533287</v>
      </c>
      <c r="C66" s="245" t="s">
        <v>1055</v>
      </c>
      <c r="D66" s="245" t="s">
        <v>1056</v>
      </c>
      <c r="E66" s="245" t="s">
        <v>543</v>
      </c>
      <c r="F66" s="338">
        <v>270564</v>
      </c>
      <c r="G66" s="244">
        <v>16.579999999999998</v>
      </c>
      <c r="H66" s="315" t="s">
        <v>305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44361</v>
      </c>
      <c r="B67" s="244">
        <v>531404</v>
      </c>
      <c r="C67" s="245" t="s">
        <v>1057</v>
      </c>
      <c r="D67" s="245" t="s">
        <v>1058</v>
      </c>
      <c r="E67" s="245" t="s">
        <v>542</v>
      </c>
      <c r="F67" s="338">
        <v>542253</v>
      </c>
      <c r="G67" s="244">
        <v>1.22</v>
      </c>
      <c r="H67" s="315" t="s">
        <v>305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44361</v>
      </c>
      <c r="B68" s="244">
        <v>531404</v>
      </c>
      <c r="C68" s="245" t="s">
        <v>1057</v>
      </c>
      <c r="D68" s="245" t="s">
        <v>1059</v>
      </c>
      <c r="E68" s="245" t="s">
        <v>543</v>
      </c>
      <c r="F68" s="338">
        <v>745000</v>
      </c>
      <c r="G68" s="244">
        <v>1.22</v>
      </c>
      <c r="H68" s="315" t="s">
        <v>305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44361</v>
      </c>
      <c r="B69" s="244" t="s">
        <v>1060</v>
      </c>
      <c r="C69" s="245" t="s">
        <v>1061</v>
      </c>
      <c r="D69" s="245" t="s">
        <v>846</v>
      </c>
      <c r="E69" s="245" t="s">
        <v>542</v>
      </c>
      <c r="F69" s="338">
        <v>56669</v>
      </c>
      <c r="G69" s="244">
        <v>528.4</v>
      </c>
      <c r="H69" s="315" t="s">
        <v>836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44361</v>
      </c>
      <c r="B70" s="244" t="s">
        <v>978</v>
      </c>
      <c r="C70" s="245" t="s">
        <v>979</v>
      </c>
      <c r="D70" s="245" t="s">
        <v>842</v>
      </c>
      <c r="E70" s="245" t="s">
        <v>542</v>
      </c>
      <c r="F70" s="338">
        <v>3464347</v>
      </c>
      <c r="G70" s="244">
        <v>12.65</v>
      </c>
      <c r="H70" s="315" t="s">
        <v>836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44361</v>
      </c>
      <c r="B71" s="244" t="s">
        <v>949</v>
      </c>
      <c r="C71" s="245" t="s">
        <v>950</v>
      </c>
      <c r="D71" s="245" t="s">
        <v>1062</v>
      </c>
      <c r="E71" s="245" t="s">
        <v>542</v>
      </c>
      <c r="F71" s="338">
        <v>300000</v>
      </c>
      <c r="G71" s="244">
        <v>121.57</v>
      </c>
      <c r="H71" s="315" t="s">
        <v>836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44361</v>
      </c>
      <c r="B72" s="244" t="s">
        <v>1063</v>
      </c>
      <c r="C72" s="245" t="s">
        <v>1064</v>
      </c>
      <c r="D72" s="245" t="s">
        <v>846</v>
      </c>
      <c r="E72" s="245" t="s">
        <v>542</v>
      </c>
      <c r="F72" s="338">
        <v>970493</v>
      </c>
      <c r="G72" s="244">
        <v>70.55</v>
      </c>
      <c r="H72" s="315" t="s">
        <v>836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44361</v>
      </c>
      <c r="B73" s="244" t="s">
        <v>980</v>
      </c>
      <c r="C73" s="245" t="s">
        <v>981</v>
      </c>
      <c r="D73" s="245" t="s">
        <v>846</v>
      </c>
      <c r="E73" s="245" t="s">
        <v>542</v>
      </c>
      <c r="F73" s="338">
        <v>178554</v>
      </c>
      <c r="G73" s="244">
        <v>397.25</v>
      </c>
      <c r="H73" s="315" t="s">
        <v>836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44361</v>
      </c>
      <c r="B74" s="244" t="s">
        <v>115</v>
      </c>
      <c r="C74" s="245" t="s">
        <v>927</v>
      </c>
      <c r="D74" s="245" t="s">
        <v>926</v>
      </c>
      <c r="E74" s="245" t="s">
        <v>542</v>
      </c>
      <c r="F74" s="338">
        <v>4113445</v>
      </c>
      <c r="G74" s="244">
        <v>295.12</v>
      </c>
      <c r="H74" s="315" t="s">
        <v>836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44361</v>
      </c>
      <c r="B75" s="244" t="s">
        <v>115</v>
      </c>
      <c r="C75" s="245" t="s">
        <v>927</v>
      </c>
      <c r="D75" s="245" t="s">
        <v>948</v>
      </c>
      <c r="E75" s="245" t="s">
        <v>542</v>
      </c>
      <c r="F75" s="338">
        <v>2888314</v>
      </c>
      <c r="G75" s="244">
        <v>294.62</v>
      </c>
      <c r="H75" s="315" t="s">
        <v>836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44361</v>
      </c>
      <c r="B76" s="244" t="s">
        <v>982</v>
      </c>
      <c r="C76" s="245" t="s">
        <v>983</v>
      </c>
      <c r="D76" s="245" t="s">
        <v>846</v>
      </c>
      <c r="E76" s="245" t="s">
        <v>542</v>
      </c>
      <c r="F76" s="338">
        <v>305593</v>
      </c>
      <c r="G76" s="244">
        <v>115.88</v>
      </c>
      <c r="H76" s="315" t="s">
        <v>836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44361</v>
      </c>
      <c r="B77" s="244" t="s">
        <v>408</v>
      </c>
      <c r="C77" s="245" t="s">
        <v>1065</v>
      </c>
      <c r="D77" s="245" t="s">
        <v>948</v>
      </c>
      <c r="E77" s="245" t="s">
        <v>542</v>
      </c>
      <c r="F77" s="338">
        <v>942374</v>
      </c>
      <c r="G77" s="244">
        <v>128.80000000000001</v>
      </c>
      <c r="H77" s="315" t="s">
        <v>836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44361</v>
      </c>
      <c r="B78" s="244" t="s">
        <v>408</v>
      </c>
      <c r="C78" s="245" t="s">
        <v>1065</v>
      </c>
      <c r="D78" s="245" t="s">
        <v>846</v>
      </c>
      <c r="E78" s="245" t="s">
        <v>542</v>
      </c>
      <c r="F78" s="338">
        <v>1030751</v>
      </c>
      <c r="G78" s="244">
        <v>128.83000000000001</v>
      </c>
      <c r="H78" s="315" t="s">
        <v>836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44361</v>
      </c>
      <c r="B79" s="244" t="s">
        <v>951</v>
      </c>
      <c r="C79" s="245" t="s">
        <v>952</v>
      </c>
      <c r="D79" s="245" t="s">
        <v>904</v>
      </c>
      <c r="E79" s="245" t="s">
        <v>542</v>
      </c>
      <c r="F79" s="338">
        <v>586268</v>
      </c>
      <c r="G79" s="244">
        <v>86.8</v>
      </c>
      <c r="H79" s="315" t="s">
        <v>836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44361</v>
      </c>
      <c r="B80" s="244" t="s">
        <v>951</v>
      </c>
      <c r="C80" s="245" t="s">
        <v>952</v>
      </c>
      <c r="D80" s="245" t="s">
        <v>846</v>
      </c>
      <c r="E80" s="245" t="s">
        <v>542</v>
      </c>
      <c r="F80" s="338">
        <v>616880</v>
      </c>
      <c r="G80" s="244">
        <v>86.72</v>
      </c>
      <c r="H80" s="315" t="s">
        <v>836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44361</v>
      </c>
      <c r="B81" s="244" t="s">
        <v>928</v>
      </c>
      <c r="C81" s="245" t="s">
        <v>929</v>
      </c>
      <c r="D81" s="245" t="s">
        <v>985</v>
      </c>
      <c r="E81" s="245" t="s">
        <v>542</v>
      </c>
      <c r="F81" s="338">
        <v>693792</v>
      </c>
      <c r="G81" s="244">
        <v>38</v>
      </c>
      <c r="H81" s="315" t="s">
        <v>836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44361</v>
      </c>
      <c r="B82" s="244" t="s">
        <v>928</v>
      </c>
      <c r="C82" s="245" t="s">
        <v>929</v>
      </c>
      <c r="D82" s="245" t="s">
        <v>842</v>
      </c>
      <c r="E82" s="245" t="s">
        <v>542</v>
      </c>
      <c r="F82" s="338">
        <v>769368</v>
      </c>
      <c r="G82" s="244">
        <v>35.119999999999997</v>
      </c>
      <c r="H82" s="315" t="s">
        <v>836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44361</v>
      </c>
      <c r="B83" s="244" t="s">
        <v>1066</v>
      </c>
      <c r="C83" s="245" t="s">
        <v>1067</v>
      </c>
      <c r="D83" s="245" t="s">
        <v>1068</v>
      </c>
      <c r="E83" s="245" t="s">
        <v>542</v>
      </c>
      <c r="F83" s="338">
        <v>3011733</v>
      </c>
      <c r="G83" s="244">
        <v>94.6</v>
      </c>
      <c r="H83" s="315" t="s">
        <v>836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44361</v>
      </c>
      <c r="B84" s="244" t="s">
        <v>1066</v>
      </c>
      <c r="C84" s="245" t="s">
        <v>1067</v>
      </c>
      <c r="D84" s="245" t="s">
        <v>846</v>
      </c>
      <c r="E84" s="245" t="s">
        <v>542</v>
      </c>
      <c r="F84" s="338">
        <v>4772250</v>
      </c>
      <c r="G84" s="244">
        <v>92.29</v>
      </c>
      <c r="H84" s="315" t="s">
        <v>836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44361</v>
      </c>
      <c r="B85" s="244" t="s">
        <v>1066</v>
      </c>
      <c r="C85" s="245" t="s">
        <v>1067</v>
      </c>
      <c r="D85" s="245" t="s">
        <v>957</v>
      </c>
      <c r="E85" s="245" t="s">
        <v>542</v>
      </c>
      <c r="F85" s="338">
        <v>2755545</v>
      </c>
      <c r="G85" s="244">
        <v>90.87</v>
      </c>
      <c r="H85" s="315" t="s">
        <v>836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44361</v>
      </c>
      <c r="B86" s="244" t="s">
        <v>1066</v>
      </c>
      <c r="C86" s="245" t="s">
        <v>1067</v>
      </c>
      <c r="D86" s="245" t="s">
        <v>948</v>
      </c>
      <c r="E86" s="245" t="s">
        <v>542</v>
      </c>
      <c r="F86" s="338">
        <v>2814707</v>
      </c>
      <c r="G86" s="244">
        <v>92.19</v>
      </c>
      <c r="H86" s="315" t="s">
        <v>836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44361</v>
      </c>
      <c r="B87" s="244" t="s">
        <v>1069</v>
      </c>
      <c r="C87" s="245" t="s">
        <v>1070</v>
      </c>
      <c r="D87" s="245" t="s">
        <v>1071</v>
      </c>
      <c r="E87" s="245" t="s">
        <v>542</v>
      </c>
      <c r="F87" s="338">
        <v>105000</v>
      </c>
      <c r="G87" s="244">
        <v>81.849999999999994</v>
      </c>
      <c r="H87" s="315" t="s">
        <v>836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44361</v>
      </c>
      <c r="B88" s="244" t="s">
        <v>930</v>
      </c>
      <c r="C88" s="245" t="s">
        <v>931</v>
      </c>
      <c r="D88" s="245" t="s">
        <v>869</v>
      </c>
      <c r="E88" s="245" t="s">
        <v>542</v>
      </c>
      <c r="F88" s="338">
        <v>1962082</v>
      </c>
      <c r="G88" s="244">
        <v>10.1</v>
      </c>
      <c r="H88" s="315" t="s">
        <v>836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44361</v>
      </c>
      <c r="B89" s="244" t="s">
        <v>1072</v>
      </c>
      <c r="C89" s="245" t="s">
        <v>1073</v>
      </c>
      <c r="D89" s="245" t="s">
        <v>869</v>
      </c>
      <c r="E89" s="245" t="s">
        <v>542</v>
      </c>
      <c r="F89" s="338">
        <v>155560</v>
      </c>
      <c r="G89" s="244">
        <v>57.92</v>
      </c>
      <c r="H89" s="315" t="s">
        <v>836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44361</v>
      </c>
      <c r="B90" s="244" t="s">
        <v>1072</v>
      </c>
      <c r="C90" s="245" t="s">
        <v>1073</v>
      </c>
      <c r="D90" s="245" t="s">
        <v>1074</v>
      </c>
      <c r="E90" s="245" t="s">
        <v>542</v>
      </c>
      <c r="F90" s="338">
        <v>211577</v>
      </c>
      <c r="G90" s="244">
        <v>55.99</v>
      </c>
      <c r="H90" s="315" t="s">
        <v>836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44361</v>
      </c>
      <c r="B91" s="244" t="s">
        <v>1072</v>
      </c>
      <c r="C91" s="245" t="s">
        <v>1073</v>
      </c>
      <c r="D91" s="245" t="s">
        <v>1075</v>
      </c>
      <c r="E91" s="245" t="s">
        <v>542</v>
      </c>
      <c r="F91" s="338">
        <v>150000</v>
      </c>
      <c r="G91" s="244">
        <v>53.14</v>
      </c>
      <c r="H91" s="315" t="s">
        <v>836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44361</v>
      </c>
      <c r="B92" s="244" t="s">
        <v>1072</v>
      </c>
      <c r="C92" s="245" t="s">
        <v>1073</v>
      </c>
      <c r="D92" s="245" t="s">
        <v>1076</v>
      </c>
      <c r="E92" s="245" t="s">
        <v>542</v>
      </c>
      <c r="F92" s="338">
        <v>140804</v>
      </c>
      <c r="G92" s="244">
        <v>57.22</v>
      </c>
      <c r="H92" s="315" t="s">
        <v>836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44361</v>
      </c>
      <c r="B93" s="244" t="s">
        <v>1077</v>
      </c>
      <c r="C93" s="245" t="s">
        <v>1078</v>
      </c>
      <c r="D93" s="245" t="s">
        <v>941</v>
      </c>
      <c r="E93" s="245" t="s">
        <v>542</v>
      </c>
      <c r="F93" s="338">
        <v>12463705</v>
      </c>
      <c r="G93" s="244">
        <v>3.47</v>
      </c>
      <c r="H93" s="315" t="s">
        <v>836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44361</v>
      </c>
      <c r="B94" s="244" t="s">
        <v>1079</v>
      </c>
      <c r="C94" s="245" t="s">
        <v>1080</v>
      </c>
      <c r="D94" s="245" t="s">
        <v>846</v>
      </c>
      <c r="E94" s="245" t="s">
        <v>542</v>
      </c>
      <c r="F94" s="338">
        <v>716122</v>
      </c>
      <c r="G94" s="244">
        <v>51.05</v>
      </c>
      <c r="H94" s="315" t="s">
        <v>836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44361</v>
      </c>
      <c r="B95" s="244" t="s">
        <v>953</v>
      </c>
      <c r="C95" s="245" t="s">
        <v>954</v>
      </c>
      <c r="D95" s="245" t="s">
        <v>1081</v>
      </c>
      <c r="E95" s="245" t="s">
        <v>542</v>
      </c>
      <c r="F95" s="338">
        <v>82973</v>
      </c>
      <c r="G95" s="244">
        <v>609.51</v>
      </c>
      <c r="H95" s="315" t="s">
        <v>836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44361</v>
      </c>
      <c r="B96" s="244" t="s">
        <v>953</v>
      </c>
      <c r="C96" s="245" t="s">
        <v>954</v>
      </c>
      <c r="D96" s="245" t="s">
        <v>1082</v>
      </c>
      <c r="E96" s="245" t="s">
        <v>542</v>
      </c>
      <c r="F96" s="338">
        <v>148920</v>
      </c>
      <c r="G96" s="244">
        <v>617.84</v>
      </c>
      <c r="H96" s="315" t="s">
        <v>836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44361</v>
      </c>
      <c r="B97" s="244" t="s">
        <v>953</v>
      </c>
      <c r="C97" s="245" t="s">
        <v>954</v>
      </c>
      <c r="D97" s="245" t="s">
        <v>846</v>
      </c>
      <c r="E97" s="245" t="s">
        <v>542</v>
      </c>
      <c r="F97" s="338">
        <v>341192</v>
      </c>
      <c r="G97" s="244">
        <v>595.83000000000004</v>
      </c>
      <c r="H97" s="315" t="s">
        <v>836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44361</v>
      </c>
      <c r="B98" s="244" t="s">
        <v>953</v>
      </c>
      <c r="C98" s="245" t="s">
        <v>954</v>
      </c>
      <c r="D98" s="245" t="s">
        <v>986</v>
      </c>
      <c r="E98" s="245" t="s">
        <v>542</v>
      </c>
      <c r="F98" s="338">
        <v>116350</v>
      </c>
      <c r="G98" s="244">
        <v>599.45000000000005</v>
      </c>
      <c r="H98" s="315" t="s">
        <v>836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44361</v>
      </c>
      <c r="B99" s="244" t="s">
        <v>953</v>
      </c>
      <c r="C99" s="245" t="s">
        <v>954</v>
      </c>
      <c r="D99" s="245" t="s">
        <v>948</v>
      </c>
      <c r="E99" s="245" t="s">
        <v>542</v>
      </c>
      <c r="F99" s="338">
        <v>294867</v>
      </c>
      <c r="G99" s="244">
        <v>600.32000000000005</v>
      </c>
      <c r="H99" s="315" t="s">
        <v>836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44361</v>
      </c>
      <c r="B100" s="244" t="s">
        <v>953</v>
      </c>
      <c r="C100" s="245" t="s">
        <v>954</v>
      </c>
      <c r="D100" s="245" t="s">
        <v>1083</v>
      </c>
      <c r="E100" s="245" t="s">
        <v>542</v>
      </c>
      <c r="F100" s="338">
        <v>83670</v>
      </c>
      <c r="G100" s="244">
        <v>603.80999999999995</v>
      </c>
      <c r="H100" s="315" t="s">
        <v>836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44361</v>
      </c>
      <c r="B101" s="244" t="s">
        <v>953</v>
      </c>
      <c r="C101" s="245" t="s">
        <v>954</v>
      </c>
      <c r="D101" s="245" t="s">
        <v>925</v>
      </c>
      <c r="E101" s="245" t="s">
        <v>542</v>
      </c>
      <c r="F101" s="338">
        <v>93890</v>
      </c>
      <c r="G101" s="244">
        <v>604.09</v>
      </c>
      <c r="H101" s="315" t="s">
        <v>836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44361</v>
      </c>
      <c r="B102" s="244" t="s">
        <v>1084</v>
      </c>
      <c r="C102" s="245" t="s">
        <v>1085</v>
      </c>
      <c r="D102" s="245" t="s">
        <v>1086</v>
      </c>
      <c r="E102" s="245" t="s">
        <v>542</v>
      </c>
      <c r="F102" s="338">
        <v>16000</v>
      </c>
      <c r="G102" s="244">
        <v>58.9</v>
      </c>
      <c r="H102" s="315" t="s">
        <v>836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44361</v>
      </c>
      <c r="B103" s="244" t="s">
        <v>987</v>
      </c>
      <c r="C103" s="245" t="s">
        <v>988</v>
      </c>
      <c r="D103" s="245" t="s">
        <v>842</v>
      </c>
      <c r="E103" s="245" t="s">
        <v>542</v>
      </c>
      <c r="F103" s="338">
        <v>5542619</v>
      </c>
      <c r="G103" s="244">
        <v>4.9000000000000004</v>
      </c>
      <c r="H103" s="315" t="s">
        <v>836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44361</v>
      </c>
      <c r="B104" s="244" t="s">
        <v>892</v>
      </c>
      <c r="C104" s="245" t="s">
        <v>893</v>
      </c>
      <c r="D104" s="245" t="s">
        <v>1087</v>
      </c>
      <c r="E104" s="245" t="s">
        <v>542</v>
      </c>
      <c r="F104" s="338">
        <v>820628</v>
      </c>
      <c r="G104" s="244">
        <v>7.22</v>
      </c>
      <c r="H104" s="315" t="s">
        <v>836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44361</v>
      </c>
      <c r="B105" s="244" t="s">
        <v>892</v>
      </c>
      <c r="C105" s="245" t="s">
        <v>893</v>
      </c>
      <c r="D105" s="245" t="s">
        <v>932</v>
      </c>
      <c r="E105" s="245" t="s">
        <v>542</v>
      </c>
      <c r="F105" s="338">
        <v>1210033</v>
      </c>
      <c r="G105" s="244">
        <v>7</v>
      </c>
      <c r="H105" s="315" t="s">
        <v>836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44361</v>
      </c>
      <c r="B106" s="244" t="s">
        <v>955</v>
      </c>
      <c r="C106" s="245" t="s">
        <v>956</v>
      </c>
      <c r="D106" s="245" t="s">
        <v>869</v>
      </c>
      <c r="E106" s="245" t="s">
        <v>542</v>
      </c>
      <c r="F106" s="338">
        <v>111898</v>
      </c>
      <c r="G106" s="244">
        <v>199.98</v>
      </c>
      <c r="H106" s="315" t="s">
        <v>836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44361</v>
      </c>
      <c r="B107" s="244" t="s">
        <v>277</v>
      </c>
      <c r="C107" s="245" t="s">
        <v>1088</v>
      </c>
      <c r="D107" s="245" t="s">
        <v>1089</v>
      </c>
      <c r="E107" s="245" t="s">
        <v>542</v>
      </c>
      <c r="F107" s="338">
        <v>5000000</v>
      </c>
      <c r="G107" s="244">
        <v>265</v>
      </c>
      <c r="H107" s="315" t="s">
        <v>836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44361</v>
      </c>
      <c r="B108" s="244" t="s">
        <v>906</v>
      </c>
      <c r="C108" s="245" t="s">
        <v>907</v>
      </c>
      <c r="D108" s="245" t="s">
        <v>842</v>
      </c>
      <c r="E108" s="245" t="s">
        <v>542</v>
      </c>
      <c r="F108" s="338">
        <v>1671412</v>
      </c>
      <c r="G108" s="244">
        <v>0.8</v>
      </c>
      <c r="H108" s="315" t="s">
        <v>836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44361</v>
      </c>
      <c r="B109" s="244" t="s">
        <v>1090</v>
      </c>
      <c r="C109" s="245" t="s">
        <v>1091</v>
      </c>
      <c r="D109" s="245" t="s">
        <v>846</v>
      </c>
      <c r="E109" s="245" t="s">
        <v>542</v>
      </c>
      <c r="F109" s="338">
        <v>353309</v>
      </c>
      <c r="G109" s="244">
        <v>361.76</v>
      </c>
      <c r="H109" s="315" t="s">
        <v>836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44361</v>
      </c>
      <c r="B110" s="244" t="s">
        <v>1092</v>
      </c>
      <c r="C110" s="245" t="s">
        <v>1093</v>
      </c>
      <c r="D110" s="245" t="s">
        <v>1094</v>
      </c>
      <c r="E110" s="245" t="s">
        <v>542</v>
      </c>
      <c r="F110" s="338">
        <v>156800</v>
      </c>
      <c r="G110" s="244">
        <v>67.48</v>
      </c>
      <c r="H110" s="315" t="s">
        <v>836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44361</v>
      </c>
      <c r="B111" s="244" t="s">
        <v>530</v>
      </c>
      <c r="C111" s="245" t="s">
        <v>1095</v>
      </c>
      <c r="D111" s="245" t="s">
        <v>1096</v>
      </c>
      <c r="E111" s="245" t="s">
        <v>542</v>
      </c>
      <c r="F111" s="338">
        <v>2500000</v>
      </c>
      <c r="G111" s="244">
        <v>294.74</v>
      </c>
      <c r="H111" s="315" t="s">
        <v>836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44361</v>
      </c>
      <c r="B112" s="244" t="s">
        <v>530</v>
      </c>
      <c r="C112" s="245" t="s">
        <v>1095</v>
      </c>
      <c r="D112" s="245" t="s">
        <v>1097</v>
      </c>
      <c r="E112" s="245" t="s">
        <v>542</v>
      </c>
      <c r="F112" s="338">
        <v>2575839</v>
      </c>
      <c r="G112" s="244">
        <v>294.98</v>
      </c>
      <c r="H112" s="315" t="s">
        <v>836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44361</v>
      </c>
      <c r="B113" s="244" t="s">
        <v>530</v>
      </c>
      <c r="C113" s="245" t="s">
        <v>1095</v>
      </c>
      <c r="D113" s="245" t="s">
        <v>1098</v>
      </c>
      <c r="E113" s="245" t="s">
        <v>542</v>
      </c>
      <c r="F113" s="338">
        <v>2500000</v>
      </c>
      <c r="G113" s="244">
        <v>294.95</v>
      </c>
      <c r="H113" s="315" t="s">
        <v>836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44361</v>
      </c>
      <c r="B114" s="244" t="s">
        <v>530</v>
      </c>
      <c r="C114" s="245" t="s">
        <v>1095</v>
      </c>
      <c r="D114" s="245" t="s">
        <v>1096</v>
      </c>
      <c r="E114" s="245" t="s">
        <v>542</v>
      </c>
      <c r="F114" s="338">
        <v>4256757</v>
      </c>
      <c r="G114" s="244">
        <v>294.74</v>
      </c>
      <c r="H114" s="315" t="s">
        <v>836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44361</v>
      </c>
      <c r="B115" s="244" t="s">
        <v>530</v>
      </c>
      <c r="C115" s="245" t="s">
        <v>1095</v>
      </c>
      <c r="D115" s="245" t="s">
        <v>1098</v>
      </c>
      <c r="E115" s="245" t="s">
        <v>542</v>
      </c>
      <c r="F115" s="338">
        <v>1650000</v>
      </c>
      <c r="G115" s="244">
        <v>294.95</v>
      </c>
      <c r="H115" s="315" t="s">
        <v>836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44361</v>
      </c>
      <c r="B116" s="244" t="s">
        <v>989</v>
      </c>
      <c r="C116" s="245" t="s">
        <v>990</v>
      </c>
      <c r="D116" s="245" t="s">
        <v>842</v>
      </c>
      <c r="E116" s="245" t="s">
        <v>543</v>
      </c>
      <c r="F116" s="338">
        <v>103099</v>
      </c>
      <c r="G116" s="244">
        <v>47.97</v>
      </c>
      <c r="H116" s="315" t="s">
        <v>836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44361</v>
      </c>
      <c r="B117" s="244" t="s">
        <v>1060</v>
      </c>
      <c r="C117" s="245" t="s">
        <v>1061</v>
      </c>
      <c r="D117" s="245" t="s">
        <v>846</v>
      </c>
      <c r="E117" s="245" t="s">
        <v>543</v>
      </c>
      <c r="F117" s="338">
        <v>56669</v>
      </c>
      <c r="G117" s="244">
        <v>528.65</v>
      </c>
      <c r="H117" s="315" t="s">
        <v>836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44361</v>
      </c>
      <c r="B118" s="244" t="s">
        <v>1099</v>
      </c>
      <c r="C118" s="245" t="s">
        <v>1100</v>
      </c>
      <c r="D118" s="245" t="s">
        <v>1101</v>
      </c>
      <c r="E118" s="245" t="s">
        <v>543</v>
      </c>
      <c r="F118" s="338">
        <v>611148</v>
      </c>
      <c r="G118" s="244">
        <v>0.6</v>
      </c>
      <c r="H118" s="315" t="s">
        <v>836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44361</v>
      </c>
      <c r="B119" s="244" t="s">
        <v>1102</v>
      </c>
      <c r="C119" s="245" t="s">
        <v>1103</v>
      </c>
      <c r="D119" s="245" t="s">
        <v>1104</v>
      </c>
      <c r="E119" s="245" t="s">
        <v>543</v>
      </c>
      <c r="F119" s="338">
        <v>198000</v>
      </c>
      <c r="G119" s="244">
        <v>75.11</v>
      </c>
      <c r="H119" s="315" t="s">
        <v>836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A120" s="221">
        <v>44361</v>
      </c>
      <c r="B120" s="244" t="s">
        <v>978</v>
      </c>
      <c r="C120" s="245" t="s">
        <v>979</v>
      </c>
      <c r="D120" s="245" t="s">
        <v>842</v>
      </c>
      <c r="E120" s="245" t="s">
        <v>543</v>
      </c>
      <c r="F120" s="338">
        <v>2148185</v>
      </c>
      <c r="G120" s="244">
        <v>12.65</v>
      </c>
      <c r="H120" s="315" t="s">
        <v>836</v>
      </c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A121" s="221">
        <v>44361</v>
      </c>
      <c r="B121" s="244" t="s">
        <v>1063</v>
      </c>
      <c r="C121" s="245" t="s">
        <v>1064</v>
      </c>
      <c r="D121" s="245" t="s">
        <v>846</v>
      </c>
      <c r="E121" s="245" t="s">
        <v>543</v>
      </c>
      <c r="F121" s="338">
        <v>970493</v>
      </c>
      <c r="G121" s="244">
        <v>70.52</v>
      </c>
      <c r="H121" s="315" t="s">
        <v>836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A122" s="221">
        <v>44361</v>
      </c>
      <c r="B122" s="244" t="s">
        <v>980</v>
      </c>
      <c r="C122" s="245" t="s">
        <v>981</v>
      </c>
      <c r="D122" s="245" t="s">
        <v>991</v>
      </c>
      <c r="E122" s="245" t="s">
        <v>543</v>
      </c>
      <c r="F122" s="338">
        <v>266000</v>
      </c>
      <c r="G122" s="244">
        <v>393.23</v>
      </c>
      <c r="H122" s="315" t="s">
        <v>836</v>
      </c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A123" s="221">
        <v>44361</v>
      </c>
      <c r="B123" s="244" t="s">
        <v>980</v>
      </c>
      <c r="C123" s="245" t="s">
        <v>981</v>
      </c>
      <c r="D123" s="245" t="s">
        <v>846</v>
      </c>
      <c r="E123" s="245" t="s">
        <v>543</v>
      </c>
      <c r="F123" s="338">
        <v>178554</v>
      </c>
      <c r="G123" s="244">
        <v>397.18</v>
      </c>
      <c r="H123" s="315" t="s">
        <v>836</v>
      </c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A124" s="221">
        <v>44361</v>
      </c>
      <c r="B124" s="244" t="s">
        <v>115</v>
      </c>
      <c r="C124" s="245" t="s">
        <v>927</v>
      </c>
      <c r="D124" s="245" t="s">
        <v>948</v>
      </c>
      <c r="E124" s="245" t="s">
        <v>543</v>
      </c>
      <c r="F124" s="338">
        <v>2966099</v>
      </c>
      <c r="G124" s="244">
        <v>294.75</v>
      </c>
      <c r="H124" s="315" t="s">
        <v>836</v>
      </c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A125" s="221">
        <v>44361</v>
      </c>
      <c r="B125" s="244" t="s">
        <v>115</v>
      </c>
      <c r="C125" s="245" t="s">
        <v>927</v>
      </c>
      <c r="D125" s="245" t="s">
        <v>926</v>
      </c>
      <c r="E125" s="245" t="s">
        <v>543</v>
      </c>
      <c r="F125" s="338">
        <v>4113445</v>
      </c>
      <c r="G125" s="244">
        <v>295.25</v>
      </c>
      <c r="H125" s="315" t="s">
        <v>836</v>
      </c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A126" s="221">
        <v>44361</v>
      </c>
      <c r="B126" s="244" t="s">
        <v>982</v>
      </c>
      <c r="C126" s="245" t="s">
        <v>983</v>
      </c>
      <c r="D126" s="245" t="s">
        <v>846</v>
      </c>
      <c r="E126" s="245" t="s">
        <v>543</v>
      </c>
      <c r="F126" s="338">
        <v>305593</v>
      </c>
      <c r="G126" s="244">
        <v>116.13</v>
      </c>
      <c r="H126" s="315" t="s">
        <v>836</v>
      </c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A127" s="221">
        <v>44361</v>
      </c>
      <c r="B127" s="244" t="s">
        <v>408</v>
      </c>
      <c r="C127" s="245" t="s">
        <v>1065</v>
      </c>
      <c r="D127" s="245" t="s">
        <v>846</v>
      </c>
      <c r="E127" s="245" t="s">
        <v>543</v>
      </c>
      <c r="F127" s="338">
        <v>1030751</v>
      </c>
      <c r="G127" s="244">
        <v>128.78</v>
      </c>
      <c r="H127" s="315" t="s">
        <v>836</v>
      </c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A128" s="221">
        <v>44361</v>
      </c>
      <c r="B128" s="244" t="s">
        <v>408</v>
      </c>
      <c r="C128" s="245" t="s">
        <v>1065</v>
      </c>
      <c r="D128" s="245" t="s">
        <v>948</v>
      </c>
      <c r="E128" s="245" t="s">
        <v>543</v>
      </c>
      <c r="F128" s="338">
        <v>950221</v>
      </c>
      <c r="G128" s="244">
        <v>128.71</v>
      </c>
      <c r="H128" s="315" t="s">
        <v>836</v>
      </c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1:35">
      <c r="A129" s="221">
        <v>44361</v>
      </c>
      <c r="B129" s="244" t="s">
        <v>951</v>
      </c>
      <c r="C129" s="245" t="s">
        <v>952</v>
      </c>
      <c r="D129" s="245" t="s">
        <v>846</v>
      </c>
      <c r="E129" s="245" t="s">
        <v>543</v>
      </c>
      <c r="F129" s="338">
        <v>616880</v>
      </c>
      <c r="G129" s="244">
        <v>86.78</v>
      </c>
      <c r="H129" s="315" t="s">
        <v>836</v>
      </c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1:35">
      <c r="A130" s="221">
        <v>44361</v>
      </c>
      <c r="B130" s="244" t="s">
        <v>951</v>
      </c>
      <c r="C130" s="245" t="s">
        <v>952</v>
      </c>
      <c r="D130" s="245" t="s">
        <v>904</v>
      </c>
      <c r="E130" s="245" t="s">
        <v>543</v>
      </c>
      <c r="F130" s="338">
        <v>370000</v>
      </c>
      <c r="G130" s="244">
        <v>87</v>
      </c>
      <c r="H130" s="315" t="s">
        <v>836</v>
      </c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1:35">
      <c r="A131" s="221">
        <v>44361</v>
      </c>
      <c r="B131" s="244" t="s">
        <v>928</v>
      </c>
      <c r="C131" s="245" t="s">
        <v>929</v>
      </c>
      <c r="D131" s="245" t="s">
        <v>842</v>
      </c>
      <c r="E131" s="245" t="s">
        <v>543</v>
      </c>
      <c r="F131" s="338">
        <v>764368</v>
      </c>
      <c r="G131" s="244">
        <v>36.94</v>
      </c>
      <c r="H131" s="315" t="s">
        <v>836</v>
      </c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1:35">
      <c r="A132" s="221">
        <v>44361</v>
      </c>
      <c r="B132" s="244" t="s">
        <v>928</v>
      </c>
      <c r="C132" s="245" t="s">
        <v>929</v>
      </c>
      <c r="D132" s="245" t="s">
        <v>985</v>
      </c>
      <c r="E132" s="245" t="s">
        <v>543</v>
      </c>
      <c r="F132" s="338">
        <v>693792</v>
      </c>
      <c r="G132" s="244">
        <v>37.25</v>
      </c>
      <c r="H132" s="315" t="s">
        <v>836</v>
      </c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1:35">
      <c r="A133" s="221">
        <v>44361</v>
      </c>
      <c r="B133" s="244" t="s">
        <v>1105</v>
      </c>
      <c r="C133" s="245" t="s">
        <v>1106</v>
      </c>
      <c r="D133" s="245" t="s">
        <v>1107</v>
      </c>
      <c r="E133" s="245" t="s">
        <v>543</v>
      </c>
      <c r="F133" s="338">
        <v>130000</v>
      </c>
      <c r="G133" s="244">
        <v>57.51</v>
      </c>
      <c r="H133" s="315" t="s">
        <v>836</v>
      </c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1:35">
      <c r="A134" s="221">
        <v>44361</v>
      </c>
      <c r="B134" s="244" t="s">
        <v>1066</v>
      </c>
      <c r="C134" s="245" t="s">
        <v>1067</v>
      </c>
      <c r="D134" s="245" t="s">
        <v>1068</v>
      </c>
      <c r="E134" s="245" t="s">
        <v>543</v>
      </c>
      <c r="F134" s="338">
        <v>3026733</v>
      </c>
      <c r="G134" s="244">
        <v>94.88</v>
      </c>
      <c r="H134" s="315" t="s">
        <v>836</v>
      </c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1:35">
      <c r="A135" s="221">
        <v>44361</v>
      </c>
      <c r="B135" s="244" t="s">
        <v>1066</v>
      </c>
      <c r="C135" s="245" t="s">
        <v>1067</v>
      </c>
      <c r="D135" s="245" t="s">
        <v>948</v>
      </c>
      <c r="E135" s="245" t="s">
        <v>543</v>
      </c>
      <c r="F135" s="338">
        <v>2814707</v>
      </c>
      <c r="G135" s="244">
        <v>92.42</v>
      </c>
      <c r="H135" s="315" t="s">
        <v>836</v>
      </c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1:35">
      <c r="A136" s="221">
        <v>44361</v>
      </c>
      <c r="B136" s="244" t="s">
        <v>1066</v>
      </c>
      <c r="C136" s="245" t="s">
        <v>1067</v>
      </c>
      <c r="D136" s="245" t="s">
        <v>846</v>
      </c>
      <c r="E136" s="245" t="s">
        <v>543</v>
      </c>
      <c r="F136" s="338">
        <v>4772250</v>
      </c>
      <c r="G136" s="244">
        <v>92.37</v>
      </c>
      <c r="H136" s="315" t="s">
        <v>836</v>
      </c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1:35">
      <c r="A137" s="221">
        <v>44361</v>
      </c>
      <c r="B137" s="244" t="s">
        <v>1066</v>
      </c>
      <c r="C137" s="245" t="s">
        <v>1067</v>
      </c>
      <c r="D137" s="245" t="s">
        <v>957</v>
      </c>
      <c r="E137" s="245" t="s">
        <v>543</v>
      </c>
      <c r="F137" s="338">
        <v>2755545</v>
      </c>
      <c r="G137" s="244">
        <v>90.91</v>
      </c>
      <c r="H137" s="315" t="s">
        <v>836</v>
      </c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1:35">
      <c r="A138" s="221">
        <v>44361</v>
      </c>
      <c r="B138" s="244" t="s">
        <v>1069</v>
      </c>
      <c r="C138" s="245" t="s">
        <v>1070</v>
      </c>
      <c r="D138" s="245" t="s">
        <v>1108</v>
      </c>
      <c r="E138" s="245" t="s">
        <v>543</v>
      </c>
      <c r="F138" s="338">
        <v>105000</v>
      </c>
      <c r="G138" s="244">
        <v>81.849999999999994</v>
      </c>
      <c r="H138" s="315" t="s">
        <v>836</v>
      </c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1:35">
      <c r="A139" s="221">
        <v>44361</v>
      </c>
      <c r="B139" s="244" t="s">
        <v>930</v>
      </c>
      <c r="C139" s="245" t="s">
        <v>931</v>
      </c>
      <c r="D139" s="245" t="s">
        <v>869</v>
      </c>
      <c r="E139" s="245" t="s">
        <v>543</v>
      </c>
      <c r="F139" s="338">
        <v>1962082</v>
      </c>
      <c r="G139" s="244">
        <v>10.029999999999999</v>
      </c>
      <c r="H139" s="315" t="s">
        <v>836</v>
      </c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1:35">
      <c r="A140" s="221">
        <v>44361</v>
      </c>
      <c r="B140" s="244" t="s">
        <v>1072</v>
      </c>
      <c r="C140" s="245" t="s">
        <v>1073</v>
      </c>
      <c r="D140" s="245" t="s">
        <v>1076</v>
      </c>
      <c r="E140" s="245" t="s">
        <v>543</v>
      </c>
      <c r="F140" s="338">
        <v>54780</v>
      </c>
      <c r="G140" s="244">
        <v>55.58</v>
      </c>
      <c r="H140" s="315" t="s">
        <v>836</v>
      </c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1:35">
      <c r="A141" s="221">
        <v>44361</v>
      </c>
      <c r="B141" s="244" t="s">
        <v>1072</v>
      </c>
      <c r="C141" s="245" t="s">
        <v>1073</v>
      </c>
      <c r="D141" s="245" t="s">
        <v>1074</v>
      </c>
      <c r="E141" s="245" t="s">
        <v>543</v>
      </c>
      <c r="F141" s="338">
        <v>211577</v>
      </c>
      <c r="G141" s="244">
        <v>55.16</v>
      </c>
      <c r="H141" s="315" t="s">
        <v>836</v>
      </c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1:35">
      <c r="A142" s="221">
        <v>44361</v>
      </c>
      <c r="B142" s="244" t="s">
        <v>1072</v>
      </c>
      <c r="C142" s="245" t="s">
        <v>1073</v>
      </c>
      <c r="D142" s="245" t="s">
        <v>869</v>
      </c>
      <c r="E142" s="245" t="s">
        <v>543</v>
      </c>
      <c r="F142" s="338">
        <v>155560</v>
      </c>
      <c r="G142" s="244">
        <v>56.81</v>
      </c>
      <c r="H142" s="315" t="s">
        <v>836</v>
      </c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1:35">
      <c r="A143" s="221">
        <v>44361</v>
      </c>
      <c r="B143" s="244" t="s">
        <v>1072</v>
      </c>
      <c r="C143" s="245" t="s">
        <v>1073</v>
      </c>
      <c r="D143" s="245" t="s">
        <v>1109</v>
      </c>
      <c r="E143" s="245" t="s">
        <v>543</v>
      </c>
      <c r="F143" s="338">
        <v>200000</v>
      </c>
      <c r="G143" s="244">
        <v>53.18</v>
      </c>
      <c r="H143" s="315" t="s">
        <v>836</v>
      </c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1:35">
      <c r="A144" s="221">
        <v>44361</v>
      </c>
      <c r="B144" s="244" t="s">
        <v>1077</v>
      </c>
      <c r="C144" s="245" t="s">
        <v>1078</v>
      </c>
      <c r="D144" s="245" t="s">
        <v>941</v>
      </c>
      <c r="E144" s="245" t="s">
        <v>543</v>
      </c>
      <c r="F144" s="338">
        <v>15707661</v>
      </c>
      <c r="G144" s="244">
        <v>3.49</v>
      </c>
      <c r="H144" s="315" t="s">
        <v>836</v>
      </c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1:35">
      <c r="A145" s="221">
        <v>44361</v>
      </c>
      <c r="B145" s="244" t="s">
        <v>1079</v>
      </c>
      <c r="C145" s="245" t="s">
        <v>1080</v>
      </c>
      <c r="D145" s="245" t="s">
        <v>846</v>
      </c>
      <c r="E145" s="245" t="s">
        <v>543</v>
      </c>
      <c r="F145" s="338">
        <v>716122</v>
      </c>
      <c r="G145" s="244">
        <v>51.03</v>
      </c>
      <c r="H145" s="315" t="s">
        <v>836</v>
      </c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1:35">
      <c r="A146" s="221">
        <v>44361</v>
      </c>
      <c r="B146" s="244" t="s">
        <v>953</v>
      </c>
      <c r="C146" s="245" t="s">
        <v>954</v>
      </c>
      <c r="D146" s="245" t="s">
        <v>846</v>
      </c>
      <c r="E146" s="245" t="s">
        <v>543</v>
      </c>
      <c r="F146" s="338">
        <v>341192</v>
      </c>
      <c r="G146" s="244">
        <v>595.42999999999995</v>
      </c>
      <c r="H146" s="315" t="s">
        <v>836</v>
      </c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1:35">
      <c r="A147" s="221">
        <v>44361</v>
      </c>
      <c r="B147" s="244" t="s">
        <v>953</v>
      </c>
      <c r="C147" s="245" t="s">
        <v>954</v>
      </c>
      <c r="D147" s="245" t="s">
        <v>1083</v>
      </c>
      <c r="E147" s="245" t="s">
        <v>543</v>
      </c>
      <c r="F147" s="338">
        <v>83670</v>
      </c>
      <c r="G147" s="244">
        <v>602.55999999999995</v>
      </c>
      <c r="H147" s="315" t="s">
        <v>836</v>
      </c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1:35">
      <c r="A148" s="221">
        <v>44361</v>
      </c>
      <c r="B148" s="244" t="s">
        <v>953</v>
      </c>
      <c r="C148" s="245" t="s">
        <v>954</v>
      </c>
      <c r="D148" s="245" t="s">
        <v>948</v>
      </c>
      <c r="E148" s="245" t="s">
        <v>543</v>
      </c>
      <c r="F148" s="338">
        <v>289734</v>
      </c>
      <c r="G148" s="244">
        <v>600.91999999999996</v>
      </c>
      <c r="H148" s="315" t="s">
        <v>836</v>
      </c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1:35">
      <c r="A149" s="221">
        <v>44361</v>
      </c>
      <c r="B149" s="244" t="s">
        <v>953</v>
      </c>
      <c r="C149" s="245" t="s">
        <v>954</v>
      </c>
      <c r="D149" s="245" t="s">
        <v>986</v>
      </c>
      <c r="E149" s="245" t="s">
        <v>543</v>
      </c>
      <c r="F149" s="338">
        <v>116206</v>
      </c>
      <c r="G149" s="244">
        <v>592.36</v>
      </c>
      <c r="H149" s="315" t="s">
        <v>836</v>
      </c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1:35">
      <c r="A150" s="221">
        <v>44361</v>
      </c>
      <c r="B150" s="244" t="s">
        <v>953</v>
      </c>
      <c r="C150" s="245" t="s">
        <v>954</v>
      </c>
      <c r="D150" s="245" t="s">
        <v>1081</v>
      </c>
      <c r="E150" s="245" t="s">
        <v>543</v>
      </c>
      <c r="F150" s="338">
        <v>82973</v>
      </c>
      <c r="G150" s="244">
        <v>609.73</v>
      </c>
      <c r="H150" s="315" t="s">
        <v>836</v>
      </c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1:35">
      <c r="A151" s="221">
        <v>44361</v>
      </c>
      <c r="B151" s="244" t="s">
        <v>953</v>
      </c>
      <c r="C151" s="245" t="s">
        <v>954</v>
      </c>
      <c r="D151" s="245" t="s">
        <v>1082</v>
      </c>
      <c r="E151" s="245" t="s">
        <v>543</v>
      </c>
      <c r="F151" s="338">
        <v>148920</v>
      </c>
      <c r="G151" s="244">
        <v>618.92999999999995</v>
      </c>
      <c r="H151" s="315" t="s">
        <v>836</v>
      </c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1:35">
      <c r="A152" s="221">
        <v>44361</v>
      </c>
      <c r="B152" s="244" t="s">
        <v>953</v>
      </c>
      <c r="C152" s="245" t="s">
        <v>954</v>
      </c>
      <c r="D152" s="245" t="s">
        <v>925</v>
      </c>
      <c r="E152" s="245" t="s">
        <v>543</v>
      </c>
      <c r="F152" s="338">
        <v>93890</v>
      </c>
      <c r="G152" s="244">
        <v>604.34</v>
      </c>
      <c r="H152" s="315" t="s">
        <v>836</v>
      </c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1:35">
      <c r="A153" s="221">
        <v>44361</v>
      </c>
      <c r="B153" s="244" t="s">
        <v>1084</v>
      </c>
      <c r="C153" s="245" t="s">
        <v>1085</v>
      </c>
      <c r="D153" s="245" t="s">
        <v>1086</v>
      </c>
      <c r="E153" s="245" t="s">
        <v>543</v>
      </c>
      <c r="F153" s="338">
        <v>16000</v>
      </c>
      <c r="G153" s="244">
        <v>62.93</v>
      </c>
      <c r="H153" s="315" t="s">
        <v>836</v>
      </c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1:35">
      <c r="A154" s="221">
        <v>44361</v>
      </c>
      <c r="B154" s="244" t="s">
        <v>987</v>
      </c>
      <c r="C154" s="245" t="s">
        <v>988</v>
      </c>
      <c r="D154" s="245" t="s">
        <v>842</v>
      </c>
      <c r="E154" s="245" t="s">
        <v>543</v>
      </c>
      <c r="F154" s="338">
        <v>5397717</v>
      </c>
      <c r="G154" s="244">
        <v>4.93</v>
      </c>
      <c r="H154" s="315" t="s">
        <v>836</v>
      </c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1:35">
      <c r="A155" s="221">
        <v>44361</v>
      </c>
      <c r="B155" s="244" t="s">
        <v>987</v>
      </c>
      <c r="C155" s="245" t="s">
        <v>988</v>
      </c>
      <c r="D155" s="245" t="s">
        <v>984</v>
      </c>
      <c r="E155" s="245" t="s">
        <v>543</v>
      </c>
      <c r="F155" s="338">
        <v>3000000</v>
      </c>
      <c r="G155" s="244">
        <v>4.9000000000000004</v>
      </c>
      <c r="H155" s="315" t="s">
        <v>836</v>
      </c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1:35">
      <c r="A156" s="221">
        <v>44361</v>
      </c>
      <c r="B156" s="244" t="s">
        <v>892</v>
      </c>
      <c r="C156" s="245" t="s">
        <v>893</v>
      </c>
      <c r="D156" s="245" t="s">
        <v>932</v>
      </c>
      <c r="E156" s="245" t="s">
        <v>543</v>
      </c>
      <c r="F156" s="338">
        <v>387412</v>
      </c>
      <c r="G156" s="244">
        <v>7.3</v>
      </c>
      <c r="H156" s="315" t="s">
        <v>836</v>
      </c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1:35">
      <c r="A157" s="221">
        <v>44361</v>
      </c>
      <c r="B157" s="244" t="s">
        <v>892</v>
      </c>
      <c r="C157" s="245" t="s">
        <v>893</v>
      </c>
      <c r="D157" s="245" t="s">
        <v>1087</v>
      </c>
      <c r="E157" s="245" t="s">
        <v>543</v>
      </c>
      <c r="F157" s="338">
        <v>804482</v>
      </c>
      <c r="G157" s="244">
        <v>7.1</v>
      </c>
      <c r="H157" s="315" t="s">
        <v>836</v>
      </c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1:35">
      <c r="A158" s="221">
        <v>44361</v>
      </c>
      <c r="B158" s="244" t="s">
        <v>892</v>
      </c>
      <c r="C158" s="245" t="s">
        <v>893</v>
      </c>
      <c r="D158" s="245" t="s">
        <v>908</v>
      </c>
      <c r="E158" s="245" t="s">
        <v>543</v>
      </c>
      <c r="F158" s="338">
        <v>1615503</v>
      </c>
      <c r="G158" s="244">
        <v>7.02</v>
      </c>
      <c r="H158" s="315" t="s">
        <v>836</v>
      </c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1:35">
      <c r="A159" s="221">
        <v>44361</v>
      </c>
      <c r="B159" s="244" t="s">
        <v>955</v>
      </c>
      <c r="C159" s="245" t="s">
        <v>956</v>
      </c>
      <c r="D159" s="245" t="s">
        <v>869</v>
      </c>
      <c r="E159" s="245" t="s">
        <v>543</v>
      </c>
      <c r="F159" s="338">
        <v>67036</v>
      </c>
      <c r="G159" s="244">
        <v>198</v>
      </c>
      <c r="H159" s="315" t="s">
        <v>836</v>
      </c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1:35">
      <c r="A160" s="221">
        <v>44361</v>
      </c>
      <c r="B160" s="244" t="s">
        <v>277</v>
      </c>
      <c r="C160" s="245" t="s">
        <v>1088</v>
      </c>
      <c r="D160" s="245" t="s">
        <v>1110</v>
      </c>
      <c r="E160" s="245" t="s">
        <v>543</v>
      </c>
      <c r="F160" s="338">
        <v>5000000</v>
      </c>
      <c r="G160" s="244">
        <v>265</v>
      </c>
      <c r="H160" s="315" t="s">
        <v>836</v>
      </c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1:35">
      <c r="A161" s="221">
        <v>44361</v>
      </c>
      <c r="B161" s="244" t="s">
        <v>1111</v>
      </c>
      <c r="C161" s="245" t="s">
        <v>1112</v>
      </c>
      <c r="D161" s="245" t="s">
        <v>1113</v>
      </c>
      <c r="E161" s="245" t="s">
        <v>543</v>
      </c>
      <c r="F161" s="338">
        <v>19000000</v>
      </c>
      <c r="G161" s="244">
        <v>0.25</v>
      </c>
      <c r="H161" s="315" t="s">
        <v>836</v>
      </c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1:35">
      <c r="A162" s="221">
        <v>44361</v>
      </c>
      <c r="B162" s="244" t="s">
        <v>1090</v>
      </c>
      <c r="C162" s="245" t="s">
        <v>1091</v>
      </c>
      <c r="D162" s="245" t="s">
        <v>846</v>
      </c>
      <c r="E162" s="245" t="s">
        <v>543</v>
      </c>
      <c r="F162" s="338">
        <v>353309</v>
      </c>
      <c r="G162" s="244">
        <v>362.37</v>
      </c>
      <c r="H162" s="315" t="s">
        <v>836</v>
      </c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1:35">
      <c r="A163" s="221">
        <v>44361</v>
      </c>
      <c r="B163" s="244" t="s">
        <v>1092</v>
      </c>
      <c r="C163" s="245" t="s">
        <v>1093</v>
      </c>
      <c r="D163" s="245" t="s">
        <v>1114</v>
      </c>
      <c r="E163" s="245" t="s">
        <v>543</v>
      </c>
      <c r="F163" s="338">
        <v>161600</v>
      </c>
      <c r="G163" s="244">
        <v>67.459999999999994</v>
      </c>
      <c r="H163" s="315" t="s">
        <v>836</v>
      </c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1:35">
      <c r="A164" s="221">
        <v>44361</v>
      </c>
      <c r="B164" s="244" t="s">
        <v>530</v>
      </c>
      <c r="C164" s="245" t="s">
        <v>1095</v>
      </c>
      <c r="D164" s="245" t="s">
        <v>1115</v>
      </c>
      <c r="E164" s="245" t="s">
        <v>543</v>
      </c>
      <c r="F164" s="338">
        <v>25750000</v>
      </c>
      <c r="G164" s="244">
        <v>295.16000000000003</v>
      </c>
      <c r="H164" s="315" t="s">
        <v>836</v>
      </c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1:35">
      <c r="A165" s="221">
        <v>44361</v>
      </c>
      <c r="B165" s="244" t="s">
        <v>1057</v>
      </c>
      <c r="C165" s="245" t="s">
        <v>1116</v>
      </c>
      <c r="D165" s="245" t="s">
        <v>1059</v>
      </c>
      <c r="E165" s="245" t="s">
        <v>543</v>
      </c>
      <c r="F165" s="338">
        <v>250000</v>
      </c>
      <c r="G165" s="244">
        <v>1.25</v>
      </c>
      <c r="H165" s="315" t="s">
        <v>836</v>
      </c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1:35">
      <c r="B166" s="244"/>
      <c r="C166" s="245"/>
      <c r="D166" s="245"/>
      <c r="E166" s="245"/>
      <c r="F166" s="338"/>
      <c r="G166" s="244"/>
      <c r="H166" s="315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1:35">
      <c r="B167" s="244"/>
      <c r="C167" s="245"/>
      <c r="D167" s="245"/>
      <c r="E167" s="245"/>
      <c r="F167" s="338"/>
      <c r="G167" s="244"/>
      <c r="H167" s="315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1:35">
      <c r="B168" s="244"/>
      <c r="C168" s="245"/>
      <c r="D168" s="245"/>
      <c r="E168" s="245"/>
      <c r="F168" s="338"/>
      <c r="G168" s="244"/>
      <c r="H168" s="315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1:35">
      <c r="B169" s="244"/>
      <c r="C169" s="245"/>
      <c r="D169" s="245"/>
      <c r="E169" s="245"/>
      <c r="F169" s="338"/>
      <c r="G169" s="244"/>
      <c r="H169" s="315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1:35">
      <c r="B170" s="244"/>
      <c r="C170" s="245"/>
      <c r="D170" s="245"/>
      <c r="E170" s="245"/>
      <c r="F170" s="338"/>
      <c r="G170" s="244"/>
      <c r="H170" s="315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1:35">
      <c r="B171" s="244"/>
      <c r="C171" s="245"/>
      <c r="D171" s="245"/>
      <c r="E171" s="245"/>
      <c r="F171" s="338"/>
      <c r="G171" s="244"/>
      <c r="H171" s="315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1:35">
      <c r="B172" s="244"/>
      <c r="C172" s="245"/>
      <c r="D172" s="245"/>
      <c r="E172" s="245"/>
      <c r="F172" s="338"/>
      <c r="G172" s="244"/>
      <c r="H172" s="315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1:35">
      <c r="B173" s="244"/>
      <c r="C173" s="245"/>
      <c r="D173" s="245"/>
      <c r="E173" s="245"/>
      <c r="F173" s="338"/>
      <c r="G173" s="244"/>
      <c r="H173" s="315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1:35">
      <c r="B174" s="244"/>
      <c r="C174" s="245"/>
      <c r="D174" s="245"/>
      <c r="E174" s="245"/>
      <c r="F174" s="338"/>
      <c r="G174" s="244"/>
      <c r="H174" s="315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1:35">
      <c r="B175" s="244"/>
      <c r="C175" s="245"/>
      <c r="D175" s="245"/>
      <c r="E175" s="245"/>
      <c r="F175" s="338"/>
      <c r="G175" s="244"/>
      <c r="H175" s="315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1:35">
      <c r="B176" s="244"/>
      <c r="C176" s="245"/>
      <c r="D176" s="245"/>
      <c r="E176" s="245"/>
      <c r="F176" s="338"/>
      <c r="G176" s="244"/>
      <c r="H176" s="315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8"/>
      <c r="G177" s="244"/>
      <c r="H177" s="315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8"/>
      <c r="G178" s="244"/>
      <c r="H178" s="315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8"/>
      <c r="G179" s="244"/>
      <c r="H179" s="315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8"/>
      <c r="G180" s="244"/>
      <c r="H180" s="315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8"/>
      <c r="G181" s="244"/>
      <c r="H181" s="315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8"/>
      <c r="G182" s="244"/>
      <c r="H182" s="315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8"/>
      <c r="G183" s="244"/>
      <c r="H183" s="315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8"/>
      <c r="G184" s="244"/>
      <c r="H184" s="315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8"/>
      <c r="G185" s="244"/>
      <c r="H185" s="315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8"/>
      <c r="G186" s="244"/>
      <c r="H186" s="315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8"/>
      <c r="G187" s="244"/>
      <c r="H187" s="315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8"/>
      <c r="G188" s="244"/>
      <c r="H188" s="315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8"/>
      <c r="G189" s="244"/>
      <c r="H189" s="315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8"/>
      <c r="G190" s="244"/>
      <c r="H190" s="315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8"/>
      <c r="G191" s="244"/>
      <c r="H191" s="315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8"/>
      <c r="G192" s="244"/>
      <c r="H192" s="315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8"/>
      <c r="G193" s="244"/>
      <c r="H193" s="315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8"/>
      <c r="G194" s="244"/>
      <c r="H194" s="315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8"/>
      <c r="G195" s="244"/>
      <c r="H195" s="315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8"/>
      <c r="G196" s="244"/>
      <c r="H196" s="315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8"/>
      <c r="G197" s="244"/>
      <c r="H197" s="315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8"/>
      <c r="G198" s="244"/>
      <c r="H198" s="315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8"/>
      <c r="G199" s="244"/>
      <c r="H199" s="315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8"/>
      <c r="G200" s="244"/>
      <c r="H200" s="315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8"/>
      <c r="G201" s="244"/>
      <c r="H201" s="315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8"/>
      <c r="G202" s="244"/>
      <c r="H202" s="315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8"/>
      <c r="G203" s="244"/>
      <c r="H203" s="315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8"/>
      <c r="G204" s="244"/>
      <c r="H204" s="315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8"/>
      <c r="G205" s="244"/>
      <c r="H205" s="315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8"/>
      <c r="G206" s="244"/>
      <c r="H206" s="315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8"/>
      <c r="G207" s="244"/>
      <c r="H207" s="315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8"/>
      <c r="G208" s="244"/>
      <c r="H208" s="315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8"/>
      <c r="G209" s="244"/>
      <c r="H209" s="315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8"/>
      <c r="G210" s="244"/>
      <c r="H210" s="315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8"/>
      <c r="G211" s="244"/>
      <c r="H211" s="315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8"/>
      <c r="G212" s="244"/>
      <c r="H212" s="315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8"/>
      <c r="G213" s="244"/>
      <c r="H213" s="315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8"/>
      <c r="G214" s="244"/>
      <c r="H214" s="315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8"/>
      <c r="G215" s="244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8"/>
      <c r="G216" s="244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8"/>
      <c r="G217" s="244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8"/>
      <c r="G218" s="244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8"/>
      <c r="G219" s="244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8"/>
      <c r="G220" s="244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8"/>
      <c r="G221" s="244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8"/>
      <c r="G222" s="244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8"/>
      <c r="G223" s="244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8"/>
      <c r="G224" s="244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8"/>
      <c r="G225" s="244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8"/>
      <c r="G226" s="244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8"/>
      <c r="G227" s="244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8"/>
      <c r="G228" s="244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8"/>
      <c r="G229" s="244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8"/>
      <c r="G230" s="244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8"/>
      <c r="G231" s="244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8"/>
      <c r="G232" s="244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8"/>
      <c r="G233" s="244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8"/>
      <c r="G234" s="244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5"/>
  <sheetViews>
    <sheetView topLeftCell="A8" zoomScale="83" zoomScaleNormal="85" workbookViewId="0">
      <selection activeCell="K22" sqref="K22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901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44362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44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43" customFormat="1" ht="14.25">
      <c r="A10" s="340">
        <v>1</v>
      </c>
      <c r="B10" s="354">
        <v>44291</v>
      </c>
      <c r="C10" s="355"/>
      <c r="D10" s="390" t="s">
        <v>109</v>
      </c>
      <c r="E10" s="359" t="s">
        <v>557</v>
      </c>
      <c r="F10" s="364" t="s">
        <v>838</v>
      </c>
      <c r="G10" s="364">
        <v>1370</v>
      </c>
      <c r="H10" s="359"/>
      <c r="I10" s="356" t="s">
        <v>839</v>
      </c>
      <c r="J10" s="361" t="s">
        <v>558</v>
      </c>
      <c r="K10" s="361"/>
      <c r="L10" s="368"/>
      <c r="M10" s="333"/>
      <c r="N10" s="342"/>
      <c r="O10" s="339"/>
      <c r="P10" s="428"/>
      <c r="Q10" s="4"/>
      <c r="R10" s="429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43" customFormat="1" ht="14.25">
      <c r="A11" s="491">
        <v>2</v>
      </c>
      <c r="B11" s="492">
        <v>44319</v>
      </c>
      <c r="C11" s="493"/>
      <c r="D11" s="494" t="s">
        <v>249</v>
      </c>
      <c r="E11" s="495" t="s">
        <v>557</v>
      </c>
      <c r="F11" s="496">
        <v>663</v>
      </c>
      <c r="G11" s="497">
        <v>619</v>
      </c>
      <c r="H11" s="497">
        <v>688.5</v>
      </c>
      <c r="I11" s="498" t="s">
        <v>844</v>
      </c>
      <c r="J11" s="499" t="s">
        <v>888</v>
      </c>
      <c r="K11" s="499">
        <f t="shared" ref="K11" si="0">H11-F11</f>
        <v>25.5</v>
      </c>
      <c r="L11" s="500">
        <f>(F11*-0.8)/100</f>
        <v>-5.3039999999999994</v>
      </c>
      <c r="M11" s="501">
        <f t="shared" ref="M11" si="1">(K11+L11)/F11</f>
        <v>3.0461538461538464E-2</v>
      </c>
      <c r="N11" s="499" t="s">
        <v>556</v>
      </c>
      <c r="O11" s="502">
        <v>44351</v>
      </c>
      <c r="P11" s="428"/>
      <c r="Q11" s="4"/>
      <c r="R11" s="429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43" customFormat="1" ht="14.25">
      <c r="A12" s="340">
        <v>3</v>
      </c>
      <c r="B12" s="354">
        <v>44342</v>
      </c>
      <c r="C12" s="355"/>
      <c r="D12" s="390" t="s">
        <v>402</v>
      </c>
      <c r="E12" s="359" t="s">
        <v>557</v>
      </c>
      <c r="F12" s="367" t="s">
        <v>854</v>
      </c>
      <c r="G12" s="364">
        <v>2650</v>
      </c>
      <c r="H12" s="359"/>
      <c r="I12" s="356" t="s">
        <v>855</v>
      </c>
      <c r="J12" s="361" t="s">
        <v>558</v>
      </c>
      <c r="K12" s="361"/>
      <c r="L12" s="368"/>
      <c r="M12" s="333"/>
      <c r="N12" s="342"/>
      <c r="O12" s="339"/>
      <c r="P12" s="428"/>
      <c r="Q12" s="4"/>
      <c r="R12" s="429" t="s">
        <v>559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43" customFormat="1" ht="14.25">
      <c r="A13" s="491">
        <v>4</v>
      </c>
      <c r="B13" s="492">
        <v>44343</v>
      </c>
      <c r="C13" s="493"/>
      <c r="D13" s="494" t="s">
        <v>68</v>
      </c>
      <c r="E13" s="495" t="s">
        <v>557</v>
      </c>
      <c r="F13" s="496">
        <v>522.5</v>
      </c>
      <c r="G13" s="497">
        <v>488</v>
      </c>
      <c r="H13" s="497">
        <v>544</v>
      </c>
      <c r="I13" s="498" t="s">
        <v>858</v>
      </c>
      <c r="J13" s="499" t="s">
        <v>909</v>
      </c>
      <c r="K13" s="499">
        <f t="shared" ref="K13" si="2">H13-F13</f>
        <v>21.5</v>
      </c>
      <c r="L13" s="500">
        <f>(F13*-0.8)/100</f>
        <v>-4.18</v>
      </c>
      <c r="M13" s="501">
        <f t="shared" ref="M13" si="3">(K13+L13)/F13</f>
        <v>3.3148325358851677E-2</v>
      </c>
      <c r="N13" s="499" t="s">
        <v>556</v>
      </c>
      <c r="O13" s="502">
        <v>44355</v>
      </c>
      <c r="P13" s="428"/>
      <c r="Q13" s="4"/>
      <c r="R13" s="429" t="s">
        <v>559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43" customFormat="1" ht="14.25">
      <c r="A14" s="479">
        <v>5</v>
      </c>
      <c r="B14" s="480">
        <v>44347</v>
      </c>
      <c r="C14" s="481"/>
      <c r="D14" s="421" t="s">
        <v>167</v>
      </c>
      <c r="E14" s="482" t="s">
        <v>557</v>
      </c>
      <c r="F14" s="419">
        <v>2085</v>
      </c>
      <c r="G14" s="483">
        <v>1970</v>
      </c>
      <c r="H14" s="482">
        <v>2245</v>
      </c>
      <c r="I14" s="484" t="s">
        <v>862</v>
      </c>
      <c r="J14" s="420" t="s">
        <v>887</v>
      </c>
      <c r="K14" s="420">
        <f t="shared" ref="K14" si="4">H14-F14</f>
        <v>160</v>
      </c>
      <c r="L14" s="485">
        <f>(F14*-0.8)/100</f>
        <v>-16.68</v>
      </c>
      <c r="M14" s="486">
        <f t="shared" ref="M14" si="5">(K14+L14)/F14</f>
        <v>6.8738609112709834E-2</v>
      </c>
      <c r="N14" s="420" t="s">
        <v>556</v>
      </c>
      <c r="O14" s="458">
        <v>44350</v>
      </c>
      <c r="P14" s="428"/>
      <c r="Q14" s="4"/>
      <c r="R14" s="429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37" customFormat="1" ht="14.25">
      <c r="A15" s="340">
        <v>6</v>
      </c>
      <c r="B15" s="354">
        <v>44348</v>
      </c>
      <c r="C15" s="355"/>
      <c r="D15" s="390" t="s">
        <v>110</v>
      </c>
      <c r="E15" s="359" t="s">
        <v>557</v>
      </c>
      <c r="F15" s="367" t="s">
        <v>867</v>
      </c>
      <c r="G15" s="364">
        <v>2790</v>
      </c>
      <c r="H15" s="359"/>
      <c r="I15" s="356" t="s">
        <v>868</v>
      </c>
      <c r="J15" s="334" t="s">
        <v>558</v>
      </c>
      <c r="K15" s="334"/>
      <c r="L15" s="382"/>
      <c r="M15" s="380"/>
      <c r="N15" s="334"/>
      <c r="O15" s="373"/>
      <c r="P15" s="428"/>
      <c r="Q15" s="4"/>
      <c r="R15" s="429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4.25">
      <c r="A16" s="479">
        <v>7</v>
      </c>
      <c r="B16" s="480">
        <v>44349</v>
      </c>
      <c r="C16" s="481"/>
      <c r="D16" s="421" t="s">
        <v>481</v>
      </c>
      <c r="E16" s="482" t="s">
        <v>557</v>
      </c>
      <c r="F16" s="419">
        <v>2035</v>
      </c>
      <c r="G16" s="483">
        <v>1895</v>
      </c>
      <c r="H16" s="482">
        <v>2195</v>
      </c>
      <c r="I16" s="484" t="s">
        <v>862</v>
      </c>
      <c r="J16" s="420" t="s">
        <v>887</v>
      </c>
      <c r="K16" s="420">
        <f t="shared" ref="K16" si="6">H16-F16</f>
        <v>160</v>
      </c>
      <c r="L16" s="485">
        <f>(F16*-0.8)/100</f>
        <v>-16.28</v>
      </c>
      <c r="M16" s="486">
        <f t="shared" ref="M16" si="7">(K16+L16)/F16</f>
        <v>7.0624078624078629E-2</v>
      </c>
      <c r="N16" s="420" t="s">
        <v>556</v>
      </c>
      <c r="O16" s="458">
        <v>44351</v>
      </c>
      <c r="P16" s="428"/>
      <c r="Q16" s="4"/>
      <c r="R16" s="429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491">
        <v>8</v>
      </c>
      <c r="B17" s="492">
        <v>44350</v>
      </c>
      <c r="C17" s="493"/>
      <c r="D17" s="494" t="s">
        <v>830</v>
      </c>
      <c r="E17" s="495" t="s">
        <v>934</v>
      </c>
      <c r="F17" s="496">
        <v>292</v>
      </c>
      <c r="G17" s="497">
        <v>275</v>
      </c>
      <c r="H17" s="497">
        <v>306.5</v>
      </c>
      <c r="I17" s="498" t="s">
        <v>933</v>
      </c>
      <c r="J17" s="499" t="s">
        <v>891</v>
      </c>
      <c r="K17" s="499">
        <f t="shared" ref="K17" si="8">H17-F17</f>
        <v>14.5</v>
      </c>
      <c r="L17" s="500">
        <f>(F17*-0.8)/100</f>
        <v>-2.3360000000000003</v>
      </c>
      <c r="M17" s="501">
        <f t="shared" ref="M17" si="9">(K17+L17)/F17</f>
        <v>4.165753424657534E-2</v>
      </c>
      <c r="N17" s="499" t="s">
        <v>556</v>
      </c>
      <c r="O17" s="502">
        <v>44351</v>
      </c>
      <c r="P17" s="428"/>
      <c r="Q17" s="4"/>
      <c r="R17" s="429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340">
        <v>9</v>
      </c>
      <c r="B18" s="354">
        <v>44357</v>
      </c>
      <c r="C18" s="355"/>
      <c r="D18" s="390" t="s">
        <v>74</v>
      </c>
      <c r="E18" s="359" t="s">
        <v>557</v>
      </c>
      <c r="F18" s="367" t="s">
        <v>939</v>
      </c>
      <c r="G18" s="364">
        <v>3345</v>
      </c>
      <c r="H18" s="359"/>
      <c r="I18" s="356" t="s">
        <v>940</v>
      </c>
      <c r="J18" s="334" t="s">
        <v>558</v>
      </c>
      <c r="K18" s="334"/>
      <c r="L18" s="382"/>
      <c r="M18" s="380"/>
      <c r="N18" s="334"/>
      <c r="O18" s="373"/>
      <c r="P18" s="428"/>
      <c r="Q18" s="4"/>
      <c r="R18" s="429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37" customFormat="1" ht="14.25">
      <c r="A19" s="340">
        <v>10</v>
      </c>
      <c r="B19" s="354">
        <v>44361</v>
      </c>
      <c r="C19" s="355"/>
      <c r="D19" s="390" t="s">
        <v>772</v>
      </c>
      <c r="E19" s="359" t="s">
        <v>557</v>
      </c>
      <c r="F19" s="367" t="s">
        <v>999</v>
      </c>
      <c r="G19" s="364">
        <v>1930</v>
      </c>
      <c r="H19" s="359"/>
      <c r="I19" s="356" t="s">
        <v>862</v>
      </c>
      <c r="J19" s="334" t="s">
        <v>558</v>
      </c>
      <c r="K19" s="334"/>
      <c r="L19" s="382"/>
      <c r="M19" s="380"/>
      <c r="N19" s="334"/>
      <c r="O19" s="373"/>
      <c r="P19" s="428"/>
      <c r="Q19" s="4"/>
      <c r="R19" s="429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38" s="37" customFormat="1" ht="14.25">
      <c r="A20" s="340"/>
      <c r="B20" s="354"/>
      <c r="C20" s="355"/>
      <c r="D20" s="390"/>
      <c r="E20" s="359"/>
      <c r="F20" s="367"/>
      <c r="G20" s="364"/>
      <c r="H20" s="359"/>
      <c r="I20" s="356"/>
      <c r="J20" s="334"/>
      <c r="K20" s="334"/>
      <c r="L20" s="382"/>
      <c r="M20" s="380"/>
      <c r="N20" s="334"/>
      <c r="O20" s="373"/>
      <c r="P20" s="428"/>
      <c r="Q20" s="4"/>
      <c r="R20" s="429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38" s="2" customFormat="1" ht="14.25">
      <c r="A21" s="340"/>
      <c r="B21" s="354"/>
      <c r="C21" s="355"/>
      <c r="D21" s="366"/>
      <c r="E21" s="359"/>
      <c r="F21" s="359"/>
      <c r="G21" s="364"/>
      <c r="H21" s="359"/>
      <c r="I21" s="356"/>
      <c r="J21" s="361"/>
      <c r="K21" s="361"/>
      <c r="L21" s="368"/>
      <c r="M21" s="333"/>
      <c r="N21" s="342"/>
      <c r="O21" s="339"/>
      <c r="P21" s="428"/>
      <c r="Q21" s="4"/>
      <c r="R21" s="429"/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2" customFormat="1" ht="14.25">
      <c r="A22" s="410"/>
      <c r="B22" s="411"/>
      <c r="C22" s="412"/>
      <c r="D22" s="413"/>
      <c r="E22" s="414"/>
      <c r="F22" s="414"/>
      <c r="G22" s="378"/>
      <c r="H22" s="414"/>
      <c r="I22" s="415"/>
      <c r="J22" s="379"/>
      <c r="K22" s="379"/>
      <c r="L22" s="416"/>
      <c r="M22" s="76"/>
      <c r="N22" s="417"/>
      <c r="O22" s="418"/>
      <c r="P22" s="362"/>
      <c r="Q22" s="61"/>
      <c r="R22" s="312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38" s="2" customFormat="1" ht="14.25">
      <c r="A23" s="410"/>
      <c r="B23" s="411"/>
      <c r="C23" s="412"/>
      <c r="D23" s="413"/>
      <c r="E23" s="414"/>
      <c r="F23" s="414"/>
      <c r="G23" s="378"/>
      <c r="H23" s="414"/>
      <c r="I23" s="415"/>
      <c r="J23" s="379"/>
      <c r="K23" s="379"/>
      <c r="L23" s="416"/>
      <c r="M23" s="76"/>
      <c r="N23" s="417"/>
      <c r="O23" s="418"/>
      <c r="P23" s="362"/>
      <c r="Q23" s="61"/>
      <c r="R23" s="312"/>
      <c r="S23" s="61"/>
      <c r="T23" s="61"/>
      <c r="U23" s="61"/>
      <c r="V23" s="61"/>
      <c r="W23" s="61"/>
      <c r="X23" s="61"/>
      <c r="Y23" s="61"/>
      <c r="Z23" s="61"/>
      <c r="AA23" s="61"/>
      <c r="AB23" s="61"/>
    </row>
    <row r="24" spans="1:38" s="2" customFormat="1" ht="12" customHeight="1">
      <c r="A24" s="20" t="s">
        <v>560</v>
      </c>
      <c r="B24" s="21"/>
      <c r="C24" s="22"/>
      <c r="D24" s="23"/>
      <c r="E24" s="24"/>
      <c r="F24" s="25"/>
      <c r="G24" s="25"/>
      <c r="H24" s="25"/>
      <c r="I24" s="25"/>
      <c r="J24" s="62"/>
      <c r="K24" s="25"/>
      <c r="L24" s="369"/>
      <c r="M24" s="35"/>
      <c r="N24" s="62"/>
      <c r="O24" s="63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6" t="s">
        <v>561</v>
      </c>
      <c r="B25" s="20"/>
      <c r="C25" s="20"/>
      <c r="D25" s="20"/>
      <c r="F25" s="27" t="s">
        <v>562</v>
      </c>
      <c r="G25" s="14"/>
      <c r="H25" s="28"/>
      <c r="I25" s="33"/>
      <c r="J25" s="64"/>
      <c r="K25" s="65"/>
      <c r="L25" s="370"/>
      <c r="M25" s="66"/>
      <c r="N25" s="13"/>
      <c r="O25" s="67"/>
      <c r="P25" s="5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2" customFormat="1" ht="12" customHeight="1">
      <c r="A26" s="20" t="s">
        <v>563</v>
      </c>
      <c r="B26" s="20"/>
      <c r="C26" s="20"/>
      <c r="D26" s="20"/>
      <c r="E26" s="29"/>
      <c r="F26" s="27" t="s">
        <v>564</v>
      </c>
      <c r="G26" s="14"/>
      <c r="H26" s="28"/>
      <c r="I26" s="33"/>
      <c r="J26" s="64"/>
      <c r="K26" s="65"/>
      <c r="L26" s="370"/>
      <c r="M26" s="66"/>
      <c r="N26" s="13"/>
      <c r="O26" s="67"/>
      <c r="P26" s="5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2" customFormat="1" ht="12" customHeight="1">
      <c r="A27" s="20"/>
      <c r="B27" s="20"/>
      <c r="C27" s="20"/>
      <c r="D27" s="20"/>
      <c r="E27" s="29"/>
      <c r="F27" s="14"/>
      <c r="G27" s="14"/>
      <c r="H27" s="28"/>
      <c r="I27" s="33"/>
      <c r="J27" s="68"/>
      <c r="K27" s="65"/>
      <c r="L27" s="370"/>
      <c r="M27" s="14"/>
      <c r="N27" s="69"/>
      <c r="O27" s="5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ht="15">
      <c r="A28" s="8"/>
      <c r="B28" s="30" t="s">
        <v>565</v>
      </c>
      <c r="C28" s="30"/>
      <c r="D28" s="30"/>
      <c r="E28" s="30"/>
      <c r="F28" s="31"/>
      <c r="G28" s="29"/>
      <c r="H28" s="29"/>
      <c r="I28" s="70"/>
      <c r="J28" s="71"/>
      <c r="K28" s="72"/>
      <c r="L28" s="371"/>
      <c r="M28" s="9"/>
      <c r="N28" s="8"/>
      <c r="O28" s="50"/>
      <c r="P28" s="4"/>
      <c r="R28" s="79"/>
      <c r="S28" s="13"/>
      <c r="T28" s="13"/>
      <c r="U28" s="13"/>
      <c r="V28" s="13"/>
      <c r="W28" s="13"/>
      <c r="X28" s="13"/>
      <c r="Y28" s="13"/>
      <c r="Z28" s="13"/>
    </row>
    <row r="29" spans="1:38" s="3" customFormat="1" ht="38.25">
      <c r="A29" s="17" t="s">
        <v>16</v>
      </c>
      <c r="B29" s="18" t="s">
        <v>534</v>
      </c>
      <c r="C29" s="18"/>
      <c r="D29" s="19" t="s">
        <v>545</v>
      </c>
      <c r="E29" s="18" t="s">
        <v>546</v>
      </c>
      <c r="F29" s="18" t="s">
        <v>547</v>
      </c>
      <c r="G29" s="18" t="s">
        <v>566</v>
      </c>
      <c r="H29" s="18" t="s">
        <v>549</v>
      </c>
      <c r="I29" s="18" t="s">
        <v>550</v>
      </c>
      <c r="J29" s="18" t="s">
        <v>551</v>
      </c>
      <c r="K29" s="59" t="s">
        <v>567</v>
      </c>
      <c r="L29" s="372" t="s">
        <v>818</v>
      </c>
      <c r="M29" s="60" t="s">
        <v>817</v>
      </c>
      <c r="N29" s="18" t="s">
        <v>554</v>
      </c>
      <c r="O29" s="75" t="s">
        <v>555</v>
      </c>
      <c r="P29" s="4"/>
      <c r="Q29" s="37"/>
      <c r="R29" s="35"/>
      <c r="S29" s="35"/>
      <c r="T29" s="35"/>
    </row>
    <row r="30" spans="1:38" s="350" customFormat="1" ht="15" customHeight="1">
      <c r="A30" s="487">
        <v>1</v>
      </c>
      <c r="B30" s="438">
        <v>44337</v>
      </c>
      <c r="C30" s="488"/>
      <c r="D30" s="489" t="s">
        <v>304</v>
      </c>
      <c r="E30" s="419" t="s">
        <v>557</v>
      </c>
      <c r="F30" s="419">
        <v>1314</v>
      </c>
      <c r="G30" s="490">
        <v>1275</v>
      </c>
      <c r="H30" s="490">
        <v>1352</v>
      </c>
      <c r="I30" s="419" t="s">
        <v>851</v>
      </c>
      <c r="J30" s="420" t="s">
        <v>889</v>
      </c>
      <c r="K30" s="420">
        <f t="shared" ref="K30" si="10">H30-F30</f>
        <v>38</v>
      </c>
      <c r="L30" s="485">
        <f>(F30*-0.7)/100</f>
        <v>-9.1980000000000004</v>
      </c>
      <c r="M30" s="486">
        <f t="shared" ref="M30" si="11">(K30+L30)/F30</f>
        <v>2.1919330289193302E-2</v>
      </c>
      <c r="N30" s="420" t="s">
        <v>556</v>
      </c>
      <c r="O30" s="478">
        <v>44350</v>
      </c>
      <c r="P30" s="4"/>
      <c r="Q30" s="4"/>
      <c r="R30" s="314" t="s">
        <v>792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50" customFormat="1" ht="15" customHeight="1">
      <c r="A31" s="487">
        <v>2</v>
      </c>
      <c r="B31" s="438">
        <v>44341</v>
      </c>
      <c r="C31" s="488"/>
      <c r="D31" s="489" t="s">
        <v>97</v>
      </c>
      <c r="E31" s="419" t="s">
        <v>557</v>
      </c>
      <c r="F31" s="419">
        <v>190.5</v>
      </c>
      <c r="G31" s="490">
        <v>185</v>
      </c>
      <c r="H31" s="490">
        <v>195.5</v>
      </c>
      <c r="I31" s="419" t="s">
        <v>853</v>
      </c>
      <c r="J31" s="420" t="s">
        <v>899</v>
      </c>
      <c r="K31" s="420">
        <f t="shared" ref="K31" si="12">H31-F31</f>
        <v>5</v>
      </c>
      <c r="L31" s="485">
        <f>(F31*-0.7)/100</f>
        <v>-1.3334999999999999</v>
      </c>
      <c r="M31" s="486">
        <f t="shared" ref="M31" si="13">(K31+L31)/F31</f>
        <v>1.9246719160104987E-2</v>
      </c>
      <c r="N31" s="420" t="s">
        <v>556</v>
      </c>
      <c r="O31" s="458">
        <v>44354</v>
      </c>
      <c r="P31" s="4"/>
      <c r="Q31" s="4"/>
      <c r="R31" s="314" t="s">
        <v>559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50" customFormat="1" ht="15" customHeight="1">
      <c r="A32" s="459">
        <v>3</v>
      </c>
      <c r="B32" s="460">
        <v>44344</v>
      </c>
      <c r="C32" s="461"/>
      <c r="D32" s="462" t="s">
        <v>859</v>
      </c>
      <c r="E32" s="463" t="s">
        <v>557</v>
      </c>
      <c r="F32" s="463">
        <v>636.5</v>
      </c>
      <c r="G32" s="464">
        <v>615</v>
      </c>
      <c r="H32" s="464">
        <v>614</v>
      </c>
      <c r="I32" s="463" t="s">
        <v>860</v>
      </c>
      <c r="J32" s="465" t="s">
        <v>864</v>
      </c>
      <c r="K32" s="465">
        <f t="shared" ref="K32" si="14">H32-F32</f>
        <v>-22.5</v>
      </c>
      <c r="L32" s="466">
        <f>(F32*-0.7)/100</f>
        <v>-4.4554999999999998</v>
      </c>
      <c r="M32" s="467">
        <f t="shared" ref="M32" si="15">(K32+L32)/F32</f>
        <v>-4.234956794972506E-2</v>
      </c>
      <c r="N32" s="465" t="s">
        <v>620</v>
      </c>
      <c r="O32" s="468">
        <v>44348</v>
      </c>
      <c r="P32" s="61"/>
      <c r="Q32" s="61"/>
      <c r="R32" s="473" t="s">
        <v>792</v>
      </c>
      <c r="S32" s="3"/>
      <c r="T32" s="3"/>
      <c r="U32" s="3"/>
      <c r="V32" s="3"/>
      <c r="W32" s="3"/>
      <c r="X32" s="3"/>
      <c r="Y32" s="37"/>
      <c r="Z32" s="37"/>
      <c r="AA32" s="37"/>
    </row>
    <row r="33" spans="1:27" s="350" customFormat="1" ht="15" customHeight="1">
      <c r="A33" s="374">
        <v>4</v>
      </c>
      <c r="B33" s="395">
        <v>44348</v>
      </c>
      <c r="C33" s="398"/>
      <c r="D33" s="474" t="s">
        <v>169</v>
      </c>
      <c r="E33" s="367" t="s">
        <v>557</v>
      </c>
      <c r="F33" s="367" t="s">
        <v>865</v>
      </c>
      <c r="G33" s="399">
        <v>418</v>
      </c>
      <c r="H33" s="399"/>
      <c r="I33" s="367" t="s">
        <v>866</v>
      </c>
      <c r="J33" s="334" t="s">
        <v>558</v>
      </c>
      <c r="K33" s="334"/>
      <c r="L33" s="382"/>
      <c r="M33" s="380"/>
      <c r="N33" s="334"/>
      <c r="O33" s="387"/>
      <c r="P33" s="4"/>
      <c r="Q33" s="4"/>
      <c r="R33" s="314" t="s">
        <v>559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50" customFormat="1" ht="15" customHeight="1">
      <c r="A34" s="487">
        <v>5</v>
      </c>
      <c r="B34" s="438">
        <v>44350</v>
      </c>
      <c r="C34" s="488"/>
      <c r="D34" s="489" t="s">
        <v>880</v>
      </c>
      <c r="E34" s="419" t="s">
        <v>557</v>
      </c>
      <c r="F34" s="419">
        <v>745</v>
      </c>
      <c r="G34" s="490">
        <v>725</v>
      </c>
      <c r="H34" s="490">
        <v>764</v>
      </c>
      <c r="I34" s="419" t="s">
        <v>881</v>
      </c>
      <c r="J34" s="420" t="s">
        <v>900</v>
      </c>
      <c r="K34" s="420">
        <f t="shared" ref="K34" si="16">H34-F34</f>
        <v>19</v>
      </c>
      <c r="L34" s="485">
        <f>(F34*-0.7)/100</f>
        <v>-5.2149999999999999</v>
      </c>
      <c r="M34" s="486">
        <f t="shared" ref="M34" si="17">(K34+L34)/F34</f>
        <v>1.8503355704697987E-2</v>
      </c>
      <c r="N34" s="420" t="s">
        <v>556</v>
      </c>
      <c r="O34" s="458">
        <v>44354</v>
      </c>
      <c r="P34" s="4"/>
      <c r="Q34" s="4"/>
      <c r="R34" s="31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50" customFormat="1" ht="15" customHeight="1">
      <c r="A35" s="487">
        <v>6</v>
      </c>
      <c r="B35" s="480">
        <v>44350</v>
      </c>
      <c r="C35" s="488"/>
      <c r="D35" s="489" t="s">
        <v>96</v>
      </c>
      <c r="E35" s="419" t="s">
        <v>557</v>
      </c>
      <c r="F35" s="419">
        <v>1195</v>
      </c>
      <c r="G35" s="490">
        <v>1160</v>
      </c>
      <c r="H35" s="490">
        <v>1217.5</v>
      </c>
      <c r="I35" s="419" t="s">
        <v>882</v>
      </c>
      <c r="J35" s="420" t="s">
        <v>883</v>
      </c>
      <c r="K35" s="420">
        <f t="shared" ref="K35:K36" si="18">H35-F35</f>
        <v>22.5</v>
      </c>
      <c r="L35" s="485">
        <f>(F35*-0.07)/100</f>
        <v>-0.83650000000000002</v>
      </c>
      <c r="M35" s="486">
        <f t="shared" ref="M35:M36" si="19">(K35+L35)/F35</f>
        <v>1.8128451882845186E-2</v>
      </c>
      <c r="N35" s="420" t="s">
        <v>556</v>
      </c>
      <c r="O35" s="478">
        <v>44350</v>
      </c>
      <c r="P35" s="4"/>
      <c r="Q35" s="4"/>
      <c r="R35" s="31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50" customFormat="1" ht="15" customHeight="1">
      <c r="A36" s="487">
        <v>7</v>
      </c>
      <c r="B36" s="480">
        <v>44354</v>
      </c>
      <c r="C36" s="488"/>
      <c r="D36" s="489" t="s">
        <v>115</v>
      </c>
      <c r="E36" s="419" t="s">
        <v>557</v>
      </c>
      <c r="F36" s="419">
        <v>253</v>
      </c>
      <c r="G36" s="490">
        <v>245</v>
      </c>
      <c r="H36" s="490">
        <v>261</v>
      </c>
      <c r="I36" s="419" t="s">
        <v>896</v>
      </c>
      <c r="J36" s="420" t="s">
        <v>917</v>
      </c>
      <c r="K36" s="420">
        <f t="shared" si="18"/>
        <v>8</v>
      </c>
      <c r="L36" s="485">
        <f>(F36*-0.7)/100</f>
        <v>-1.7709999999999999</v>
      </c>
      <c r="M36" s="486">
        <f t="shared" si="19"/>
        <v>2.4620553359683797E-2</v>
      </c>
      <c r="N36" s="420" t="s">
        <v>556</v>
      </c>
      <c r="O36" s="458">
        <v>44356</v>
      </c>
      <c r="P36" s="4"/>
      <c r="Q36" s="4"/>
      <c r="R36" s="31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50" customFormat="1" ht="15" customHeight="1">
      <c r="A37" s="487">
        <v>8</v>
      </c>
      <c r="B37" s="438">
        <v>44355</v>
      </c>
      <c r="C37" s="488"/>
      <c r="D37" s="489" t="s">
        <v>910</v>
      </c>
      <c r="E37" s="419" t="s">
        <v>557</v>
      </c>
      <c r="F37" s="419">
        <v>361</v>
      </c>
      <c r="G37" s="490">
        <v>349</v>
      </c>
      <c r="H37" s="490">
        <v>368</v>
      </c>
      <c r="I37" s="419" t="s">
        <v>911</v>
      </c>
      <c r="J37" s="420" t="s">
        <v>885</v>
      </c>
      <c r="K37" s="420">
        <f t="shared" ref="K37:K39" si="20">H37-F37</f>
        <v>7</v>
      </c>
      <c r="L37" s="485">
        <f>(F37*-0.07)/100</f>
        <v>-0.25270000000000004</v>
      </c>
      <c r="M37" s="486">
        <f t="shared" ref="M37:M39" si="21">(K37+L37)/F37</f>
        <v>1.8690581717451523E-2</v>
      </c>
      <c r="N37" s="420" t="s">
        <v>556</v>
      </c>
      <c r="O37" s="478">
        <v>44355</v>
      </c>
      <c r="P37" s="4"/>
      <c r="Q37" s="4"/>
      <c r="R37" s="31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50" customFormat="1" ht="15" customHeight="1">
      <c r="A38" s="459">
        <v>9</v>
      </c>
      <c r="B38" s="460">
        <v>44356</v>
      </c>
      <c r="C38" s="461"/>
      <c r="D38" s="462" t="s">
        <v>918</v>
      </c>
      <c r="E38" s="463" t="s">
        <v>557</v>
      </c>
      <c r="F38" s="463">
        <v>2119</v>
      </c>
      <c r="G38" s="464">
        <v>2045</v>
      </c>
      <c r="H38" s="464">
        <v>2045</v>
      </c>
      <c r="I38" s="463" t="s">
        <v>919</v>
      </c>
      <c r="J38" s="465" t="s">
        <v>993</v>
      </c>
      <c r="K38" s="465">
        <f t="shared" si="20"/>
        <v>-74</v>
      </c>
      <c r="L38" s="466">
        <f>(F38*-0.7)/100</f>
        <v>-14.833</v>
      </c>
      <c r="M38" s="467">
        <f t="shared" si="21"/>
        <v>-4.1922133081642284E-2</v>
      </c>
      <c r="N38" s="465" t="s">
        <v>620</v>
      </c>
      <c r="O38" s="468">
        <v>44361</v>
      </c>
      <c r="P38" s="4"/>
      <c r="Q38" s="4"/>
      <c r="R38" s="31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50" customFormat="1" ht="15" customHeight="1">
      <c r="A39" s="459">
        <v>10</v>
      </c>
      <c r="B39" s="460">
        <v>44357</v>
      </c>
      <c r="C39" s="461"/>
      <c r="D39" s="462" t="s">
        <v>296</v>
      </c>
      <c r="E39" s="463" t="s">
        <v>557</v>
      </c>
      <c r="F39" s="463">
        <v>2840</v>
      </c>
      <c r="G39" s="464">
        <v>2760</v>
      </c>
      <c r="H39" s="464">
        <v>2760</v>
      </c>
      <c r="I39" s="463" t="s">
        <v>938</v>
      </c>
      <c r="J39" s="465" t="s">
        <v>992</v>
      </c>
      <c r="K39" s="465">
        <f t="shared" si="20"/>
        <v>-80</v>
      </c>
      <c r="L39" s="466">
        <f>(F39*-0.7)/100</f>
        <v>-19.88</v>
      </c>
      <c r="M39" s="467">
        <f t="shared" si="21"/>
        <v>-3.5169014084507039E-2</v>
      </c>
      <c r="N39" s="465" t="s">
        <v>620</v>
      </c>
      <c r="O39" s="468">
        <v>44361</v>
      </c>
      <c r="P39" s="4"/>
      <c r="Q39" s="4"/>
      <c r="R39" s="31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50" customFormat="1" ht="15" customHeight="1">
      <c r="A40" s="374">
        <v>11</v>
      </c>
      <c r="B40" s="395">
        <v>44361</v>
      </c>
      <c r="C40" s="398"/>
      <c r="D40" s="474" t="s">
        <v>166</v>
      </c>
      <c r="E40" s="367" t="s">
        <v>557</v>
      </c>
      <c r="F40" s="367" t="s">
        <v>997</v>
      </c>
      <c r="G40" s="399">
        <v>153.5</v>
      </c>
      <c r="H40" s="399"/>
      <c r="I40" s="367" t="s">
        <v>998</v>
      </c>
      <c r="J40" s="334" t="s">
        <v>558</v>
      </c>
      <c r="K40" s="334"/>
      <c r="L40" s="382"/>
      <c r="M40" s="380"/>
      <c r="N40" s="334"/>
      <c r="O40" s="387"/>
      <c r="P40" s="4"/>
      <c r="Q40" s="4"/>
      <c r="R40" s="314"/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50" customFormat="1" ht="15" customHeight="1">
      <c r="A41" s="374"/>
      <c r="B41" s="395"/>
      <c r="C41" s="398"/>
      <c r="D41" s="474"/>
      <c r="E41" s="367"/>
      <c r="F41" s="367"/>
      <c r="G41" s="399"/>
      <c r="H41" s="399"/>
      <c r="I41" s="367"/>
      <c r="J41" s="334"/>
      <c r="K41" s="334"/>
      <c r="L41" s="382"/>
      <c r="M41" s="380"/>
      <c r="N41" s="334"/>
      <c r="O41" s="387"/>
      <c r="P41" s="4"/>
      <c r="Q41" s="4"/>
      <c r="R41" s="314"/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50" customFormat="1" ht="15" customHeight="1">
      <c r="A42" s="374"/>
      <c r="B42" s="395"/>
      <c r="C42" s="398"/>
      <c r="D42" s="474"/>
      <c r="E42" s="367"/>
      <c r="F42" s="367"/>
      <c r="G42" s="399"/>
      <c r="H42" s="399"/>
      <c r="I42" s="367"/>
      <c r="J42" s="334"/>
      <c r="K42" s="334"/>
      <c r="L42" s="382"/>
      <c r="M42" s="380"/>
      <c r="N42" s="334"/>
      <c r="O42" s="387"/>
      <c r="P42" s="4"/>
      <c r="Q42" s="4"/>
      <c r="R42" s="314"/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50" customFormat="1" ht="15" customHeight="1">
      <c r="A43" s="374"/>
      <c r="B43" s="395"/>
      <c r="C43" s="398"/>
      <c r="D43" s="474"/>
      <c r="E43" s="367"/>
      <c r="F43" s="367"/>
      <c r="G43" s="399"/>
      <c r="H43" s="399"/>
      <c r="I43" s="367"/>
      <c r="J43" s="334"/>
      <c r="K43" s="334"/>
      <c r="L43" s="382"/>
      <c r="M43" s="380"/>
      <c r="N43" s="334"/>
      <c r="O43" s="373"/>
      <c r="P43" s="4"/>
      <c r="Q43" s="4"/>
      <c r="R43" s="314"/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50" customFormat="1" ht="15" customHeight="1">
      <c r="A44" s="374"/>
      <c r="B44" s="395"/>
      <c r="C44" s="398"/>
      <c r="D44" s="474"/>
      <c r="E44" s="367"/>
      <c r="F44" s="367"/>
      <c r="G44" s="399"/>
      <c r="H44" s="399"/>
      <c r="I44" s="367"/>
      <c r="J44" s="334"/>
      <c r="K44" s="334"/>
      <c r="L44" s="382"/>
      <c r="M44" s="380"/>
      <c r="N44" s="334"/>
      <c r="O44" s="387"/>
      <c r="P44" s="4"/>
      <c r="Q44" s="4"/>
      <c r="R44" s="314"/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50" customFormat="1" ht="15" customHeight="1">
      <c r="A45" s="374"/>
      <c r="B45" s="395"/>
      <c r="C45" s="398"/>
      <c r="D45" s="474"/>
      <c r="E45" s="367"/>
      <c r="F45" s="367"/>
      <c r="G45" s="399"/>
      <c r="H45" s="399"/>
      <c r="I45" s="367"/>
      <c r="J45" s="334"/>
      <c r="K45" s="334"/>
      <c r="L45" s="382"/>
      <c r="M45" s="380"/>
      <c r="N45" s="334"/>
      <c r="O45" s="387"/>
      <c r="P45" s="4"/>
      <c r="Q45" s="4"/>
      <c r="R45" s="314"/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50" customFormat="1" ht="15" customHeight="1">
      <c r="A46" s="374"/>
      <c r="B46" s="395"/>
      <c r="C46" s="398"/>
      <c r="D46" s="474"/>
      <c r="E46" s="367"/>
      <c r="F46" s="367"/>
      <c r="G46" s="399"/>
      <c r="H46" s="399"/>
      <c r="I46" s="367"/>
      <c r="J46" s="334"/>
      <c r="K46" s="334"/>
      <c r="L46" s="382"/>
      <c r="M46" s="380"/>
      <c r="N46" s="334"/>
      <c r="O46" s="387"/>
      <c r="P46" s="4"/>
      <c r="Q46" s="4"/>
      <c r="R46" s="314"/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50" customFormat="1" ht="15" customHeight="1">
      <c r="A47" s="374"/>
      <c r="B47" s="395"/>
      <c r="C47" s="398"/>
      <c r="D47" s="474"/>
      <c r="E47" s="367"/>
      <c r="F47" s="367"/>
      <c r="G47" s="399"/>
      <c r="H47" s="399"/>
      <c r="I47" s="367"/>
      <c r="J47" s="334"/>
      <c r="K47" s="334"/>
      <c r="L47" s="382"/>
      <c r="M47" s="380"/>
      <c r="N47" s="334"/>
      <c r="O47" s="387"/>
      <c r="P47" s="4"/>
      <c r="Q47" s="4"/>
      <c r="R47" s="314"/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50" customFormat="1" ht="15" customHeight="1">
      <c r="A48" s="374"/>
      <c r="B48" s="395"/>
      <c r="C48" s="398"/>
      <c r="D48" s="474"/>
      <c r="E48" s="367"/>
      <c r="F48" s="367"/>
      <c r="G48" s="399"/>
      <c r="H48" s="399"/>
      <c r="I48" s="367"/>
      <c r="J48" s="334"/>
      <c r="K48" s="334"/>
      <c r="L48" s="382"/>
      <c r="M48" s="380"/>
      <c r="N48" s="334"/>
      <c r="O48" s="387"/>
      <c r="P48" s="4"/>
      <c r="Q48" s="4"/>
      <c r="R48" s="314"/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50" customFormat="1" ht="15" customHeight="1">
      <c r="A49" s="374"/>
      <c r="B49" s="395"/>
      <c r="C49" s="398"/>
      <c r="D49" s="474"/>
      <c r="E49" s="367"/>
      <c r="F49" s="367"/>
      <c r="G49" s="399"/>
      <c r="H49" s="399"/>
      <c r="I49" s="367"/>
      <c r="J49" s="334"/>
      <c r="K49" s="334"/>
      <c r="L49" s="382"/>
      <c r="M49" s="380"/>
      <c r="N49" s="334"/>
      <c r="O49" s="387"/>
      <c r="P49" s="4"/>
      <c r="Q49" s="4"/>
      <c r="R49" s="314"/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50" customFormat="1" ht="15" customHeight="1">
      <c r="A50" s="374"/>
      <c r="B50" s="395"/>
      <c r="C50" s="398"/>
      <c r="D50" s="474"/>
      <c r="E50" s="367"/>
      <c r="F50" s="367"/>
      <c r="G50" s="399"/>
      <c r="H50" s="399"/>
      <c r="I50" s="367"/>
      <c r="J50" s="334"/>
      <c r="K50" s="334"/>
      <c r="L50" s="382"/>
      <c r="M50" s="380"/>
      <c r="N50" s="334"/>
      <c r="O50" s="387"/>
      <c r="P50" s="4"/>
      <c r="Q50" s="4"/>
      <c r="R50" s="314"/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50" customFormat="1" ht="15" customHeight="1">
      <c r="A51" s="374"/>
      <c r="B51" s="395"/>
      <c r="C51" s="398"/>
      <c r="D51" s="474"/>
      <c r="E51" s="367"/>
      <c r="F51" s="367"/>
      <c r="G51" s="399"/>
      <c r="H51" s="399"/>
      <c r="I51" s="367"/>
      <c r="J51" s="334"/>
      <c r="K51" s="334"/>
      <c r="L51" s="382"/>
      <c r="M51" s="380"/>
      <c r="N51" s="361"/>
      <c r="O51" s="373"/>
      <c r="P51" s="4"/>
      <c r="Q51" s="4"/>
      <c r="R51" s="314"/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50" customFormat="1" ht="15" customHeight="1">
      <c r="A52" s="374"/>
      <c r="B52" s="395"/>
      <c r="C52" s="398"/>
      <c r="D52" s="474"/>
      <c r="E52" s="367"/>
      <c r="F52" s="367"/>
      <c r="G52" s="399"/>
      <c r="H52" s="399"/>
      <c r="I52" s="367"/>
      <c r="J52" s="334"/>
      <c r="K52" s="334"/>
      <c r="L52" s="382"/>
      <c r="M52" s="380"/>
      <c r="N52" s="361"/>
      <c r="O52" s="373"/>
      <c r="P52" s="4"/>
      <c r="Q52" s="4"/>
      <c r="R52" s="314"/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50" customFormat="1" ht="15" customHeight="1">
      <c r="A53" s="452"/>
      <c r="B53" s="401"/>
      <c r="C53" s="453"/>
      <c r="D53" s="454"/>
      <c r="E53" s="377"/>
      <c r="F53" s="377"/>
      <c r="G53" s="455"/>
      <c r="H53" s="455"/>
      <c r="I53" s="377"/>
      <c r="J53" s="375"/>
      <c r="K53" s="375"/>
      <c r="L53" s="456"/>
      <c r="M53" s="389"/>
      <c r="N53" s="379"/>
      <c r="O53" s="457"/>
      <c r="P53" s="4"/>
      <c r="Q53" s="4"/>
      <c r="R53" s="314"/>
      <c r="S53" s="37"/>
      <c r="T53" s="37"/>
      <c r="U53" s="37"/>
      <c r="V53" s="37"/>
      <c r="W53" s="37"/>
      <c r="X53" s="37"/>
      <c r="Y53" s="37"/>
      <c r="Z53" s="37"/>
      <c r="AA53" s="37"/>
    </row>
    <row r="54" spans="1:34" ht="44.25" customHeight="1">
      <c r="A54" s="20" t="s">
        <v>560</v>
      </c>
      <c r="B54" s="36"/>
      <c r="C54" s="36"/>
      <c r="D54" s="37"/>
      <c r="E54" s="33"/>
      <c r="F54" s="33"/>
      <c r="G54" s="32"/>
      <c r="H54" s="32" t="s">
        <v>819</v>
      </c>
      <c r="I54" s="33"/>
      <c r="J54" s="14"/>
      <c r="K54" s="76"/>
      <c r="L54" s="77"/>
      <c r="M54" s="76"/>
      <c r="N54" s="78"/>
      <c r="O54" s="76"/>
      <c r="P54" s="4"/>
      <c r="Q54" s="388"/>
      <c r="R54" s="400"/>
      <c r="S54" s="388"/>
      <c r="T54" s="388"/>
      <c r="U54" s="388"/>
      <c r="V54" s="388"/>
      <c r="W54" s="388"/>
      <c r="X54" s="388"/>
      <c r="Y54" s="388"/>
      <c r="Z54" s="37"/>
      <c r="AA54" s="37"/>
      <c r="AB54" s="37"/>
    </row>
    <row r="55" spans="1:34" s="3" customFormat="1">
      <c r="A55" s="26" t="s">
        <v>561</v>
      </c>
      <c r="B55" s="20"/>
      <c r="C55" s="20"/>
      <c r="D55" s="20"/>
      <c r="E55" s="2"/>
      <c r="F55" s="27" t="s">
        <v>562</v>
      </c>
      <c r="G55" s="38"/>
      <c r="H55" s="39"/>
      <c r="I55" s="79"/>
      <c r="J55" s="14"/>
      <c r="K55" s="80"/>
      <c r="L55" s="81"/>
      <c r="M55" s="82"/>
      <c r="N55" s="83"/>
      <c r="O55" s="84"/>
      <c r="P55" s="2"/>
      <c r="Q55" s="1"/>
      <c r="R55" s="9"/>
      <c r="Z55" s="6"/>
      <c r="AA55" s="6"/>
      <c r="AB55" s="6"/>
      <c r="AC55" s="6"/>
      <c r="AD55" s="6"/>
      <c r="AE55" s="6"/>
      <c r="AF55" s="6"/>
      <c r="AG55" s="6"/>
      <c r="AH55" s="6"/>
    </row>
    <row r="56" spans="1:34" s="6" customFormat="1" ht="14.25" customHeight="1">
      <c r="A56" s="26"/>
      <c r="B56" s="20"/>
      <c r="C56" s="20"/>
      <c r="D56" s="20"/>
      <c r="E56" s="29"/>
      <c r="F56" s="27" t="s">
        <v>564</v>
      </c>
      <c r="G56" s="38"/>
      <c r="H56" s="39"/>
      <c r="I56" s="79"/>
      <c r="J56" s="14"/>
      <c r="K56" s="80"/>
      <c r="L56" s="81"/>
      <c r="M56" s="82"/>
      <c r="N56" s="83"/>
      <c r="O56" s="84"/>
      <c r="P56" s="2"/>
      <c r="Q56" s="1"/>
      <c r="R56" s="9"/>
      <c r="S56" s="3"/>
      <c r="Y56" s="3"/>
      <c r="Z56" s="3"/>
    </row>
    <row r="57" spans="1:34" s="6" customFormat="1" ht="14.25" customHeight="1">
      <c r="A57" s="20"/>
      <c r="B57" s="20"/>
      <c r="C57" s="20"/>
      <c r="D57" s="20"/>
      <c r="E57" s="29"/>
      <c r="F57" s="14"/>
      <c r="G57" s="14"/>
      <c r="H57" s="28"/>
      <c r="I57" s="33"/>
      <c r="J57" s="68"/>
      <c r="K57" s="65"/>
      <c r="L57" s="66"/>
      <c r="M57" s="14"/>
      <c r="N57" s="69"/>
      <c r="O57" s="54"/>
      <c r="P57" s="5"/>
      <c r="Q57" s="1"/>
      <c r="R57" s="9"/>
      <c r="S57" s="3"/>
      <c r="Y57" s="3"/>
      <c r="Z57" s="3"/>
    </row>
    <row r="58" spans="1:34" s="6" customFormat="1" ht="15">
      <c r="A58" s="40" t="s">
        <v>571</v>
      </c>
      <c r="B58" s="40"/>
      <c r="C58" s="40"/>
      <c r="D58" s="40"/>
      <c r="E58" s="29"/>
      <c r="F58" s="14"/>
      <c r="G58" s="9"/>
      <c r="H58" s="14"/>
      <c r="I58" s="9"/>
      <c r="J58" s="85"/>
      <c r="K58" s="9"/>
      <c r="L58" s="9"/>
      <c r="M58" s="9"/>
      <c r="N58" s="9"/>
      <c r="O58" s="86"/>
      <c r="P58"/>
      <c r="Q58" s="1"/>
      <c r="R58" s="9"/>
      <c r="S58" s="3"/>
      <c r="Y58" s="3"/>
      <c r="Z58" s="3"/>
    </row>
    <row r="59" spans="1:34" s="6" customFormat="1" ht="38.25">
      <c r="A59" s="18" t="s">
        <v>16</v>
      </c>
      <c r="B59" s="18" t="s">
        <v>534</v>
      </c>
      <c r="C59" s="18"/>
      <c r="D59" s="19" t="s">
        <v>545</v>
      </c>
      <c r="E59" s="18" t="s">
        <v>546</v>
      </c>
      <c r="F59" s="18" t="s">
        <v>547</v>
      </c>
      <c r="G59" s="18" t="s">
        <v>566</v>
      </c>
      <c r="H59" s="18" t="s">
        <v>549</v>
      </c>
      <c r="I59" s="18" t="s">
        <v>550</v>
      </c>
      <c r="J59" s="17" t="s">
        <v>551</v>
      </c>
      <c r="K59" s="74" t="s">
        <v>572</v>
      </c>
      <c r="L59" s="60" t="s">
        <v>818</v>
      </c>
      <c r="M59" s="74" t="s">
        <v>568</v>
      </c>
      <c r="N59" s="18" t="s">
        <v>569</v>
      </c>
      <c r="O59" s="17" t="s">
        <v>554</v>
      </c>
      <c r="P59" s="87" t="s">
        <v>555</v>
      </c>
      <c r="Q59" s="1"/>
      <c r="R59" s="14"/>
      <c r="S59" s="3"/>
      <c r="Y59" s="3"/>
      <c r="Z59" s="3"/>
    </row>
    <row r="60" spans="1:34" s="350" customFormat="1" ht="13.9" customHeight="1">
      <c r="A60" s="451">
        <v>1</v>
      </c>
      <c r="B60" s="438">
        <v>44343</v>
      </c>
      <c r="C60" s="447"/>
      <c r="D60" s="421" t="s">
        <v>856</v>
      </c>
      <c r="E60" s="448" t="s">
        <v>557</v>
      </c>
      <c r="F60" s="419">
        <v>2330</v>
      </c>
      <c r="G60" s="419">
        <v>2285</v>
      </c>
      <c r="H60" s="419">
        <v>2361</v>
      </c>
      <c r="I60" s="477" t="s">
        <v>857</v>
      </c>
      <c r="J60" s="420" t="s">
        <v>872</v>
      </c>
      <c r="K60" s="475">
        <f t="shared" ref="K60:K61" si="22">H60-F60</f>
        <v>31</v>
      </c>
      <c r="L60" s="476">
        <f t="shared" ref="L60:L61" si="23">(H60*N60)*0.07%</f>
        <v>495.81000000000006</v>
      </c>
      <c r="M60" s="449">
        <f t="shared" ref="M60:M61" si="24">(K60*N60)-L60</f>
        <v>8804.19</v>
      </c>
      <c r="N60" s="420">
        <v>300</v>
      </c>
      <c r="O60" s="450" t="s">
        <v>556</v>
      </c>
      <c r="P60" s="458">
        <v>44349</v>
      </c>
      <c r="Q60" s="344"/>
      <c r="R60" s="314" t="s">
        <v>559</v>
      </c>
      <c r="S60" s="37"/>
      <c r="Y60" s="37"/>
      <c r="Z60" s="37"/>
    </row>
    <row r="61" spans="1:34" s="350" customFormat="1" ht="13.9" customHeight="1">
      <c r="A61" s="451">
        <v>2</v>
      </c>
      <c r="B61" s="438">
        <v>44349</v>
      </c>
      <c r="C61" s="447"/>
      <c r="D61" s="421" t="s">
        <v>870</v>
      </c>
      <c r="E61" s="448" t="s">
        <v>557</v>
      </c>
      <c r="F61" s="419">
        <v>678.5</v>
      </c>
      <c r="G61" s="419">
        <v>668</v>
      </c>
      <c r="H61" s="419">
        <v>685.5</v>
      </c>
      <c r="I61" s="477" t="s">
        <v>871</v>
      </c>
      <c r="J61" s="420" t="s">
        <v>885</v>
      </c>
      <c r="K61" s="475">
        <f t="shared" si="22"/>
        <v>7</v>
      </c>
      <c r="L61" s="476">
        <f t="shared" si="23"/>
        <v>527.83500000000004</v>
      </c>
      <c r="M61" s="449">
        <f t="shared" si="24"/>
        <v>7172.165</v>
      </c>
      <c r="N61" s="420">
        <v>1100</v>
      </c>
      <c r="O61" s="450" t="s">
        <v>556</v>
      </c>
      <c r="P61" s="458">
        <v>44350</v>
      </c>
      <c r="Q61" s="344"/>
      <c r="R61" s="314" t="s">
        <v>559</v>
      </c>
      <c r="S61" s="37"/>
      <c r="Y61" s="37"/>
      <c r="Z61" s="37"/>
    </row>
    <row r="62" spans="1:34" s="350" customFormat="1" ht="13.9" customHeight="1">
      <c r="A62" s="451">
        <v>3</v>
      </c>
      <c r="B62" s="438">
        <v>44349</v>
      </c>
      <c r="C62" s="447"/>
      <c r="D62" s="421" t="s">
        <v>873</v>
      </c>
      <c r="E62" s="448" t="s">
        <v>557</v>
      </c>
      <c r="F62" s="419">
        <v>1840</v>
      </c>
      <c r="G62" s="419">
        <v>1794</v>
      </c>
      <c r="H62" s="419">
        <v>1868.5</v>
      </c>
      <c r="I62" s="477" t="s">
        <v>878</v>
      </c>
      <c r="J62" s="420" t="s">
        <v>884</v>
      </c>
      <c r="K62" s="475">
        <f t="shared" ref="K62" si="25">H62-F62</f>
        <v>28.5</v>
      </c>
      <c r="L62" s="476">
        <f t="shared" ref="L62" si="26">(H62*N62)*0.07%</f>
        <v>359.68625000000003</v>
      </c>
      <c r="M62" s="449">
        <f t="shared" ref="M62" si="27">(K62*N62)-L62</f>
        <v>7477.8137500000003</v>
      </c>
      <c r="N62" s="420">
        <v>275</v>
      </c>
      <c r="O62" s="450" t="s">
        <v>556</v>
      </c>
      <c r="P62" s="458">
        <v>44350</v>
      </c>
      <c r="Q62" s="344"/>
      <c r="R62" s="314" t="s">
        <v>559</v>
      </c>
      <c r="S62" s="37"/>
      <c r="Y62" s="37"/>
      <c r="Z62" s="37"/>
    </row>
    <row r="63" spans="1:34" s="350" customFormat="1" ht="13.9" customHeight="1">
      <c r="A63" s="451">
        <v>4</v>
      </c>
      <c r="B63" s="438">
        <v>44349</v>
      </c>
      <c r="C63" s="447"/>
      <c r="D63" s="421" t="s">
        <v>874</v>
      </c>
      <c r="E63" s="448" t="s">
        <v>557</v>
      </c>
      <c r="F63" s="419">
        <v>4530</v>
      </c>
      <c r="G63" s="419">
        <v>4440</v>
      </c>
      <c r="H63" s="419">
        <v>4630</v>
      </c>
      <c r="I63" s="477" t="s">
        <v>879</v>
      </c>
      <c r="J63" s="420" t="s">
        <v>886</v>
      </c>
      <c r="K63" s="475">
        <f t="shared" ref="K63:K65" si="28">H63-F63</f>
        <v>100</v>
      </c>
      <c r="L63" s="476">
        <f t="shared" ref="L63:L65" si="29">(H63*N63)*0.07%</f>
        <v>405.12500000000006</v>
      </c>
      <c r="M63" s="449">
        <f t="shared" ref="M63:M65" si="30">(K63*N63)-L63</f>
        <v>12094.875</v>
      </c>
      <c r="N63" s="420">
        <v>125</v>
      </c>
      <c r="O63" s="450" t="s">
        <v>556</v>
      </c>
      <c r="P63" s="458">
        <v>44350</v>
      </c>
      <c r="Q63" s="344"/>
      <c r="R63" s="314" t="s">
        <v>559</v>
      </c>
      <c r="S63" s="37"/>
      <c r="Y63" s="37"/>
      <c r="Z63" s="37"/>
    </row>
    <row r="64" spans="1:34" s="350" customFormat="1" ht="13.9" customHeight="1">
      <c r="A64" s="451">
        <v>5</v>
      </c>
      <c r="B64" s="438">
        <v>44351</v>
      </c>
      <c r="C64" s="447"/>
      <c r="D64" s="421" t="s">
        <v>856</v>
      </c>
      <c r="E64" s="448" t="s">
        <v>557</v>
      </c>
      <c r="F64" s="419">
        <v>2334</v>
      </c>
      <c r="G64" s="419">
        <v>2289</v>
      </c>
      <c r="H64" s="419">
        <v>2362</v>
      </c>
      <c r="I64" s="477" t="s">
        <v>890</v>
      </c>
      <c r="J64" s="420" t="s">
        <v>920</v>
      </c>
      <c r="K64" s="475">
        <f t="shared" si="28"/>
        <v>28</v>
      </c>
      <c r="L64" s="476">
        <f t="shared" si="29"/>
        <v>496.0200000000001</v>
      </c>
      <c r="M64" s="449">
        <f t="shared" si="30"/>
        <v>7903.98</v>
      </c>
      <c r="N64" s="420">
        <v>300</v>
      </c>
      <c r="O64" s="450" t="s">
        <v>556</v>
      </c>
      <c r="P64" s="458">
        <v>44356</v>
      </c>
      <c r="Q64" s="344"/>
      <c r="R64" s="314" t="s">
        <v>559</v>
      </c>
      <c r="S64" s="37"/>
      <c r="Y64" s="37"/>
      <c r="Z64" s="37"/>
    </row>
    <row r="65" spans="1:34" s="350" customFormat="1" ht="13.9" customHeight="1">
      <c r="A65" s="503">
        <v>6</v>
      </c>
      <c r="B65" s="504">
        <v>44354</v>
      </c>
      <c r="C65" s="505"/>
      <c r="D65" s="506" t="s">
        <v>894</v>
      </c>
      <c r="E65" s="507" t="s">
        <v>557</v>
      </c>
      <c r="F65" s="465">
        <v>1221</v>
      </c>
      <c r="G65" s="465">
        <v>1197</v>
      </c>
      <c r="H65" s="465">
        <v>1200</v>
      </c>
      <c r="I65" s="465" t="s">
        <v>895</v>
      </c>
      <c r="J65" s="465" t="s">
        <v>921</v>
      </c>
      <c r="K65" s="508">
        <f t="shared" si="28"/>
        <v>-21</v>
      </c>
      <c r="L65" s="509">
        <f t="shared" si="29"/>
        <v>462.00000000000006</v>
      </c>
      <c r="M65" s="510">
        <f t="shared" si="30"/>
        <v>-12012</v>
      </c>
      <c r="N65" s="465">
        <v>550</v>
      </c>
      <c r="O65" s="511" t="s">
        <v>620</v>
      </c>
      <c r="P65" s="468">
        <v>44356</v>
      </c>
      <c r="Q65" s="344"/>
      <c r="R65" s="314" t="s">
        <v>559</v>
      </c>
      <c r="S65" s="37"/>
      <c r="Y65" s="37"/>
      <c r="Z65" s="37"/>
    </row>
    <row r="66" spans="1:34" s="350" customFormat="1" ht="13.9" customHeight="1">
      <c r="A66" s="503">
        <v>7</v>
      </c>
      <c r="B66" s="504">
        <v>44355</v>
      </c>
      <c r="C66" s="505"/>
      <c r="D66" s="506" t="s">
        <v>874</v>
      </c>
      <c r="E66" s="507" t="s">
        <v>557</v>
      </c>
      <c r="F66" s="465">
        <v>4650</v>
      </c>
      <c r="G66" s="465">
        <v>4540</v>
      </c>
      <c r="H66" s="465">
        <v>4580</v>
      </c>
      <c r="I66" s="465" t="s">
        <v>912</v>
      </c>
      <c r="J66" s="465" t="s">
        <v>922</v>
      </c>
      <c r="K66" s="508">
        <f t="shared" ref="K66" si="31">H66-F66</f>
        <v>-70</v>
      </c>
      <c r="L66" s="509">
        <f t="shared" ref="L66" si="32">(H66*N66)*0.07%</f>
        <v>400.75000000000006</v>
      </c>
      <c r="M66" s="510">
        <f t="shared" ref="M66" si="33">(K66*N66)-L66</f>
        <v>-9150.75</v>
      </c>
      <c r="N66" s="465">
        <v>125</v>
      </c>
      <c r="O66" s="511" t="s">
        <v>620</v>
      </c>
      <c r="P66" s="468">
        <v>44356</v>
      </c>
      <c r="Q66" s="344"/>
      <c r="R66" s="314" t="s">
        <v>559</v>
      </c>
      <c r="S66" s="37"/>
      <c r="Y66" s="37"/>
      <c r="Z66" s="37"/>
    </row>
    <row r="67" spans="1:34" s="350" customFormat="1" ht="13.9" customHeight="1">
      <c r="A67" s="451">
        <v>8</v>
      </c>
      <c r="B67" s="438">
        <v>44355</v>
      </c>
      <c r="C67" s="447"/>
      <c r="D67" s="421" t="s">
        <v>913</v>
      </c>
      <c r="E67" s="448" t="s">
        <v>557</v>
      </c>
      <c r="F67" s="419">
        <v>968</v>
      </c>
      <c r="G67" s="419">
        <v>949</v>
      </c>
      <c r="H67" s="419">
        <v>980</v>
      </c>
      <c r="I67" s="477" t="s">
        <v>914</v>
      </c>
      <c r="J67" s="420" t="s">
        <v>843</v>
      </c>
      <c r="K67" s="475">
        <f t="shared" ref="K67" si="34">H67-F67</f>
        <v>12</v>
      </c>
      <c r="L67" s="476">
        <f t="shared" ref="L67" si="35">(H67*N67)*0.07%</f>
        <v>480.20000000000005</v>
      </c>
      <c r="M67" s="449">
        <f t="shared" ref="M67" si="36">(K67*N67)-L67</f>
        <v>7919.8</v>
      </c>
      <c r="N67" s="420">
        <v>700</v>
      </c>
      <c r="O67" s="450" t="s">
        <v>556</v>
      </c>
      <c r="P67" s="458">
        <v>44356</v>
      </c>
      <c r="Q67" s="344"/>
      <c r="R67" s="314" t="s">
        <v>559</v>
      </c>
      <c r="S67" s="37"/>
      <c r="Y67" s="37"/>
      <c r="Z67" s="37"/>
    </row>
    <row r="68" spans="1:34" s="350" customFormat="1" ht="13.9" customHeight="1">
      <c r="A68" s="541">
        <v>9</v>
      </c>
      <c r="B68" s="543">
        <v>44358</v>
      </c>
      <c r="C68" s="390" t="s">
        <v>961</v>
      </c>
      <c r="D68" s="515" t="s">
        <v>963</v>
      </c>
      <c r="E68" s="391" t="s">
        <v>557</v>
      </c>
      <c r="F68" s="367" t="s">
        <v>964</v>
      </c>
      <c r="G68" s="367">
        <v>2145</v>
      </c>
      <c r="H68" s="367"/>
      <c r="I68" s="334">
        <v>2300</v>
      </c>
      <c r="J68" s="539" t="s">
        <v>558</v>
      </c>
      <c r="K68" s="384"/>
      <c r="L68" s="384"/>
      <c r="M68" s="470"/>
      <c r="N68" s="470"/>
      <c r="O68" s="385"/>
      <c r="P68" s="512"/>
      <c r="Q68" s="344"/>
      <c r="R68" s="314" t="s">
        <v>559</v>
      </c>
      <c r="S68" s="37"/>
      <c r="Y68" s="37"/>
      <c r="Z68" s="37"/>
    </row>
    <row r="69" spans="1:34" s="350" customFormat="1" ht="13.9" customHeight="1">
      <c r="A69" s="542"/>
      <c r="B69" s="544"/>
      <c r="C69" s="390" t="s">
        <v>962</v>
      </c>
      <c r="D69" s="516" t="s">
        <v>965</v>
      </c>
      <c r="E69" s="391" t="s">
        <v>848</v>
      </c>
      <c r="F69" s="367" t="s">
        <v>966</v>
      </c>
      <c r="G69" s="367"/>
      <c r="H69" s="367"/>
      <c r="I69" s="334"/>
      <c r="J69" s="540"/>
      <c r="K69" s="382"/>
      <c r="L69" s="384"/>
      <c r="M69" s="472"/>
      <c r="N69" s="472"/>
      <c r="O69" s="513"/>
      <c r="P69" s="514"/>
      <c r="Q69" s="344"/>
      <c r="R69" s="314" t="s">
        <v>559</v>
      </c>
      <c r="S69" s="37"/>
      <c r="Y69" s="37"/>
      <c r="Z69" s="37"/>
    </row>
    <row r="70" spans="1:34" s="350" customFormat="1" ht="13.9" customHeight="1">
      <c r="A70" s="541">
        <v>10</v>
      </c>
      <c r="B70" s="543">
        <v>44361</v>
      </c>
      <c r="C70" s="390" t="s">
        <v>961</v>
      </c>
      <c r="D70" s="515" t="s">
        <v>1000</v>
      </c>
      <c r="E70" s="391" t="s">
        <v>557</v>
      </c>
      <c r="F70" s="367" t="s">
        <v>1001</v>
      </c>
      <c r="G70" s="367">
        <v>5395</v>
      </c>
      <c r="H70" s="367"/>
      <c r="I70" s="334">
        <v>5700</v>
      </c>
      <c r="J70" s="539" t="s">
        <v>558</v>
      </c>
      <c r="K70" s="384"/>
      <c r="L70" s="384"/>
      <c r="M70" s="517"/>
      <c r="N70" s="517"/>
      <c r="O70" s="385"/>
      <c r="P70" s="512"/>
      <c r="Q70" s="344"/>
      <c r="R70" s="314"/>
      <c r="S70" s="37"/>
      <c r="Y70" s="37"/>
      <c r="Z70" s="37"/>
    </row>
    <row r="71" spans="1:34" s="350" customFormat="1" ht="13.9" customHeight="1">
      <c r="A71" s="542"/>
      <c r="B71" s="544"/>
      <c r="C71" s="390" t="s">
        <v>962</v>
      </c>
      <c r="D71" s="516" t="s">
        <v>1002</v>
      </c>
      <c r="E71" s="391" t="s">
        <v>848</v>
      </c>
      <c r="F71" s="367" t="s">
        <v>1003</v>
      </c>
      <c r="G71" s="367"/>
      <c r="H71" s="367"/>
      <c r="I71" s="334"/>
      <c r="J71" s="540"/>
      <c r="K71" s="382"/>
      <c r="L71" s="384"/>
      <c r="M71" s="518"/>
      <c r="N71" s="518"/>
      <c r="O71" s="513"/>
      <c r="P71" s="514"/>
      <c r="Q71" s="344"/>
      <c r="R71" s="314"/>
      <c r="S71" s="37"/>
      <c r="Y71" s="37"/>
      <c r="Z71" s="37"/>
    </row>
    <row r="72" spans="1:34" s="350" customFormat="1" ht="13.9" customHeight="1">
      <c r="A72" s="519"/>
      <c r="B72" s="520"/>
      <c r="C72" s="390"/>
      <c r="D72" s="516"/>
      <c r="E72" s="391"/>
      <c r="F72" s="367"/>
      <c r="G72" s="367"/>
      <c r="H72" s="367"/>
      <c r="I72" s="334"/>
      <c r="J72" s="518"/>
      <c r="K72" s="382"/>
      <c r="L72" s="384"/>
      <c r="M72" s="518"/>
      <c r="N72" s="518"/>
      <c r="O72" s="513"/>
      <c r="P72" s="514"/>
      <c r="Q72" s="344"/>
      <c r="R72" s="314"/>
      <c r="S72" s="37"/>
      <c r="Y72" s="37"/>
      <c r="Z72" s="37"/>
    </row>
    <row r="73" spans="1:34" s="350" customFormat="1" ht="13.9" customHeight="1">
      <c r="A73" s="519"/>
      <c r="B73" s="520"/>
      <c r="C73" s="390"/>
      <c r="D73" s="516"/>
      <c r="E73" s="391"/>
      <c r="F73" s="367"/>
      <c r="G73" s="367"/>
      <c r="H73" s="367"/>
      <c r="I73" s="334"/>
      <c r="J73" s="518"/>
      <c r="K73" s="382"/>
      <c r="L73" s="384"/>
      <c r="M73" s="518"/>
      <c r="N73" s="518"/>
      <c r="O73" s="513"/>
      <c r="P73" s="514"/>
      <c r="Q73" s="344"/>
      <c r="R73" s="314"/>
      <c r="S73" s="37"/>
      <c r="Y73" s="37"/>
      <c r="Z73" s="37"/>
    </row>
    <row r="74" spans="1:34" s="350" customFormat="1" ht="13.9" customHeight="1">
      <c r="A74" s="471"/>
      <c r="B74" s="395"/>
      <c r="C74" s="396"/>
      <c r="D74" s="390"/>
      <c r="E74" s="391"/>
      <c r="F74" s="367"/>
      <c r="G74" s="334"/>
      <c r="H74" s="367"/>
      <c r="I74" s="334"/>
      <c r="J74" s="334"/>
      <c r="K74" s="334"/>
      <c r="L74" s="382"/>
      <c r="M74" s="441"/>
      <c r="N74" s="334"/>
      <c r="O74" s="361"/>
      <c r="P74" s="387"/>
      <c r="Q74" s="344"/>
      <c r="R74" s="314"/>
      <c r="S74" s="37"/>
      <c r="Y74" s="37"/>
      <c r="Z74" s="37"/>
    </row>
    <row r="75" spans="1:34" s="350" customFormat="1" ht="13.9" customHeight="1">
      <c r="A75" s="407"/>
      <c r="B75" s="401"/>
      <c r="C75" s="408"/>
      <c r="D75" s="409"/>
      <c r="E75" s="335"/>
      <c r="F75" s="377"/>
      <c r="G75" s="377"/>
      <c r="H75" s="377"/>
      <c r="I75" s="375"/>
      <c r="J75" s="375"/>
      <c r="K75" s="375"/>
      <c r="L75" s="375"/>
      <c r="M75" s="375"/>
      <c r="N75" s="375"/>
      <c r="O75" s="375"/>
      <c r="P75" s="375"/>
      <c r="Q75" s="344"/>
      <c r="R75" s="314"/>
      <c r="S75" s="37"/>
      <c r="Y75" s="37"/>
      <c r="Z75" s="37"/>
    </row>
    <row r="76" spans="1:34" s="3" customFormat="1">
      <c r="A76" s="41"/>
      <c r="B76" s="42"/>
      <c r="C76" s="43"/>
      <c r="D76" s="44"/>
      <c r="E76" s="45"/>
      <c r="F76" s="46"/>
      <c r="G76" s="46"/>
      <c r="H76" s="46"/>
      <c r="I76" s="46"/>
      <c r="J76" s="14"/>
      <c r="K76" s="88"/>
      <c r="L76" s="88"/>
      <c r="M76" s="14"/>
      <c r="N76" s="13"/>
      <c r="O76" s="89"/>
      <c r="P76" s="2"/>
      <c r="Q76" s="1"/>
      <c r="R76" s="14"/>
      <c r="Z76" s="6"/>
      <c r="AA76" s="6"/>
      <c r="AB76" s="6"/>
      <c r="AC76" s="6"/>
      <c r="AD76" s="6"/>
      <c r="AE76" s="6"/>
      <c r="AF76" s="6"/>
      <c r="AG76" s="6"/>
      <c r="AH76" s="6"/>
    </row>
    <row r="77" spans="1:34" s="3" customFormat="1" ht="15">
      <c r="A77" s="47" t="s">
        <v>573</v>
      </c>
      <c r="B77" s="47"/>
      <c r="C77" s="47"/>
      <c r="D77" s="47"/>
      <c r="E77" s="48"/>
      <c r="F77" s="46"/>
      <c r="G77" s="46"/>
      <c r="H77" s="46"/>
      <c r="I77" s="46"/>
      <c r="J77" s="50"/>
      <c r="K77" s="9"/>
      <c r="L77" s="9"/>
      <c r="M77" s="9"/>
      <c r="N77" s="8"/>
      <c r="O77" s="50"/>
      <c r="P77" s="2"/>
      <c r="Q77" s="1"/>
      <c r="R77" s="14"/>
      <c r="Z77" s="6"/>
      <c r="AA77" s="6"/>
      <c r="AB77" s="6"/>
      <c r="AC77" s="6"/>
      <c r="AD77" s="6"/>
      <c r="AE77" s="6"/>
      <c r="AF77" s="6"/>
      <c r="AG77" s="6"/>
      <c r="AH77" s="6"/>
    </row>
    <row r="78" spans="1:34" s="3" customFormat="1" ht="38.25">
      <c r="A78" s="18" t="s">
        <v>16</v>
      </c>
      <c r="B78" s="18" t="s">
        <v>534</v>
      </c>
      <c r="C78" s="18"/>
      <c r="D78" s="19" t="s">
        <v>545</v>
      </c>
      <c r="E78" s="18" t="s">
        <v>546</v>
      </c>
      <c r="F78" s="18" t="s">
        <v>547</v>
      </c>
      <c r="G78" s="49" t="s">
        <v>566</v>
      </c>
      <c r="H78" s="18" t="s">
        <v>549</v>
      </c>
      <c r="I78" s="18" t="s">
        <v>550</v>
      </c>
      <c r="J78" s="17" t="s">
        <v>551</v>
      </c>
      <c r="K78" s="17" t="s">
        <v>574</v>
      </c>
      <c r="L78" s="60" t="s">
        <v>818</v>
      </c>
      <c r="M78" s="74" t="s">
        <v>568</v>
      </c>
      <c r="N78" s="18" t="s">
        <v>569</v>
      </c>
      <c r="O78" s="18" t="s">
        <v>554</v>
      </c>
      <c r="P78" s="19" t="s">
        <v>555</v>
      </c>
      <c r="Q78" s="1"/>
      <c r="R78" s="14"/>
      <c r="Z78" s="6"/>
      <c r="AA78" s="6"/>
      <c r="AB78" s="6"/>
      <c r="AC78" s="6"/>
      <c r="AD78" s="6"/>
      <c r="AE78" s="6"/>
      <c r="AF78" s="6"/>
      <c r="AG78" s="6"/>
      <c r="AH78" s="6"/>
    </row>
    <row r="79" spans="1:34" s="37" customFormat="1" ht="14.25">
      <c r="A79" s="451">
        <v>1</v>
      </c>
      <c r="B79" s="438">
        <v>44344</v>
      </c>
      <c r="C79" s="447"/>
      <c r="D79" s="421" t="s">
        <v>861</v>
      </c>
      <c r="E79" s="448" t="s">
        <v>848</v>
      </c>
      <c r="F79" s="419">
        <v>2.5499999999999998</v>
      </c>
      <c r="G79" s="419">
        <v>3.8</v>
      </c>
      <c r="H79" s="419">
        <v>1.4</v>
      </c>
      <c r="I79" s="420">
        <v>0.1</v>
      </c>
      <c r="J79" s="420" t="s">
        <v>996</v>
      </c>
      <c r="K79" s="420">
        <f>F79-H79</f>
        <v>1.1499999999999999</v>
      </c>
      <c r="L79" s="420">
        <v>100</v>
      </c>
      <c r="M79" s="449">
        <f t="shared" ref="M79:M84" si="37">(K79*N79)-L79</f>
        <v>4500</v>
      </c>
      <c r="N79" s="420">
        <v>4000</v>
      </c>
      <c r="O79" s="450" t="s">
        <v>556</v>
      </c>
      <c r="P79" s="458">
        <v>44361</v>
      </c>
      <c r="Q79" s="344"/>
      <c r="R79" s="314" t="s">
        <v>792</v>
      </c>
      <c r="Z79" s="350"/>
      <c r="AA79" s="350"/>
      <c r="AB79" s="350"/>
      <c r="AC79" s="350"/>
      <c r="AD79" s="350"/>
      <c r="AE79" s="350"/>
      <c r="AF79" s="350"/>
      <c r="AG79" s="350"/>
      <c r="AH79" s="350"/>
    </row>
    <row r="80" spans="1:34" s="37" customFormat="1" ht="14.25">
      <c r="A80" s="451">
        <v>2</v>
      </c>
      <c r="B80" s="438">
        <v>44347</v>
      </c>
      <c r="C80" s="447"/>
      <c r="D80" s="421" t="s">
        <v>863</v>
      </c>
      <c r="E80" s="448" t="s">
        <v>557</v>
      </c>
      <c r="F80" s="419">
        <v>64</v>
      </c>
      <c r="G80" s="419">
        <v>17</v>
      </c>
      <c r="H80" s="419">
        <v>76</v>
      </c>
      <c r="I80" s="420" t="s">
        <v>852</v>
      </c>
      <c r="J80" s="420" t="s">
        <v>843</v>
      </c>
      <c r="K80" s="420">
        <f>H80-F80</f>
        <v>12</v>
      </c>
      <c r="L80" s="420">
        <v>100</v>
      </c>
      <c r="M80" s="449">
        <f t="shared" si="37"/>
        <v>800</v>
      </c>
      <c r="N80" s="420">
        <v>75</v>
      </c>
      <c r="O80" s="450" t="s">
        <v>556</v>
      </c>
      <c r="P80" s="458">
        <v>44348</v>
      </c>
      <c r="Q80" s="344"/>
      <c r="R80" s="314" t="s">
        <v>559</v>
      </c>
      <c r="Z80" s="350"/>
      <c r="AA80" s="350"/>
      <c r="AB80" s="350"/>
      <c r="AC80" s="350"/>
      <c r="AD80" s="350"/>
      <c r="AE80" s="350"/>
      <c r="AF80" s="350"/>
      <c r="AG80" s="350"/>
      <c r="AH80" s="350"/>
    </row>
    <row r="81" spans="1:34" s="37" customFormat="1" ht="14.25">
      <c r="A81" s="451">
        <v>3</v>
      </c>
      <c r="B81" s="438">
        <v>44349</v>
      </c>
      <c r="C81" s="447"/>
      <c r="D81" s="421" t="s">
        <v>875</v>
      </c>
      <c r="E81" s="448" t="s">
        <v>557</v>
      </c>
      <c r="F81" s="419">
        <v>57.5</v>
      </c>
      <c r="G81" s="419">
        <v>17</v>
      </c>
      <c r="H81" s="419">
        <v>71.5</v>
      </c>
      <c r="I81" s="420" t="s">
        <v>876</v>
      </c>
      <c r="J81" s="420" t="s">
        <v>877</v>
      </c>
      <c r="K81" s="420">
        <f>H81-F81</f>
        <v>14</v>
      </c>
      <c r="L81" s="420">
        <v>100</v>
      </c>
      <c r="M81" s="449">
        <f t="shared" si="37"/>
        <v>950</v>
      </c>
      <c r="N81" s="420">
        <v>75</v>
      </c>
      <c r="O81" s="450" t="s">
        <v>556</v>
      </c>
      <c r="P81" s="478">
        <v>44349</v>
      </c>
      <c r="Q81" s="344"/>
      <c r="R81" s="314" t="s">
        <v>559</v>
      </c>
      <c r="Z81" s="350"/>
      <c r="AA81" s="350"/>
      <c r="AB81" s="350"/>
      <c r="AC81" s="350"/>
      <c r="AD81" s="350"/>
      <c r="AE81" s="350"/>
      <c r="AF81" s="350"/>
      <c r="AG81" s="350"/>
      <c r="AH81" s="350"/>
    </row>
    <row r="82" spans="1:34" s="37" customFormat="1" ht="14.25">
      <c r="A82" s="451">
        <v>4</v>
      </c>
      <c r="B82" s="438">
        <v>44354</v>
      </c>
      <c r="C82" s="447"/>
      <c r="D82" s="421" t="s">
        <v>897</v>
      </c>
      <c r="E82" s="448" t="s">
        <v>557</v>
      </c>
      <c r="F82" s="419">
        <v>40.5</v>
      </c>
      <c r="G82" s="419">
        <v>27</v>
      </c>
      <c r="H82" s="419">
        <v>52.5</v>
      </c>
      <c r="I82" s="420" t="s">
        <v>898</v>
      </c>
      <c r="J82" s="420" t="s">
        <v>843</v>
      </c>
      <c r="K82" s="420">
        <f>H82-F82</f>
        <v>12</v>
      </c>
      <c r="L82" s="420">
        <v>100</v>
      </c>
      <c r="M82" s="449">
        <f t="shared" si="37"/>
        <v>3800</v>
      </c>
      <c r="N82" s="420">
        <v>325</v>
      </c>
      <c r="O82" s="450" t="s">
        <v>556</v>
      </c>
      <c r="P82" s="478">
        <v>44354</v>
      </c>
      <c r="Q82" s="344"/>
      <c r="R82" s="314" t="s">
        <v>559</v>
      </c>
      <c r="Z82" s="350"/>
      <c r="AA82" s="350"/>
      <c r="AB82" s="350"/>
      <c r="AC82" s="350"/>
      <c r="AD82" s="350"/>
      <c r="AE82" s="350"/>
      <c r="AF82" s="350"/>
      <c r="AG82" s="350"/>
      <c r="AH82" s="350"/>
    </row>
    <row r="83" spans="1:34" s="37" customFormat="1" ht="14.25">
      <c r="A83" s="451">
        <v>5</v>
      </c>
      <c r="B83" s="438">
        <v>44356</v>
      </c>
      <c r="C83" s="447"/>
      <c r="D83" s="421" t="s">
        <v>923</v>
      </c>
      <c r="E83" s="448" t="s">
        <v>557</v>
      </c>
      <c r="F83" s="419">
        <v>18</v>
      </c>
      <c r="G83" s="419">
        <v>9</v>
      </c>
      <c r="H83" s="419">
        <v>22</v>
      </c>
      <c r="I83" s="420" t="s">
        <v>924</v>
      </c>
      <c r="J83" s="420" t="s">
        <v>937</v>
      </c>
      <c r="K83" s="420">
        <f>H83-F83</f>
        <v>4</v>
      </c>
      <c r="L83" s="420">
        <v>100</v>
      </c>
      <c r="M83" s="449">
        <f t="shared" si="37"/>
        <v>2300</v>
      </c>
      <c r="N83" s="420">
        <v>600</v>
      </c>
      <c r="O83" s="450" t="s">
        <v>556</v>
      </c>
      <c r="P83" s="458">
        <v>44357</v>
      </c>
      <c r="Q83" s="344"/>
      <c r="R83" s="314" t="s">
        <v>559</v>
      </c>
      <c r="Z83" s="350"/>
      <c r="AA83" s="350"/>
      <c r="AB83" s="350"/>
      <c r="AC83" s="350"/>
      <c r="AD83" s="350"/>
      <c r="AE83" s="350"/>
      <c r="AF83" s="350"/>
      <c r="AG83" s="350"/>
      <c r="AH83" s="350"/>
    </row>
    <row r="84" spans="1:34" s="37" customFormat="1" ht="14.25">
      <c r="A84" s="521">
        <v>6</v>
      </c>
      <c r="B84" s="460">
        <v>44357</v>
      </c>
      <c r="C84" s="522"/>
      <c r="D84" s="523" t="s">
        <v>935</v>
      </c>
      <c r="E84" s="524" t="s">
        <v>557</v>
      </c>
      <c r="F84" s="463">
        <v>63.5</v>
      </c>
      <c r="G84" s="463">
        <v>17</v>
      </c>
      <c r="H84" s="463">
        <v>17</v>
      </c>
      <c r="I84" s="465" t="s">
        <v>936</v>
      </c>
      <c r="J84" s="465" t="s">
        <v>995</v>
      </c>
      <c r="K84" s="465">
        <f>H84-F84</f>
        <v>-46.5</v>
      </c>
      <c r="L84" s="465">
        <v>100</v>
      </c>
      <c r="M84" s="510">
        <f t="shared" si="37"/>
        <v>-3587.5</v>
      </c>
      <c r="N84" s="465">
        <v>75</v>
      </c>
      <c r="O84" s="511" t="s">
        <v>620</v>
      </c>
      <c r="P84" s="468">
        <v>44361</v>
      </c>
      <c r="Q84" s="344"/>
      <c r="R84" s="314" t="s">
        <v>559</v>
      </c>
      <c r="Z84" s="350"/>
      <c r="AA84" s="350"/>
      <c r="AB84" s="350"/>
      <c r="AC84" s="350"/>
      <c r="AD84" s="350"/>
      <c r="AE84" s="350"/>
      <c r="AF84" s="350"/>
      <c r="AG84" s="350"/>
      <c r="AH84" s="350"/>
    </row>
    <row r="85" spans="1:34" s="37" customFormat="1" ht="14.25">
      <c r="A85" s="397">
        <v>7</v>
      </c>
      <c r="B85" s="395">
        <v>44358</v>
      </c>
      <c r="C85" s="396"/>
      <c r="D85" s="390" t="s">
        <v>958</v>
      </c>
      <c r="E85" s="391" t="s">
        <v>557</v>
      </c>
      <c r="F85" s="367" t="s">
        <v>959</v>
      </c>
      <c r="G85" s="367">
        <v>4.5</v>
      </c>
      <c r="H85" s="367"/>
      <c r="I85" s="334" t="s">
        <v>960</v>
      </c>
      <c r="J85" s="334" t="s">
        <v>558</v>
      </c>
      <c r="K85" s="470"/>
      <c r="L85" s="334"/>
      <c r="M85" s="441"/>
      <c r="N85" s="334"/>
      <c r="O85" s="361"/>
      <c r="P85" s="387"/>
      <c r="Q85" s="344"/>
      <c r="R85" s="314" t="s">
        <v>559</v>
      </c>
      <c r="Z85" s="350"/>
      <c r="AA85" s="350"/>
      <c r="AB85" s="350"/>
      <c r="AC85" s="350"/>
      <c r="AD85" s="350"/>
      <c r="AE85" s="350"/>
      <c r="AF85" s="350"/>
      <c r="AG85" s="350"/>
      <c r="AH85" s="350"/>
    </row>
    <row r="86" spans="1:34" s="37" customFormat="1" ht="14.25">
      <c r="A86" s="397"/>
      <c r="B86" s="395"/>
      <c r="C86" s="396"/>
      <c r="D86" s="390"/>
      <c r="E86" s="391"/>
      <c r="F86" s="367"/>
      <c r="G86" s="367"/>
      <c r="H86" s="367"/>
      <c r="I86" s="334"/>
      <c r="J86" s="334"/>
      <c r="K86" s="470"/>
      <c r="L86" s="334"/>
      <c r="M86" s="441"/>
      <c r="N86" s="334"/>
      <c r="O86" s="361"/>
      <c r="P86" s="373"/>
      <c r="Q86" s="344"/>
      <c r="R86" s="314"/>
      <c r="Z86" s="350"/>
      <c r="AA86" s="350"/>
      <c r="AB86" s="350"/>
      <c r="AC86" s="350"/>
      <c r="AD86" s="350"/>
      <c r="AE86" s="350"/>
      <c r="AF86" s="350"/>
      <c r="AG86" s="350"/>
      <c r="AH86" s="350"/>
    </row>
    <row r="87" spans="1:34" s="37" customFormat="1" ht="14.25">
      <c r="A87" s="397"/>
      <c r="B87" s="395"/>
      <c r="C87" s="396"/>
      <c r="D87" s="390"/>
      <c r="E87" s="391"/>
      <c r="F87" s="367"/>
      <c r="G87" s="367"/>
      <c r="H87" s="367"/>
      <c r="I87" s="334"/>
      <c r="J87" s="334"/>
      <c r="K87" s="470"/>
      <c r="L87" s="334"/>
      <c r="M87" s="441"/>
      <c r="N87" s="334"/>
      <c r="O87" s="361"/>
      <c r="P87" s="387"/>
      <c r="Q87" s="344"/>
      <c r="R87" s="314"/>
      <c r="Z87" s="350"/>
      <c r="AA87" s="350"/>
      <c r="AB87" s="350"/>
      <c r="AC87" s="350"/>
      <c r="AD87" s="350"/>
      <c r="AE87" s="350"/>
      <c r="AF87" s="350"/>
      <c r="AG87" s="350"/>
      <c r="AH87" s="350"/>
    </row>
    <row r="88" spans="1:34" s="37" customFormat="1" ht="14.25">
      <c r="A88" s="397"/>
      <c r="B88" s="395"/>
      <c r="C88" s="396"/>
      <c r="D88" s="390"/>
      <c r="E88" s="391"/>
      <c r="F88" s="367"/>
      <c r="G88" s="367"/>
      <c r="H88" s="367"/>
      <c r="I88" s="334"/>
      <c r="J88" s="334"/>
      <c r="K88" s="470"/>
      <c r="L88" s="334"/>
      <c r="M88" s="441"/>
      <c r="N88" s="334"/>
      <c r="O88" s="361"/>
      <c r="P88" s="387"/>
      <c r="Q88" s="344"/>
      <c r="R88" s="314"/>
      <c r="Z88" s="350"/>
      <c r="AA88" s="350"/>
      <c r="AB88" s="350"/>
      <c r="AC88" s="350"/>
      <c r="AD88" s="350"/>
      <c r="AE88" s="350"/>
      <c r="AF88" s="350"/>
      <c r="AG88" s="350"/>
      <c r="AH88" s="350"/>
    </row>
    <row r="89" spans="1:34" s="37" customFormat="1" ht="14.25">
      <c r="A89" s="397"/>
      <c r="B89" s="395"/>
      <c r="C89" s="396"/>
      <c r="D89" s="390"/>
      <c r="E89" s="391"/>
      <c r="F89" s="367"/>
      <c r="G89" s="367"/>
      <c r="H89" s="367"/>
      <c r="I89" s="334"/>
      <c r="J89" s="334"/>
      <c r="K89" s="470"/>
      <c r="L89" s="334"/>
      <c r="M89" s="441"/>
      <c r="N89" s="334"/>
      <c r="O89" s="361"/>
      <c r="P89" s="373"/>
      <c r="Q89" s="344"/>
      <c r="R89" s="314"/>
      <c r="Z89" s="350"/>
      <c r="AA89" s="350"/>
      <c r="AB89" s="350"/>
      <c r="AC89" s="350"/>
      <c r="AD89" s="350"/>
      <c r="AE89" s="350"/>
      <c r="AF89" s="350"/>
      <c r="AG89" s="350"/>
      <c r="AH89" s="350"/>
    </row>
    <row r="90" spans="1:34" s="37" customFormat="1" ht="14.25">
      <c r="A90" s="397"/>
      <c r="B90" s="395"/>
      <c r="C90" s="396"/>
      <c r="D90" s="390"/>
      <c r="E90" s="391"/>
      <c r="F90" s="367"/>
      <c r="G90" s="367"/>
      <c r="H90" s="367"/>
      <c r="I90" s="334"/>
      <c r="J90" s="334"/>
      <c r="K90" s="470"/>
      <c r="L90" s="334"/>
      <c r="M90" s="441"/>
      <c r="N90" s="334"/>
      <c r="O90" s="361"/>
      <c r="P90" s="373"/>
      <c r="Q90" s="344"/>
      <c r="R90" s="314"/>
      <c r="Z90" s="350"/>
      <c r="AA90" s="350"/>
      <c r="AB90" s="350"/>
      <c r="AC90" s="350"/>
      <c r="AD90" s="350"/>
      <c r="AE90" s="350"/>
      <c r="AF90" s="350"/>
      <c r="AG90" s="350"/>
      <c r="AH90" s="350"/>
    </row>
    <row r="91" spans="1:34" s="37" customFormat="1" ht="14.25">
      <c r="A91" s="397"/>
      <c r="B91" s="395"/>
      <c r="C91" s="396"/>
      <c r="D91" s="390"/>
      <c r="E91" s="391"/>
      <c r="F91" s="367"/>
      <c r="G91" s="367"/>
      <c r="H91" s="367"/>
      <c r="I91" s="334"/>
      <c r="J91" s="334"/>
      <c r="K91" s="470"/>
      <c r="L91" s="334"/>
      <c r="M91" s="441"/>
      <c r="N91" s="334"/>
      <c r="O91" s="361"/>
      <c r="P91" s="373"/>
      <c r="Q91" s="344"/>
      <c r="R91" s="314"/>
      <c r="Z91" s="350"/>
      <c r="AA91" s="350"/>
      <c r="AB91" s="350"/>
      <c r="AC91" s="350"/>
      <c r="AD91" s="350"/>
      <c r="AE91" s="350"/>
      <c r="AF91" s="350"/>
      <c r="AG91" s="350"/>
      <c r="AH91" s="350"/>
    </row>
    <row r="92" spans="1:34" s="37" customFormat="1" ht="14.25">
      <c r="A92" s="397"/>
      <c r="B92" s="395"/>
      <c r="C92" s="396"/>
      <c r="D92" s="390"/>
      <c r="E92" s="391"/>
      <c r="F92" s="367"/>
      <c r="G92" s="367"/>
      <c r="H92" s="367"/>
      <c r="I92" s="334"/>
      <c r="J92" s="334"/>
      <c r="K92" s="470"/>
      <c r="L92" s="334"/>
      <c r="M92" s="441"/>
      <c r="N92" s="334"/>
      <c r="O92" s="361"/>
      <c r="P92" s="373"/>
      <c r="Q92" s="344"/>
      <c r="R92" s="314"/>
      <c r="Z92" s="350"/>
      <c r="AA92" s="350"/>
      <c r="AB92" s="350"/>
      <c r="AC92" s="350"/>
      <c r="AD92" s="350"/>
      <c r="AE92" s="350"/>
      <c r="AF92" s="350"/>
      <c r="AG92" s="350"/>
      <c r="AH92" s="350"/>
    </row>
    <row r="93" spans="1:34" s="37" customFormat="1" ht="14.25">
      <c r="A93" s="397"/>
      <c r="B93" s="395"/>
      <c r="C93" s="396"/>
      <c r="D93" s="390"/>
      <c r="E93" s="391"/>
      <c r="F93" s="367"/>
      <c r="G93" s="367"/>
      <c r="H93" s="367"/>
      <c r="I93" s="334"/>
      <c r="J93" s="334"/>
      <c r="K93" s="470"/>
      <c r="L93" s="334"/>
      <c r="M93" s="441"/>
      <c r="N93" s="334"/>
      <c r="O93" s="361"/>
      <c r="P93" s="373"/>
      <c r="Q93" s="344"/>
      <c r="R93" s="314"/>
      <c r="Z93" s="350"/>
      <c r="AA93" s="350"/>
      <c r="AB93" s="350"/>
      <c r="AC93" s="350"/>
      <c r="AD93" s="350"/>
      <c r="AE93" s="350"/>
      <c r="AF93" s="350"/>
      <c r="AG93" s="350"/>
      <c r="AH93" s="350"/>
    </row>
    <row r="94" spans="1:34" s="37" customFormat="1" ht="14.25">
      <c r="A94" s="397"/>
      <c r="B94" s="395"/>
      <c r="C94" s="396"/>
      <c r="D94" s="390"/>
      <c r="E94" s="391"/>
      <c r="F94" s="367"/>
      <c r="G94" s="367"/>
      <c r="H94" s="367"/>
      <c r="I94" s="334"/>
      <c r="J94" s="334"/>
      <c r="K94" s="470"/>
      <c r="L94" s="334"/>
      <c r="M94" s="441"/>
      <c r="N94" s="334"/>
      <c r="O94" s="361"/>
      <c r="P94" s="387"/>
      <c r="Q94" s="344"/>
      <c r="R94" s="314"/>
      <c r="Z94" s="350"/>
      <c r="AA94" s="350"/>
      <c r="AB94" s="350"/>
      <c r="AC94" s="350"/>
      <c r="AD94" s="350"/>
      <c r="AE94" s="350"/>
      <c r="AF94" s="350"/>
      <c r="AG94" s="350"/>
      <c r="AH94" s="350"/>
    </row>
    <row r="95" spans="1:34" s="37" customFormat="1">
      <c r="AA95" s="350"/>
      <c r="AB95" s="350"/>
      <c r="AC95" s="350"/>
      <c r="AD95" s="350"/>
      <c r="AE95" s="350"/>
      <c r="AF95" s="350"/>
      <c r="AG95" s="350"/>
      <c r="AH95" s="350"/>
    </row>
    <row r="96" spans="1:34" s="37" customFormat="1">
      <c r="AA96" s="350"/>
      <c r="AB96" s="350"/>
      <c r="AC96" s="350"/>
      <c r="AD96" s="350"/>
      <c r="AE96" s="350"/>
      <c r="AF96" s="350"/>
      <c r="AG96" s="350"/>
      <c r="AH96" s="350"/>
    </row>
    <row r="97" spans="1:38" s="37" customFormat="1" ht="14.25">
      <c r="A97" s="335"/>
      <c r="B97" s="336"/>
      <c r="C97" s="336"/>
      <c r="D97" s="337"/>
      <c r="E97" s="335"/>
      <c r="F97" s="351"/>
      <c r="G97" s="335"/>
      <c r="H97" s="335"/>
      <c r="I97" s="335"/>
      <c r="J97" s="336"/>
      <c r="K97" s="352"/>
      <c r="L97" s="335"/>
      <c r="M97" s="335"/>
      <c r="N97" s="335"/>
      <c r="O97" s="353"/>
      <c r="P97" s="344"/>
      <c r="Q97" s="344"/>
      <c r="R97" s="314"/>
      <c r="Z97" s="350"/>
      <c r="AA97" s="350"/>
      <c r="AB97" s="350"/>
      <c r="AC97" s="350"/>
      <c r="AD97" s="350"/>
      <c r="AE97" s="350"/>
      <c r="AF97" s="350"/>
      <c r="AG97" s="350"/>
      <c r="AH97" s="350"/>
    </row>
    <row r="98" spans="1:38" ht="15">
      <c r="A98" s="96" t="s">
        <v>575</v>
      </c>
      <c r="B98" s="97"/>
      <c r="C98" s="97"/>
      <c r="D98" s="98"/>
      <c r="E98" s="31"/>
      <c r="F98" s="29"/>
      <c r="G98" s="29"/>
      <c r="H98" s="70"/>
      <c r="I98" s="116"/>
      <c r="J98" s="117"/>
      <c r="K98" s="14"/>
      <c r="L98" s="14"/>
      <c r="M98" s="14"/>
      <c r="N98" s="8"/>
      <c r="O98" s="50"/>
      <c r="Q98" s="92"/>
      <c r="R98" s="14"/>
      <c r="S98" s="13"/>
      <c r="T98" s="13"/>
      <c r="U98" s="13"/>
      <c r="V98" s="13"/>
      <c r="W98" s="13"/>
      <c r="X98" s="13"/>
      <c r="Y98" s="13"/>
      <c r="Z98" s="13"/>
    </row>
    <row r="99" spans="1:38" ht="38.25">
      <c r="A99" s="17" t="s">
        <v>16</v>
      </c>
      <c r="B99" s="18" t="s">
        <v>534</v>
      </c>
      <c r="C99" s="18"/>
      <c r="D99" s="19" t="s">
        <v>545</v>
      </c>
      <c r="E99" s="18" t="s">
        <v>546</v>
      </c>
      <c r="F99" s="18" t="s">
        <v>547</v>
      </c>
      <c r="G99" s="18" t="s">
        <v>548</v>
      </c>
      <c r="H99" s="18" t="s">
        <v>549</v>
      </c>
      <c r="I99" s="18" t="s">
        <v>550</v>
      </c>
      <c r="J99" s="17" t="s">
        <v>551</v>
      </c>
      <c r="K99" s="59" t="s">
        <v>567</v>
      </c>
      <c r="L99" s="372" t="s">
        <v>818</v>
      </c>
      <c r="M99" s="60" t="s">
        <v>817</v>
      </c>
      <c r="N99" s="18" t="s">
        <v>554</v>
      </c>
      <c r="O99" s="75" t="s">
        <v>555</v>
      </c>
      <c r="P99" s="94"/>
      <c r="Q99" s="8"/>
      <c r="R99" s="14"/>
      <c r="S99" s="13"/>
      <c r="T99" s="13"/>
      <c r="U99" s="13"/>
      <c r="V99" s="13"/>
      <c r="W99" s="13"/>
      <c r="X99" s="13"/>
      <c r="Y99" s="13"/>
      <c r="Z99" s="13"/>
    </row>
    <row r="100" spans="1:38" s="443" customFormat="1" ht="14.25">
      <c r="A100" s="479">
        <v>1</v>
      </c>
      <c r="B100" s="480">
        <v>44327</v>
      </c>
      <c r="C100" s="481"/>
      <c r="D100" s="421" t="s">
        <v>465</v>
      </c>
      <c r="E100" s="482" t="s">
        <v>557</v>
      </c>
      <c r="F100" s="419">
        <v>239</v>
      </c>
      <c r="G100" s="483">
        <v>218</v>
      </c>
      <c r="H100" s="482">
        <v>264</v>
      </c>
      <c r="I100" s="484" t="s">
        <v>847</v>
      </c>
      <c r="J100" s="420" t="s">
        <v>700</v>
      </c>
      <c r="K100" s="420">
        <f t="shared" ref="K100" si="38">H100-F100</f>
        <v>25</v>
      </c>
      <c r="L100" s="485">
        <f>(F100*-0.8)/100</f>
        <v>-1.9120000000000001</v>
      </c>
      <c r="M100" s="486">
        <f t="shared" ref="M100" si="39">(K100+L100)/F100</f>
        <v>9.6602510460251048E-2</v>
      </c>
      <c r="N100" s="420" t="s">
        <v>556</v>
      </c>
      <c r="O100" s="458">
        <v>44354</v>
      </c>
      <c r="P100" s="428"/>
      <c r="Q100" s="4"/>
      <c r="R100" s="429" t="s">
        <v>559</v>
      </c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</row>
    <row r="101" spans="1:38" s="5" customFormat="1">
      <c r="A101" s="345"/>
      <c r="B101" s="346"/>
      <c r="C101" s="347"/>
      <c r="D101" s="348"/>
      <c r="E101" s="376"/>
      <c r="F101" s="376"/>
      <c r="G101" s="426"/>
      <c r="H101" s="426"/>
      <c r="I101" s="376"/>
      <c r="J101" s="427"/>
      <c r="K101" s="422"/>
      <c r="L101" s="423"/>
      <c r="M101" s="424"/>
      <c r="N101" s="425"/>
      <c r="O101" s="349"/>
      <c r="P101" s="120"/>
      <c r="Q101"/>
      <c r="R101" s="91"/>
      <c r="T101" s="54"/>
      <c r="U101" s="54"/>
      <c r="V101" s="54"/>
      <c r="W101" s="54"/>
      <c r="X101" s="54"/>
      <c r="Y101" s="54"/>
      <c r="Z101" s="54"/>
    </row>
    <row r="102" spans="1:38">
      <c r="A102" s="20" t="s">
        <v>560</v>
      </c>
      <c r="B102" s="20"/>
      <c r="C102" s="20"/>
      <c r="D102" s="20"/>
      <c r="E102" s="2"/>
      <c r="F102" s="27" t="s">
        <v>562</v>
      </c>
      <c r="G102" s="79"/>
      <c r="H102" s="79"/>
      <c r="I102" s="35"/>
      <c r="J102" s="82"/>
      <c r="K102" s="80"/>
      <c r="L102" s="81"/>
      <c r="M102" s="82"/>
      <c r="N102" s="83"/>
      <c r="O102" s="121"/>
      <c r="P102" s="8"/>
      <c r="Q102" s="13"/>
      <c r="R102" s="93"/>
      <c r="S102" s="13"/>
      <c r="T102" s="13"/>
      <c r="U102" s="13"/>
      <c r="V102" s="13"/>
      <c r="W102" s="13"/>
      <c r="X102" s="13"/>
      <c r="Y102" s="13"/>
    </row>
    <row r="103" spans="1:38">
      <c r="A103" s="26" t="s">
        <v>561</v>
      </c>
      <c r="B103" s="20"/>
      <c r="C103" s="20"/>
      <c r="D103" s="20"/>
      <c r="E103" s="29"/>
      <c r="F103" s="27" t="s">
        <v>564</v>
      </c>
      <c r="G103" s="9"/>
      <c r="H103" s="9"/>
      <c r="I103" s="9"/>
      <c r="J103" s="50"/>
      <c r="K103" s="9"/>
      <c r="L103" s="9"/>
      <c r="M103" s="9"/>
      <c r="N103" s="8"/>
      <c r="O103" s="50"/>
      <c r="Q103" s="4"/>
      <c r="R103" s="14"/>
      <c r="S103" s="13"/>
      <c r="T103" s="13"/>
      <c r="U103" s="13"/>
      <c r="V103" s="13"/>
      <c r="W103" s="13"/>
      <c r="X103" s="13"/>
      <c r="Y103" s="13"/>
      <c r="Z103" s="13"/>
    </row>
    <row r="104" spans="1:38">
      <c r="A104" s="26"/>
      <c r="B104" s="20"/>
      <c r="C104" s="20"/>
      <c r="D104" s="20"/>
      <c r="E104" s="29"/>
      <c r="F104" s="27"/>
      <c r="G104" s="9"/>
      <c r="H104" s="9"/>
      <c r="I104" s="9"/>
      <c r="J104" s="50"/>
      <c r="K104" s="9"/>
      <c r="L104" s="9"/>
      <c r="M104" s="9"/>
      <c r="N104" s="8"/>
      <c r="O104" s="50"/>
      <c r="Q104" s="4"/>
      <c r="R104" s="79"/>
      <c r="S104" s="13"/>
      <c r="T104" s="13"/>
      <c r="U104" s="13"/>
      <c r="V104" s="13"/>
      <c r="W104" s="13"/>
      <c r="X104" s="13"/>
      <c r="Y104" s="13"/>
      <c r="Z104" s="13"/>
    </row>
    <row r="105" spans="1:38" ht="15">
      <c r="A105" s="8"/>
      <c r="B105" s="30" t="s">
        <v>821</v>
      </c>
      <c r="C105" s="30"/>
      <c r="D105" s="30"/>
      <c r="E105" s="30"/>
      <c r="F105" s="31"/>
      <c r="G105" s="29"/>
      <c r="H105" s="29"/>
      <c r="I105" s="70"/>
      <c r="J105" s="71"/>
      <c r="K105" s="72"/>
      <c r="L105" s="371"/>
      <c r="M105" s="9"/>
      <c r="N105" s="8"/>
      <c r="O105" s="50"/>
      <c r="Q105" s="4"/>
      <c r="R105" s="79"/>
      <c r="S105" s="13"/>
      <c r="T105" s="13"/>
      <c r="U105" s="13"/>
      <c r="V105" s="13"/>
      <c r="W105" s="13"/>
      <c r="X105" s="13"/>
      <c r="Y105" s="13"/>
      <c r="Z105" s="13"/>
    </row>
    <row r="106" spans="1:38" ht="38.25">
      <c r="A106" s="17" t="s">
        <v>16</v>
      </c>
      <c r="B106" s="18" t="s">
        <v>534</v>
      </c>
      <c r="C106" s="18"/>
      <c r="D106" s="19" t="s">
        <v>545</v>
      </c>
      <c r="E106" s="18" t="s">
        <v>546</v>
      </c>
      <c r="F106" s="18" t="s">
        <v>547</v>
      </c>
      <c r="G106" s="18" t="s">
        <v>566</v>
      </c>
      <c r="H106" s="18" t="s">
        <v>549</v>
      </c>
      <c r="I106" s="18" t="s">
        <v>550</v>
      </c>
      <c r="J106" s="73" t="s">
        <v>551</v>
      </c>
      <c r="K106" s="59" t="s">
        <v>567</v>
      </c>
      <c r="L106" s="74" t="s">
        <v>568</v>
      </c>
      <c r="M106" s="18" t="s">
        <v>569</v>
      </c>
      <c r="N106" s="372" t="s">
        <v>818</v>
      </c>
      <c r="O106" s="60" t="s">
        <v>817</v>
      </c>
      <c r="P106" s="18" t="s">
        <v>554</v>
      </c>
      <c r="Q106" s="75" t="s">
        <v>555</v>
      </c>
      <c r="R106" s="79"/>
      <c r="S106" s="13"/>
      <c r="T106" s="13"/>
      <c r="U106" s="13"/>
      <c r="V106" s="13"/>
      <c r="W106" s="13"/>
      <c r="X106" s="13"/>
      <c r="Y106" s="13"/>
      <c r="Z106" s="13"/>
    </row>
    <row r="107" spans="1:38" ht="14.25">
      <c r="A107" s="340"/>
      <c r="B107" s="354"/>
      <c r="C107" s="358"/>
      <c r="D107" s="366"/>
      <c r="E107" s="359"/>
      <c r="F107" s="381"/>
      <c r="G107" s="364"/>
      <c r="H107" s="359"/>
      <c r="I107" s="356"/>
      <c r="J107" s="392"/>
      <c r="K107" s="392"/>
      <c r="L107" s="393"/>
      <c r="M107" s="391"/>
      <c r="N107" s="393"/>
      <c r="O107" s="380"/>
      <c r="P107" s="360"/>
      <c r="Q107" s="373"/>
      <c r="R107" s="389"/>
      <c r="S107" s="379"/>
      <c r="T107" s="13"/>
      <c r="U107" s="388"/>
      <c r="V107" s="388"/>
      <c r="W107" s="388"/>
      <c r="X107" s="388"/>
      <c r="Y107" s="388"/>
      <c r="Z107" s="388"/>
      <c r="AA107" s="350"/>
      <c r="AB107" s="350"/>
      <c r="AC107" s="350"/>
    </row>
    <row r="108" spans="1:38" ht="14.25">
      <c r="A108" s="340"/>
      <c r="B108" s="354"/>
      <c r="C108" s="358"/>
      <c r="D108" s="366"/>
      <c r="E108" s="359"/>
      <c r="F108" s="381"/>
      <c r="G108" s="364"/>
      <c r="H108" s="359"/>
      <c r="I108" s="356"/>
      <c r="J108" s="392"/>
      <c r="K108" s="392"/>
      <c r="L108" s="393"/>
      <c r="M108" s="391"/>
      <c r="N108" s="393"/>
      <c r="O108" s="380"/>
      <c r="P108" s="360"/>
      <c r="Q108" s="373"/>
      <c r="R108" s="389"/>
      <c r="S108" s="379"/>
      <c r="T108" s="13"/>
      <c r="U108" s="388"/>
      <c r="V108" s="388"/>
      <c r="W108" s="388"/>
      <c r="X108" s="388"/>
      <c r="Y108" s="388"/>
      <c r="Z108" s="388"/>
      <c r="AA108" s="350"/>
      <c r="AB108" s="350"/>
      <c r="AC108" s="350"/>
    </row>
    <row r="109" spans="1:38" s="350" customFormat="1" ht="14.25">
      <c r="A109" s="340"/>
      <c r="B109" s="354"/>
      <c r="C109" s="358"/>
      <c r="D109" s="366"/>
      <c r="E109" s="359"/>
      <c r="F109" s="381"/>
      <c r="G109" s="364"/>
      <c r="H109" s="359"/>
      <c r="I109" s="356"/>
      <c r="J109" s="392"/>
      <c r="K109" s="392"/>
      <c r="L109" s="393"/>
      <c r="M109" s="391"/>
      <c r="N109" s="393"/>
      <c r="O109" s="380"/>
      <c r="P109" s="360"/>
      <c r="Q109" s="373"/>
      <c r="R109" s="386"/>
      <c r="S109" s="388"/>
      <c r="T109" s="388"/>
      <c r="U109" s="388"/>
      <c r="V109" s="388"/>
      <c r="W109" s="388"/>
      <c r="X109" s="388"/>
      <c r="Y109" s="388"/>
      <c r="Z109" s="388"/>
    </row>
    <row r="110" spans="1:38" s="350" customFormat="1" ht="14.25">
      <c r="A110" s="340"/>
      <c r="B110" s="354"/>
      <c r="C110" s="358"/>
      <c r="D110" s="366"/>
      <c r="E110" s="359"/>
      <c r="F110" s="392"/>
      <c r="G110" s="367"/>
      <c r="H110" s="359"/>
      <c r="I110" s="356"/>
      <c r="J110" s="392"/>
      <c r="K110" s="392"/>
      <c r="L110" s="393"/>
      <c r="M110" s="391"/>
      <c r="N110" s="393"/>
      <c r="O110" s="380"/>
      <c r="P110" s="360"/>
      <c r="Q110" s="373"/>
      <c r="R110" s="386"/>
      <c r="S110" s="388"/>
      <c r="T110" s="388"/>
      <c r="U110" s="388"/>
      <c r="V110" s="388"/>
      <c r="W110" s="388"/>
      <c r="X110" s="388"/>
      <c r="Y110" s="388"/>
      <c r="Z110" s="388"/>
    </row>
    <row r="111" spans="1:38" s="350" customFormat="1" ht="14.25">
      <c r="A111" s="340"/>
      <c r="B111" s="354"/>
      <c r="C111" s="358"/>
      <c r="D111" s="366"/>
      <c r="E111" s="359"/>
      <c r="F111" s="392"/>
      <c r="G111" s="367"/>
      <c r="H111" s="359"/>
      <c r="I111" s="356"/>
      <c r="J111" s="392"/>
      <c r="K111" s="392"/>
      <c r="L111" s="393"/>
      <c r="M111" s="391"/>
      <c r="N111" s="393"/>
      <c r="O111" s="380"/>
      <c r="P111" s="360"/>
      <c r="Q111" s="373"/>
      <c r="R111" s="386"/>
      <c r="S111" s="388"/>
      <c r="T111" s="388"/>
      <c r="U111" s="388"/>
      <c r="V111" s="388"/>
      <c r="W111" s="388"/>
      <c r="X111" s="388"/>
      <c r="Y111" s="388"/>
      <c r="Z111" s="388"/>
    </row>
    <row r="112" spans="1:38" s="350" customFormat="1" ht="14.25">
      <c r="A112" s="340"/>
      <c r="B112" s="354"/>
      <c r="C112" s="358"/>
      <c r="D112" s="366"/>
      <c r="E112" s="359"/>
      <c r="F112" s="381"/>
      <c r="G112" s="364"/>
      <c r="H112" s="359"/>
      <c r="I112" s="356"/>
      <c r="J112" s="392"/>
      <c r="K112" s="383"/>
      <c r="L112" s="393"/>
      <c r="M112" s="391"/>
      <c r="N112" s="393"/>
      <c r="O112" s="380"/>
      <c r="P112" s="385"/>
      <c r="Q112" s="373"/>
      <c r="R112" s="386"/>
      <c r="S112" s="388"/>
      <c r="T112" s="388"/>
      <c r="U112" s="388"/>
      <c r="V112" s="388"/>
      <c r="W112" s="388"/>
      <c r="X112" s="388"/>
      <c r="Y112" s="388"/>
      <c r="Z112" s="388"/>
    </row>
    <row r="113" spans="1:26" s="350" customFormat="1" ht="14.25">
      <c r="A113" s="340"/>
      <c r="B113" s="354"/>
      <c r="C113" s="358"/>
      <c r="D113" s="366"/>
      <c r="E113" s="359"/>
      <c r="F113" s="381"/>
      <c r="G113" s="364"/>
      <c r="H113" s="359"/>
      <c r="I113" s="356"/>
      <c r="J113" s="383"/>
      <c r="K113" s="383"/>
      <c r="L113" s="383"/>
      <c r="M113" s="383"/>
      <c r="N113" s="384"/>
      <c r="O113" s="394"/>
      <c r="P113" s="385"/>
      <c r="Q113" s="373"/>
      <c r="R113" s="386"/>
      <c r="S113" s="388"/>
      <c r="T113" s="388"/>
      <c r="U113" s="388"/>
      <c r="V113" s="388"/>
      <c r="W113" s="388"/>
      <c r="X113" s="388"/>
      <c r="Y113" s="388"/>
      <c r="Z113" s="388"/>
    </row>
    <row r="114" spans="1:26" s="350" customFormat="1" ht="14.25">
      <c r="A114" s="340"/>
      <c r="B114" s="354"/>
      <c r="C114" s="358"/>
      <c r="D114" s="366"/>
      <c r="E114" s="359"/>
      <c r="F114" s="392"/>
      <c r="G114" s="367"/>
      <c r="H114" s="359"/>
      <c r="I114" s="356"/>
      <c r="J114" s="392"/>
      <c r="K114" s="392"/>
      <c r="L114" s="393"/>
      <c r="M114" s="391"/>
      <c r="N114" s="393"/>
      <c r="O114" s="380"/>
      <c r="P114" s="360"/>
      <c r="Q114" s="373"/>
      <c r="R114" s="389"/>
      <c r="S114" s="379"/>
      <c r="T114" s="388"/>
      <c r="U114" s="388"/>
      <c r="V114" s="388"/>
      <c r="W114" s="388"/>
      <c r="X114" s="388"/>
      <c r="Y114" s="388"/>
      <c r="Z114" s="388"/>
    </row>
    <row r="115" spans="1:26" s="350" customFormat="1" ht="14.25">
      <c r="A115" s="340"/>
      <c r="B115" s="354"/>
      <c r="C115" s="358"/>
      <c r="D115" s="366"/>
      <c r="E115" s="359"/>
      <c r="F115" s="381"/>
      <c r="G115" s="364"/>
      <c r="H115" s="359"/>
      <c r="I115" s="356"/>
      <c r="J115" s="334"/>
      <c r="K115" s="334"/>
      <c r="L115" s="334"/>
      <c r="M115" s="334"/>
      <c r="N115" s="382"/>
      <c r="O115" s="380"/>
      <c r="P115" s="361"/>
      <c r="Q115" s="373"/>
      <c r="R115" s="389"/>
      <c r="S115" s="379"/>
      <c r="T115" s="388"/>
      <c r="U115" s="388"/>
      <c r="V115" s="388"/>
      <c r="W115" s="388"/>
      <c r="X115" s="388"/>
      <c r="Y115" s="388"/>
      <c r="Z115" s="388"/>
    </row>
    <row r="116" spans="1:26">
      <c r="A116" s="26"/>
      <c r="B116" s="20"/>
      <c r="C116" s="20"/>
      <c r="D116" s="20"/>
      <c r="E116" s="29"/>
      <c r="F116" s="27"/>
      <c r="G116" s="9"/>
      <c r="H116" s="9"/>
      <c r="I116" s="9"/>
      <c r="J116" s="50"/>
      <c r="K116" s="9"/>
      <c r="L116" s="9"/>
      <c r="M116" s="9"/>
      <c r="N116" s="8"/>
      <c r="O116" s="50"/>
      <c r="P116" s="4"/>
      <c r="Q116" s="8"/>
      <c r="R116" s="138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26"/>
      <c r="B117" s="20"/>
      <c r="C117" s="20"/>
      <c r="D117" s="20"/>
      <c r="E117" s="29"/>
      <c r="F117" s="27"/>
      <c r="G117" s="38"/>
      <c r="H117" s="39"/>
      <c r="I117" s="79"/>
      <c r="J117" s="14"/>
      <c r="K117" s="80"/>
      <c r="L117" s="81"/>
      <c r="M117" s="82"/>
      <c r="N117" s="83"/>
      <c r="O117" s="84"/>
      <c r="P117" s="8"/>
      <c r="Q117" s="13"/>
      <c r="R117" s="138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34"/>
      <c r="B118" s="42"/>
      <c r="C118" s="99"/>
      <c r="D118" s="3"/>
      <c r="E118" s="35"/>
      <c r="F118" s="79"/>
      <c r="G118" s="38"/>
      <c r="H118" s="39"/>
      <c r="I118" s="79"/>
      <c r="J118" s="14"/>
      <c r="K118" s="80"/>
      <c r="L118" s="81"/>
      <c r="M118" s="82"/>
      <c r="N118" s="83"/>
      <c r="O118" s="84"/>
      <c r="P118" s="8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 ht="15">
      <c r="A119" s="2"/>
      <c r="B119" s="100" t="s">
        <v>576</v>
      </c>
      <c r="C119" s="100"/>
      <c r="D119" s="100"/>
      <c r="E119" s="100"/>
      <c r="F119" s="14"/>
      <c r="G119" s="14"/>
      <c r="H119" s="101"/>
      <c r="I119" s="14"/>
      <c r="J119" s="71"/>
      <c r="K119" s="72"/>
      <c r="L119" s="14"/>
      <c r="M119" s="14"/>
      <c r="N119" s="13"/>
      <c r="O119" s="95"/>
      <c r="P119" s="8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 ht="38.25">
      <c r="A120" s="17" t="s">
        <v>16</v>
      </c>
      <c r="B120" s="18" t="s">
        <v>534</v>
      </c>
      <c r="C120" s="18"/>
      <c r="D120" s="19" t="s">
        <v>545</v>
      </c>
      <c r="E120" s="18" t="s">
        <v>546</v>
      </c>
      <c r="F120" s="18" t="s">
        <v>547</v>
      </c>
      <c r="G120" s="18" t="s">
        <v>577</v>
      </c>
      <c r="H120" s="18" t="s">
        <v>578</v>
      </c>
      <c r="I120" s="18" t="s">
        <v>550</v>
      </c>
      <c r="J120" s="58" t="s">
        <v>551</v>
      </c>
      <c r="K120" s="18" t="s">
        <v>552</v>
      </c>
      <c r="L120" s="18" t="s">
        <v>553</v>
      </c>
      <c r="M120" s="18" t="s">
        <v>554</v>
      </c>
      <c r="N120" s="19" t="s">
        <v>555</v>
      </c>
      <c r="O120" s="95"/>
      <c r="P120" s="8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86">
        <v>1</v>
      </c>
      <c r="B121" s="102">
        <v>41579</v>
      </c>
      <c r="C121" s="102"/>
      <c r="D121" s="103" t="s">
        <v>579</v>
      </c>
      <c r="E121" s="104" t="s">
        <v>580</v>
      </c>
      <c r="F121" s="105">
        <v>82</v>
      </c>
      <c r="G121" s="104" t="s">
        <v>581</v>
      </c>
      <c r="H121" s="104">
        <v>100</v>
      </c>
      <c r="I121" s="122">
        <v>100</v>
      </c>
      <c r="J121" s="123" t="s">
        <v>582</v>
      </c>
      <c r="K121" s="124">
        <f t="shared" ref="K121:K152" si="40">H121-F121</f>
        <v>18</v>
      </c>
      <c r="L121" s="125">
        <f t="shared" ref="L121:L152" si="41">K121/F121</f>
        <v>0.21951219512195122</v>
      </c>
      <c r="M121" s="126" t="s">
        <v>556</v>
      </c>
      <c r="N121" s="127">
        <v>42657</v>
      </c>
      <c r="O121" s="50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86">
        <v>2</v>
      </c>
      <c r="B122" s="102">
        <v>41794</v>
      </c>
      <c r="C122" s="102"/>
      <c r="D122" s="103" t="s">
        <v>583</v>
      </c>
      <c r="E122" s="104" t="s">
        <v>557</v>
      </c>
      <c r="F122" s="105">
        <v>257</v>
      </c>
      <c r="G122" s="104" t="s">
        <v>581</v>
      </c>
      <c r="H122" s="104">
        <v>300</v>
      </c>
      <c r="I122" s="122">
        <v>300</v>
      </c>
      <c r="J122" s="123" t="s">
        <v>582</v>
      </c>
      <c r="K122" s="124">
        <f t="shared" si="40"/>
        <v>43</v>
      </c>
      <c r="L122" s="125">
        <f t="shared" si="41"/>
        <v>0.16731517509727625</v>
      </c>
      <c r="M122" s="126" t="s">
        <v>556</v>
      </c>
      <c r="N122" s="127">
        <v>41822</v>
      </c>
      <c r="O122" s="50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86">
        <v>3</v>
      </c>
      <c r="B123" s="102">
        <v>41828</v>
      </c>
      <c r="C123" s="102"/>
      <c r="D123" s="103" t="s">
        <v>584</v>
      </c>
      <c r="E123" s="104" t="s">
        <v>557</v>
      </c>
      <c r="F123" s="105">
        <v>393</v>
      </c>
      <c r="G123" s="104" t="s">
        <v>581</v>
      </c>
      <c r="H123" s="104">
        <v>468</v>
      </c>
      <c r="I123" s="122">
        <v>468</v>
      </c>
      <c r="J123" s="123" t="s">
        <v>582</v>
      </c>
      <c r="K123" s="124">
        <f t="shared" si="40"/>
        <v>75</v>
      </c>
      <c r="L123" s="125">
        <f t="shared" si="41"/>
        <v>0.19083969465648856</v>
      </c>
      <c r="M123" s="126" t="s">
        <v>556</v>
      </c>
      <c r="N123" s="127">
        <v>41863</v>
      </c>
      <c r="O123" s="50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86">
        <v>4</v>
      </c>
      <c r="B124" s="102">
        <v>41857</v>
      </c>
      <c r="C124" s="102"/>
      <c r="D124" s="103" t="s">
        <v>585</v>
      </c>
      <c r="E124" s="104" t="s">
        <v>557</v>
      </c>
      <c r="F124" s="105">
        <v>205</v>
      </c>
      <c r="G124" s="104" t="s">
        <v>581</v>
      </c>
      <c r="H124" s="104">
        <v>275</v>
      </c>
      <c r="I124" s="122">
        <v>250</v>
      </c>
      <c r="J124" s="123" t="s">
        <v>582</v>
      </c>
      <c r="K124" s="124">
        <f t="shared" si="40"/>
        <v>70</v>
      </c>
      <c r="L124" s="125">
        <f t="shared" si="41"/>
        <v>0.34146341463414637</v>
      </c>
      <c r="M124" s="126" t="s">
        <v>556</v>
      </c>
      <c r="N124" s="127">
        <v>41962</v>
      </c>
      <c r="O124" s="50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86">
        <v>5</v>
      </c>
      <c r="B125" s="102">
        <v>41886</v>
      </c>
      <c r="C125" s="102"/>
      <c r="D125" s="103" t="s">
        <v>586</v>
      </c>
      <c r="E125" s="104" t="s">
        <v>557</v>
      </c>
      <c r="F125" s="105">
        <v>162</v>
      </c>
      <c r="G125" s="104" t="s">
        <v>581</v>
      </c>
      <c r="H125" s="104">
        <v>190</v>
      </c>
      <c r="I125" s="122">
        <v>190</v>
      </c>
      <c r="J125" s="123" t="s">
        <v>582</v>
      </c>
      <c r="K125" s="124">
        <f t="shared" si="40"/>
        <v>28</v>
      </c>
      <c r="L125" s="125">
        <f t="shared" si="41"/>
        <v>0.1728395061728395</v>
      </c>
      <c r="M125" s="126" t="s">
        <v>556</v>
      </c>
      <c r="N125" s="127">
        <v>42006</v>
      </c>
      <c r="O125" s="50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86">
        <v>6</v>
      </c>
      <c r="B126" s="102">
        <v>41886</v>
      </c>
      <c r="C126" s="102"/>
      <c r="D126" s="103" t="s">
        <v>587</v>
      </c>
      <c r="E126" s="104" t="s">
        <v>557</v>
      </c>
      <c r="F126" s="105">
        <v>75</v>
      </c>
      <c r="G126" s="104" t="s">
        <v>581</v>
      </c>
      <c r="H126" s="104">
        <v>91.5</v>
      </c>
      <c r="I126" s="122" t="s">
        <v>588</v>
      </c>
      <c r="J126" s="123" t="s">
        <v>589</v>
      </c>
      <c r="K126" s="124">
        <f t="shared" si="40"/>
        <v>16.5</v>
      </c>
      <c r="L126" s="125">
        <f t="shared" si="41"/>
        <v>0.22</v>
      </c>
      <c r="M126" s="126" t="s">
        <v>556</v>
      </c>
      <c r="N126" s="127">
        <v>41954</v>
      </c>
      <c r="O126" s="50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86">
        <v>7</v>
      </c>
      <c r="B127" s="102">
        <v>41913</v>
      </c>
      <c r="C127" s="102"/>
      <c r="D127" s="103" t="s">
        <v>590</v>
      </c>
      <c r="E127" s="104" t="s">
        <v>557</v>
      </c>
      <c r="F127" s="105">
        <v>850</v>
      </c>
      <c r="G127" s="104" t="s">
        <v>581</v>
      </c>
      <c r="H127" s="104">
        <v>982.5</v>
      </c>
      <c r="I127" s="122">
        <v>1050</v>
      </c>
      <c r="J127" s="123" t="s">
        <v>591</v>
      </c>
      <c r="K127" s="124">
        <f t="shared" si="40"/>
        <v>132.5</v>
      </c>
      <c r="L127" s="125">
        <f t="shared" si="41"/>
        <v>0.15588235294117647</v>
      </c>
      <c r="M127" s="126" t="s">
        <v>556</v>
      </c>
      <c r="N127" s="127">
        <v>42039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86">
        <v>8</v>
      </c>
      <c r="B128" s="102">
        <v>41913</v>
      </c>
      <c r="C128" s="102"/>
      <c r="D128" s="103" t="s">
        <v>592</v>
      </c>
      <c r="E128" s="104" t="s">
        <v>557</v>
      </c>
      <c r="F128" s="105">
        <v>475</v>
      </c>
      <c r="G128" s="104" t="s">
        <v>581</v>
      </c>
      <c r="H128" s="104">
        <v>515</v>
      </c>
      <c r="I128" s="122">
        <v>600</v>
      </c>
      <c r="J128" s="123" t="s">
        <v>593</v>
      </c>
      <c r="K128" s="124">
        <f t="shared" si="40"/>
        <v>40</v>
      </c>
      <c r="L128" s="125">
        <f t="shared" si="41"/>
        <v>8.4210526315789472E-2</v>
      </c>
      <c r="M128" s="126" t="s">
        <v>556</v>
      </c>
      <c r="N128" s="127">
        <v>41939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86">
        <v>9</v>
      </c>
      <c r="B129" s="102">
        <v>41913</v>
      </c>
      <c r="C129" s="102"/>
      <c r="D129" s="103" t="s">
        <v>594</v>
      </c>
      <c r="E129" s="104" t="s">
        <v>557</v>
      </c>
      <c r="F129" s="105">
        <v>86</v>
      </c>
      <c r="G129" s="104" t="s">
        <v>581</v>
      </c>
      <c r="H129" s="104">
        <v>99</v>
      </c>
      <c r="I129" s="122">
        <v>140</v>
      </c>
      <c r="J129" s="123" t="s">
        <v>595</v>
      </c>
      <c r="K129" s="124">
        <f t="shared" si="40"/>
        <v>13</v>
      </c>
      <c r="L129" s="125">
        <f t="shared" si="41"/>
        <v>0.15116279069767441</v>
      </c>
      <c r="M129" s="126" t="s">
        <v>556</v>
      </c>
      <c r="N129" s="127">
        <v>41939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86">
        <v>10</v>
      </c>
      <c r="B130" s="102">
        <v>41926</v>
      </c>
      <c r="C130" s="102"/>
      <c r="D130" s="103" t="s">
        <v>596</v>
      </c>
      <c r="E130" s="104" t="s">
        <v>557</v>
      </c>
      <c r="F130" s="105">
        <v>496.6</v>
      </c>
      <c r="G130" s="104" t="s">
        <v>581</v>
      </c>
      <c r="H130" s="104">
        <v>621</v>
      </c>
      <c r="I130" s="122">
        <v>580</v>
      </c>
      <c r="J130" s="123" t="s">
        <v>582</v>
      </c>
      <c r="K130" s="124">
        <f t="shared" si="40"/>
        <v>124.39999999999998</v>
      </c>
      <c r="L130" s="125">
        <f t="shared" si="41"/>
        <v>0.25050342327829234</v>
      </c>
      <c r="M130" s="126" t="s">
        <v>556</v>
      </c>
      <c r="N130" s="127">
        <v>42605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86">
        <v>11</v>
      </c>
      <c r="B131" s="102">
        <v>41926</v>
      </c>
      <c r="C131" s="102"/>
      <c r="D131" s="103" t="s">
        <v>597</v>
      </c>
      <c r="E131" s="104" t="s">
        <v>557</v>
      </c>
      <c r="F131" s="105">
        <v>2481.9</v>
      </c>
      <c r="G131" s="104" t="s">
        <v>581</v>
      </c>
      <c r="H131" s="104">
        <v>2840</v>
      </c>
      <c r="I131" s="122">
        <v>2870</v>
      </c>
      <c r="J131" s="123" t="s">
        <v>598</v>
      </c>
      <c r="K131" s="124">
        <f t="shared" si="40"/>
        <v>358.09999999999991</v>
      </c>
      <c r="L131" s="125">
        <f t="shared" si="41"/>
        <v>0.14428462065353154</v>
      </c>
      <c r="M131" s="126" t="s">
        <v>556</v>
      </c>
      <c r="N131" s="127">
        <v>42017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86">
        <v>12</v>
      </c>
      <c r="B132" s="102">
        <v>41928</v>
      </c>
      <c r="C132" s="102"/>
      <c r="D132" s="103" t="s">
        <v>599</v>
      </c>
      <c r="E132" s="104" t="s">
        <v>557</v>
      </c>
      <c r="F132" s="105">
        <v>84.5</v>
      </c>
      <c r="G132" s="104" t="s">
        <v>581</v>
      </c>
      <c r="H132" s="104">
        <v>93</v>
      </c>
      <c r="I132" s="122">
        <v>110</v>
      </c>
      <c r="J132" s="123" t="s">
        <v>600</v>
      </c>
      <c r="K132" s="124">
        <f t="shared" si="40"/>
        <v>8.5</v>
      </c>
      <c r="L132" s="125">
        <f t="shared" si="41"/>
        <v>0.10059171597633136</v>
      </c>
      <c r="M132" s="126" t="s">
        <v>556</v>
      </c>
      <c r="N132" s="127">
        <v>41939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86">
        <v>13</v>
      </c>
      <c r="B133" s="102">
        <v>41928</v>
      </c>
      <c r="C133" s="102"/>
      <c r="D133" s="103" t="s">
        <v>601</v>
      </c>
      <c r="E133" s="104" t="s">
        <v>557</v>
      </c>
      <c r="F133" s="105">
        <v>401</v>
      </c>
      <c r="G133" s="104" t="s">
        <v>581</v>
      </c>
      <c r="H133" s="104">
        <v>428</v>
      </c>
      <c r="I133" s="122">
        <v>450</v>
      </c>
      <c r="J133" s="123" t="s">
        <v>602</v>
      </c>
      <c r="K133" s="124">
        <f t="shared" si="40"/>
        <v>27</v>
      </c>
      <c r="L133" s="125">
        <f t="shared" si="41"/>
        <v>6.7331670822942641E-2</v>
      </c>
      <c r="M133" s="126" t="s">
        <v>556</v>
      </c>
      <c r="N133" s="127">
        <v>42020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86">
        <v>14</v>
      </c>
      <c r="B134" s="102">
        <v>41928</v>
      </c>
      <c r="C134" s="102"/>
      <c r="D134" s="103" t="s">
        <v>603</v>
      </c>
      <c r="E134" s="104" t="s">
        <v>557</v>
      </c>
      <c r="F134" s="105">
        <v>101</v>
      </c>
      <c r="G134" s="104" t="s">
        <v>581</v>
      </c>
      <c r="H134" s="104">
        <v>112</v>
      </c>
      <c r="I134" s="122">
        <v>120</v>
      </c>
      <c r="J134" s="123" t="s">
        <v>604</v>
      </c>
      <c r="K134" s="124">
        <f t="shared" si="40"/>
        <v>11</v>
      </c>
      <c r="L134" s="125">
        <f t="shared" si="41"/>
        <v>0.10891089108910891</v>
      </c>
      <c r="M134" s="126" t="s">
        <v>556</v>
      </c>
      <c r="N134" s="127">
        <v>41939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86">
        <v>15</v>
      </c>
      <c r="B135" s="102">
        <v>41954</v>
      </c>
      <c r="C135" s="102"/>
      <c r="D135" s="103" t="s">
        <v>605</v>
      </c>
      <c r="E135" s="104" t="s">
        <v>557</v>
      </c>
      <c r="F135" s="105">
        <v>59</v>
      </c>
      <c r="G135" s="104" t="s">
        <v>581</v>
      </c>
      <c r="H135" s="104">
        <v>76</v>
      </c>
      <c r="I135" s="122">
        <v>76</v>
      </c>
      <c r="J135" s="123" t="s">
        <v>582</v>
      </c>
      <c r="K135" s="124">
        <f t="shared" si="40"/>
        <v>17</v>
      </c>
      <c r="L135" s="125">
        <f t="shared" si="41"/>
        <v>0.28813559322033899</v>
      </c>
      <c r="M135" s="126" t="s">
        <v>556</v>
      </c>
      <c r="N135" s="127">
        <v>43032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6">
        <v>16</v>
      </c>
      <c r="B136" s="102">
        <v>41954</v>
      </c>
      <c r="C136" s="102"/>
      <c r="D136" s="103" t="s">
        <v>594</v>
      </c>
      <c r="E136" s="104" t="s">
        <v>557</v>
      </c>
      <c r="F136" s="105">
        <v>99</v>
      </c>
      <c r="G136" s="104" t="s">
        <v>581</v>
      </c>
      <c r="H136" s="104">
        <v>120</v>
      </c>
      <c r="I136" s="122">
        <v>120</v>
      </c>
      <c r="J136" s="123" t="s">
        <v>606</v>
      </c>
      <c r="K136" s="124">
        <f t="shared" si="40"/>
        <v>21</v>
      </c>
      <c r="L136" s="125">
        <f t="shared" si="41"/>
        <v>0.21212121212121213</v>
      </c>
      <c r="M136" s="126" t="s">
        <v>556</v>
      </c>
      <c r="N136" s="127">
        <v>41960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6">
        <v>17</v>
      </c>
      <c r="B137" s="102">
        <v>41956</v>
      </c>
      <c r="C137" s="102"/>
      <c r="D137" s="103" t="s">
        <v>607</v>
      </c>
      <c r="E137" s="104" t="s">
        <v>557</v>
      </c>
      <c r="F137" s="105">
        <v>22</v>
      </c>
      <c r="G137" s="104" t="s">
        <v>581</v>
      </c>
      <c r="H137" s="104">
        <v>33.549999999999997</v>
      </c>
      <c r="I137" s="122">
        <v>32</v>
      </c>
      <c r="J137" s="123" t="s">
        <v>608</v>
      </c>
      <c r="K137" s="124">
        <f t="shared" si="40"/>
        <v>11.549999999999997</v>
      </c>
      <c r="L137" s="125">
        <f t="shared" si="41"/>
        <v>0.52499999999999991</v>
      </c>
      <c r="M137" s="126" t="s">
        <v>556</v>
      </c>
      <c r="N137" s="127">
        <v>42188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86">
        <v>18</v>
      </c>
      <c r="B138" s="102">
        <v>41976</v>
      </c>
      <c r="C138" s="102"/>
      <c r="D138" s="103" t="s">
        <v>609</v>
      </c>
      <c r="E138" s="104" t="s">
        <v>557</v>
      </c>
      <c r="F138" s="105">
        <v>440</v>
      </c>
      <c r="G138" s="104" t="s">
        <v>581</v>
      </c>
      <c r="H138" s="104">
        <v>520</v>
      </c>
      <c r="I138" s="122">
        <v>520</v>
      </c>
      <c r="J138" s="123" t="s">
        <v>610</v>
      </c>
      <c r="K138" s="124">
        <f t="shared" si="40"/>
        <v>80</v>
      </c>
      <c r="L138" s="125">
        <f t="shared" si="41"/>
        <v>0.18181818181818182</v>
      </c>
      <c r="M138" s="126" t="s">
        <v>556</v>
      </c>
      <c r="N138" s="127">
        <v>42208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19</v>
      </c>
      <c r="B139" s="102">
        <v>41976</v>
      </c>
      <c r="C139" s="102"/>
      <c r="D139" s="103" t="s">
        <v>611</v>
      </c>
      <c r="E139" s="104" t="s">
        <v>557</v>
      </c>
      <c r="F139" s="105">
        <v>360</v>
      </c>
      <c r="G139" s="104" t="s">
        <v>581</v>
      </c>
      <c r="H139" s="104">
        <v>427</v>
      </c>
      <c r="I139" s="122">
        <v>425</v>
      </c>
      <c r="J139" s="123" t="s">
        <v>612</v>
      </c>
      <c r="K139" s="124">
        <f t="shared" si="40"/>
        <v>67</v>
      </c>
      <c r="L139" s="125">
        <f t="shared" si="41"/>
        <v>0.18611111111111112</v>
      </c>
      <c r="M139" s="126" t="s">
        <v>556</v>
      </c>
      <c r="N139" s="127">
        <v>42058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86">
        <v>20</v>
      </c>
      <c r="B140" s="102">
        <v>42012</v>
      </c>
      <c r="C140" s="102"/>
      <c r="D140" s="103" t="s">
        <v>613</v>
      </c>
      <c r="E140" s="104" t="s">
        <v>557</v>
      </c>
      <c r="F140" s="105">
        <v>360</v>
      </c>
      <c r="G140" s="104" t="s">
        <v>581</v>
      </c>
      <c r="H140" s="104">
        <v>455</v>
      </c>
      <c r="I140" s="122">
        <v>420</v>
      </c>
      <c r="J140" s="123" t="s">
        <v>614</v>
      </c>
      <c r="K140" s="124">
        <f t="shared" si="40"/>
        <v>95</v>
      </c>
      <c r="L140" s="125">
        <f t="shared" si="41"/>
        <v>0.2638888888888889</v>
      </c>
      <c r="M140" s="126" t="s">
        <v>556</v>
      </c>
      <c r="N140" s="127">
        <v>42024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21</v>
      </c>
      <c r="B141" s="102">
        <v>42012</v>
      </c>
      <c r="C141" s="102"/>
      <c r="D141" s="103" t="s">
        <v>615</v>
      </c>
      <c r="E141" s="104" t="s">
        <v>557</v>
      </c>
      <c r="F141" s="105">
        <v>130</v>
      </c>
      <c r="G141" s="104"/>
      <c r="H141" s="104">
        <v>175.5</v>
      </c>
      <c r="I141" s="122">
        <v>165</v>
      </c>
      <c r="J141" s="123" t="s">
        <v>616</v>
      </c>
      <c r="K141" s="124">
        <f t="shared" si="40"/>
        <v>45.5</v>
      </c>
      <c r="L141" s="125">
        <f t="shared" si="41"/>
        <v>0.35</v>
      </c>
      <c r="M141" s="126" t="s">
        <v>556</v>
      </c>
      <c r="N141" s="127">
        <v>43088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22</v>
      </c>
      <c r="B142" s="102">
        <v>42040</v>
      </c>
      <c r="C142" s="102"/>
      <c r="D142" s="103" t="s">
        <v>376</v>
      </c>
      <c r="E142" s="104" t="s">
        <v>580</v>
      </c>
      <c r="F142" s="105">
        <v>98</v>
      </c>
      <c r="G142" s="104"/>
      <c r="H142" s="104">
        <v>120</v>
      </c>
      <c r="I142" s="122">
        <v>120</v>
      </c>
      <c r="J142" s="123" t="s">
        <v>582</v>
      </c>
      <c r="K142" s="124">
        <f t="shared" si="40"/>
        <v>22</v>
      </c>
      <c r="L142" s="125">
        <f t="shared" si="41"/>
        <v>0.22448979591836735</v>
      </c>
      <c r="M142" s="126" t="s">
        <v>556</v>
      </c>
      <c r="N142" s="127">
        <v>42753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23</v>
      </c>
      <c r="B143" s="102">
        <v>42040</v>
      </c>
      <c r="C143" s="102"/>
      <c r="D143" s="103" t="s">
        <v>617</v>
      </c>
      <c r="E143" s="104" t="s">
        <v>580</v>
      </c>
      <c r="F143" s="105">
        <v>196</v>
      </c>
      <c r="G143" s="104"/>
      <c r="H143" s="104">
        <v>262</v>
      </c>
      <c r="I143" s="122">
        <v>255</v>
      </c>
      <c r="J143" s="123" t="s">
        <v>582</v>
      </c>
      <c r="K143" s="124">
        <f t="shared" si="40"/>
        <v>66</v>
      </c>
      <c r="L143" s="125">
        <f t="shared" si="41"/>
        <v>0.33673469387755101</v>
      </c>
      <c r="M143" s="126" t="s">
        <v>556</v>
      </c>
      <c r="N143" s="127">
        <v>42599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7">
        <v>24</v>
      </c>
      <c r="B144" s="106">
        <v>42067</v>
      </c>
      <c r="C144" s="106"/>
      <c r="D144" s="107" t="s">
        <v>375</v>
      </c>
      <c r="E144" s="108" t="s">
        <v>580</v>
      </c>
      <c r="F144" s="109">
        <v>235</v>
      </c>
      <c r="G144" s="109"/>
      <c r="H144" s="110">
        <v>77</v>
      </c>
      <c r="I144" s="128" t="s">
        <v>618</v>
      </c>
      <c r="J144" s="129" t="s">
        <v>619</v>
      </c>
      <c r="K144" s="130">
        <f t="shared" si="40"/>
        <v>-158</v>
      </c>
      <c r="L144" s="131">
        <f t="shared" si="41"/>
        <v>-0.67234042553191486</v>
      </c>
      <c r="M144" s="132" t="s">
        <v>620</v>
      </c>
      <c r="N144" s="133">
        <v>43522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25</v>
      </c>
      <c r="B145" s="102">
        <v>42067</v>
      </c>
      <c r="C145" s="102"/>
      <c r="D145" s="103" t="s">
        <v>453</v>
      </c>
      <c r="E145" s="104" t="s">
        <v>580</v>
      </c>
      <c r="F145" s="105">
        <v>185</v>
      </c>
      <c r="G145" s="104"/>
      <c r="H145" s="104">
        <v>224</v>
      </c>
      <c r="I145" s="122" t="s">
        <v>621</v>
      </c>
      <c r="J145" s="123" t="s">
        <v>582</v>
      </c>
      <c r="K145" s="124">
        <f t="shared" si="40"/>
        <v>39</v>
      </c>
      <c r="L145" s="125">
        <f t="shared" si="41"/>
        <v>0.21081081081081082</v>
      </c>
      <c r="M145" s="126" t="s">
        <v>556</v>
      </c>
      <c r="N145" s="127">
        <v>42647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323">
        <v>26</v>
      </c>
      <c r="B146" s="111">
        <v>42090</v>
      </c>
      <c r="C146" s="111"/>
      <c r="D146" s="112" t="s">
        <v>622</v>
      </c>
      <c r="E146" s="113" t="s">
        <v>580</v>
      </c>
      <c r="F146" s="114">
        <v>49.5</v>
      </c>
      <c r="G146" s="115"/>
      <c r="H146" s="115">
        <v>15.85</v>
      </c>
      <c r="I146" s="115">
        <v>67</v>
      </c>
      <c r="J146" s="134" t="s">
        <v>623</v>
      </c>
      <c r="K146" s="115">
        <f t="shared" si="40"/>
        <v>-33.65</v>
      </c>
      <c r="L146" s="135">
        <f t="shared" si="41"/>
        <v>-0.67979797979797973</v>
      </c>
      <c r="M146" s="132" t="s">
        <v>620</v>
      </c>
      <c r="N146" s="136">
        <v>43627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27</v>
      </c>
      <c r="B147" s="102">
        <v>42093</v>
      </c>
      <c r="C147" s="102"/>
      <c r="D147" s="103" t="s">
        <v>624</v>
      </c>
      <c r="E147" s="104" t="s">
        <v>580</v>
      </c>
      <c r="F147" s="105">
        <v>183.5</v>
      </c>
      <c r="G147" s="104"/>
      <c r="H147" s="104">
        <v>219</v>
      </c>
      <c r="I147" s="122">
        <v>218</v>
      </c>
      <c r="J147" s="123" t="s">
        <v>625</v>
      </c>
      <c r="K147" s="124">
        <f t="shared" si="40"/>
        <v>35.5</v>
      </c>
      <c r="L147" s="125">
        <f t="shared" si="41"/>
        <v>0.19346049046321526</v>
      </c>
      <c r="M147" s="126" t="s">
        <v>556</v>
      </c>
      <c r="N147" s="127">
        <v>42103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6">
        <v>28</v>
      </c>
      <c r="B148" s="102">
        <v>42114</v>
      </c>
      <c r="C148" s="102"/>
      <c r="D148" s="103" t="s">
        <v>626</v>
      </c>
      <c r="E148" s="104" t="s">
        <v>580</v>
      </c>
      <c r="F148" s="105">
        <f>(227+237)/2</f>
        <v>232</v>
      </c>
      <c r="G148" s="104"/>
      <c r="H148" s="104">
        <v>298</v>
      </c>
      <c r="I148" s="122">
        <v>298</v>
      </c>
      <c r="J148" s="123" t="s">
        <v>582</v>
      </c>
      <c r="K148" s="124">
        <f t="shared" si="40"/>
        <v>66</v>
      </c>
      <c r="L148" s="125">
        <f t="shared" si="41"/>
        <v>0.28448275862068967</v>
      </c>
      <c r="M148" s="126" t="s">
        <v>556</v>
      </c>
      <c r="N148" s="127">
        <v>42823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29</v>
      </c>
      <c r="B149" s="102">
        <v>42128</v>
      </c>
      <c r="C149" s="102"/>
      <c r="D149" s="103" t="s">
        <v>627</v>
      </c>
      <c r="E149" s="104" t="s">
        <v>557</v>
      </c>
      <c r="F149" s="105">
        <v>385</v>
      </c>
      <c r="G149" s="104"/>
      <c r="H149" s="104">
        <f>212.5+331</f>
        <v>543.5</v>
      </c>
      <c r="I149" s="122">
        <v>510</v>
      </c>
      <c r="J149" s="123" t="s">
        <v>628</v>
      </c>
      <c r="K149" s="124">
        <f t="shared" si="40"/>
        <v>158.5</v>
      </c>
      <c r="L149" s="125">
        <f t="shared" si="41"/>
        <v>0.41168831168831171</v>
      </c>
      <c r="M149" s="126" t="s">
        <v>556</v>
      </c>
      <c r="N149" s="127">
        <v>42235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30</v>
      </c>
      <c r="B150" s="102">
        <v>42128</v>
      </c>
      <c r="C150" s="102"/>
      <c r="D150" s="103" t="s">
        <v>629</v>
      </c>
      <c r="E150" s="104" t="s">
        <v>557</v>
      </c>
      <c r="F150" s="105">
        <v>115.5</v>
      </c>
      <c r="G150" s="104"/>
      <c r="H150" s="104">
        <v>146</v>
      </c>
      <c r="I150" s="122">
        <v>142</v>
      </c>
      <c r="J150" s="123" t="s">
        <v>630</v>
      </c>
      <c r="K150" s="124">
        <f t="shared" si="40"/>
        <v>30.5</v>
      </c>
      <c r="L150" s="125">
        <f t="shared" si="41"/>
        <v>0.26406926406926406</v>
      </c>
      <c r="M150" s="126" t="s">
        <v>556</v>
      </c>
      <c r="N150" s="127">
        <v>42202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31</v>
      </c>
      <c r="B151" s="102">
        <v>42151</v>
      </c>
      <c r="C151" s="102"/>
      <c r="D151" s="103" t="s">
        <v>631</v>
      </c>
      <c r="E151" s="104" t="s">
        <v>557</v>
      </c>
      <c r="F151" s="105">
        <v>237.5</v>
      </c>
      <c r="G151" s="104"/>
      <c r="H151" s="104">
        <v>279.5</v>
      </c>
      <c r="I151" s="122">
        <v>278</v>
      </c>
      <c r="J151" s="123" t="s">
        <v>582</v>
      </c>
      <c r="K151" s="124">
        <f t="shared" si="40"/>
        <v>42</v>
      </c>
      <c r="L151" s="125">
        <f t="shared" si="41"/>
        <v>0.17684210526315788</v>
      </c>
      <c r="M151" s="126" t="s">
        <v>556</v>
      </c>
      <c r="N151" s="127">
        <v>42222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32</v>
      </c>
      <c r="B152" s="102">
        <v>42174</v>
      </c>
      <c r="C152" s="102"/>
      <c r="D152" s="103" t="s">
        <v>601</v>
      </c>
      <c r="E152" s="104" t="s">
        <v>580</v>
      </c>
      <c r="F152" s="105">
        <v>340</v>
      </c>
      <c r="G152" s="104"/>
      <c r="H152" s="104">
        <v>448</v>
      </c>
      <c r="I152" s="122">
        <v>448</v>
      </c>
      <c r="J152" s="123" t="s">
        <v>582</v>
      </c>
      <c r="K152" s="124">
        <f t="shared" si="40"/>
        <v>108</v>
      </c>
      <c r="L152" s="125">
        <f t="shared" si="41"/>
        <v>0.31764705882352939</v>
      </c>
      <c r="M152" s="126" t="s">
        <v>556</v>
      </c>
      <c r="N152" s="127">
        <v>43018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33</v>
      </c>
      <c r="B153" s="102">
        <v>42191</v>
      </c>
      <c r="C153" s="102"/>
      <c r="D153" s="103" t="s">
        <v>632</v>
      </c>
      <c r="E153" s="104" t="s">
        <v>580</v>
      </c>
      <c r="F153" s="105">
        <v>390</v>
      </c>
      <c r="G153" s="104"/>
      <c r="H153" s="104">
        <v>460</v>
      </c>
      <c r="I153" s="122">
        <v>460</v>
      </c>
      <c r="J153" s="123" t="s">
        <v>582</v>
      </c>
      <c r="K153" s="124">
        <f t="shared" ref="K153:K173" si="42">H153-F153</f>
        <v>70</v>
      </c>
      <c r="L153" s="125">
        <f t="shared" ref="L153:L173" si="43">K153/F153</f>
        <v>0.17948717948717949</v>
      </c>
      <c r="M153" s="126" t="s">
        <v>556</v>
      </c>
      <c r="N153" s="127">
        <v>42478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7">
        <v>34</v>
      </c>
      <c r="B154" s="106">
        <v>42195</v>
      </c>
      <c r="C154" s="106"/>
      <c r="D154" s="107" t="s">
        <v>633</v>
      </c>
      <c r="E154" s="108" t="s">
        <v>580</v>
      </c>
      <c r="F154" s="109">
        <v>122.5</v>
      </c>
      <c r="G154" s="109"/>
      <c r="H154" s="110">
        <v>61</v>
      </c>
      <c r="I154" s="128">
        <v>172</v>
      </c>
      <c r="J154" s="129" t="s">
        <v>634</v>
      </c>
      <c r="K154" s="130">
        <f t="shared" si="42"/>
        <v>-61.5</v>
      </c>
      <c r="L154" s="131">
        <f t="shared" si="43"/>
        <v>-0.50204081632653064</v>
      </c>
      <c r="M154" s="132" t="s">
        <v>620</v>
      </c>
      <c r="N154" s="133">
        <v>43333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35</v>
      </c>
      <c r="B155" s="102">
        <v>42219</v>
      </c>
      <c r="C155" s="102"/>
      <c r="D155" s="103" t="s">
        <v>635</v>
      </c>
      <c r="E155" s="104" t="s">
        <v>580</v>
      </c>
      <c r="F155" s="105">
        <v>297.5</v>
      </c>
      <c r="G155" s="104"/>
      <c r="H155" s="104">
        <v>350</v>
      </c>
      <c r="I155" s="122">
        <v>360</v>
      </c>
      <c r="J155" s="123" t="s">
        <v>636</v>
      </c>
      <c r="K155" s="124">
        <f t="shared" si="42"/>
        <v>52.5</v>
      </c>
      <c r="L155" s="125">
        <f t="shared" si="43"/>
        <v>0.17647058823529413</v>
      </c>
      <c r="M155" s="126" t="s">
        <v>556</v>
      </c>
      <c r="N155" s="127">
        <v>42232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36</v>
      </c>
      <c r="B156" s="102">
        <v>42219</v>
      </c>
      <c r="C156" s="102"/>
      <c r="D156" s="103" t="s">
        <v>637</v>
      </c>
      <c r="E156" s="104" t="s">
        <v>580</v>
      </c>
      <c r="F156" s="105">
        <v>115.5</v>
      </c>
      <c r="G156" s="104"/>
      <c r="H156" s="104">
        <v>149</v>
      </c>
      <c r="I156" s="122">
        <v>140</v>
      </c>
      <c r="J156" s="137" t="s">
        <v>638</v>
      </c>
      <c r="K156" s="124">
        <f t="shared" si="42"/>
        <v>33.5</v>
      </c>
      <c r="L156" s="125">
        <f t="shared" si="43"/>
        <v>0.29004329004329005</v>
      </c>
      <c r="M156" s="126" t="s">
        <v>556</v>
      </c>
      <c r="N156" s="127">
        <v>42740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37</v>
      </c>
      <c r="B157" s="102">
        <v>42251</v>
      </c>
      <c r="C157" s="102"/>
      <c r="D157" s="103" t="s">
        <v>631</v>
      </c>
      <c r="E157" s="104" t="s">
        <v>580</v>
      </c>
      <c r="F157" s="105">
        <v>226</v>
      </c>
      <c r="G157" s="104"/>
      <c r="H157" s="104">
        <v>292</v>
      </c>
      <c r="I157" s="122">
        <v>292</v>
      </c>
      <c r="J157" s="123" t="s">
        <v>639</v>
      </c>
      <c r="K157" s="124">
        <f t="shared" si="42"/>
        <v>66</v>
      </c>
      <c r="L157" s="125">
        <f t="shared" si="43"/>
        <v>0.29203539823008851</v>
      </c>
      <c r="M157" s="126" t="s">
        <v>556</v>
      </c>
      <c r="N157" s="127">
        <v>42286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38</v>
      </c>
      <c r="B158" s="102">
        <v>42254</v>
      </c>
      <c r="C158" s="102"/>
      <c r="D158" s="103" t="s">
        <v>626</v>
      </c>
      <c r="E158" s="104" t="s">
        <v>580</v>
      </c>
      <c r="F158" s="105">
        <v>232.5</v>
      </c>
      <c r="G158" s="104"/>
      <c r="H158" s="104">
        <v>312.5</v>
      </c>
      <c r="I158" s="122">
        <v>310</v>
      </c>
      <c r="J158" s="123" t="s">
        <v>582</v>
      </c>
      <c r="K158" s="124">
        <f t="shared" si="42"/>
        <v>80</v>
      </c>
      <c r="L158" s="125">
        <f t="shared" si="43"/>
        <v>0.34408602150537637</v>
      </c>
      <c r="M158" s="126" t="s">
        <v>556</v>
      </c>
      <c r="N158" s="127">
        <v>42823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39</v>
      </c>
      <c r="B159" s="102">
        <v>42268</v>
      </c>
      <c r="C159" s="102"/>
      <c r="D159" s="103" t="s">
        <v>640</v>
      </c>
      <c r="E159" s="104" t="s">
        <v>580</v>
      </c>
      <c r="F159" s="105">
        <v>196.5</v>
      </c>
      <c r="G159" s="104"/>
      <c r="H159" s="104">
        <v>238</v>
      </c>
      <c r="I159" s="122">
        <v>238</v>
      </c>
      <c r="J159" s="123" t="s">
        <v>639</v>
      </c>
      <c r="K159" s="124">
        <f t="shared" si="42"/>
        <v>41.5</v>
      </c>
      <c r="L159" s="125">
        <f t="shared" si="43"/>
        <v>0.21119592875318066</v>
      </c>
      <c r="M159" s="126" t="s">
        <v>556</v>
      </c>
      <c r="N159" s="127">
        <v>42291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40</v>
      </c>
      <c r="B160" s="102">
        <v>42271</v>
      </c>
      <c r="C160" s="102"/>
      <c r="D160" s="103" t="s">
        <v>579</v>
      </c>
      <c r="E160" s="104" t="s">
        <v>580</v>
      </c>
      <c r="F160" s="105">
        <v>65</v>
      </c>
      <c r="G160" s="104"/>
      <c r="H160" s="104">
        <v>82</v>
      </c>
      <c r="I160" s="122">
        <v>82</v>
      </c>
      <c r="J160" s="123" t="s">
        <v>639</v>
      </c>
      <c r="K160" s="124">
        <f t="shared" si="42"/>
        <v>17</v>
      </c>
      <c r="L160" s="125">
        <f t="shared" si="43"/>
        <v>0.26153846153846155</v>
      </c>
      <c r="M160" s="126" t="s">
        <v>556</v>
      </c>
      <c r="N160" s="127">
        <v>42578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41</v>
      </c>
      <c r="B161" s="102">
        <v>42291</v>
      </c>
      <c r="C161" s="102"/>
      <c r="D161" s="103" t="s">
        <v>641</v>
      </c>
      <c r="E161" s="104" t="s">
        <v>580</v>
      </c>
      <c r="F161" s="105">
        <v>144</v>
      </c>
      <c r="G161" s="104"/>
      <c r="H161" s="104">
        <v>182.5</v>
      </c>
      <c r="I161" s="122">
        <v>181</v>
      </c>
      <c r="J161" s="123" t="s">
        <v>639</v>
      </c>
      <c r="K161" s="124">
        <f t="shared" si="42"/>
        <v>38.5</v>
      </c>
      <c r="L161" s="125">
        <f t="shared" si="43"/>
        <v>0.2673611111111111</v>
      </c>
      <c r="M161" s="126" t="s">
        <v>556</v>
      </c>
      <c r="N161" s="127">
        <v>42817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42</v>
      </c>
      <c r="B162" s="102">
        <v>42291</v>
      </c>
      <c r="C162" s="102"/>
      <c r="D162" s="103" t="s">
        <v>642</v>
      </c>
      <c r="E162" s="104" t="s">
        <v>580</v>
      </c>
      <c r="F162" s="105">
        <v>264</v>
      </c>
      <c r="G162" s="104"/>
      <c r="H162" s="104">
        <v>311</v>
      </c>
      <c r="I162" s="122">
        <v>311</v>
      </c>
      <c r="J162" s="123" t="s">
        <v>639</v>
      </c>
      <c r="K162" s="124">
        <f t="shared" si="42"/>
        <v>47</v>
      </c>
      <c r="L162" s="125">
        <f t="shared" si="43"/>
        <v>0.17803030303030304</v>
      </c>
      <c r="M162" s="126" t="s">
        <v>556</v>
      </c>
      <c r="N162" s="127">
        <v>42604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43</v>
      </c>
      <c r="B163" s="102">
        <v>42318</v>
      </c>
      <c r="C163" s="102"/>
      <c r="D163" s="103" t="s">
        <v>643</v>
      </c>
      <c r="E163" s="104" t="s">
        <v>557</v>
      </c>
      <c r="F163" s="105">
        <v>549.5</v>
      </c>
      <c r="G163" s="104"/>
      <c r="H163" s="104">
        <v>630</v>
      </c>
      <c r="I163" s="122">
        <v>630</v>
      </c>
      <c r="J163" s="123" t="s">
        <v>639</v>
      </c>
      <c r="K163" s="124">
        <f t="shared" si="42"/>
        <v>80.5</v>
      </c>
      <c r="L163" s="125">
        <f t="shared" si="43"/>
        <v>0.1464968152866242</v>
      </c>
      <c r="M163" s="126" t="s">
        <v>556</v>
      </c>
      <c r="N163" s="127">
        <v>42419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44</v>
      </c>
      <c r="B164" s="102">
        <v>42342</v>
      </c>
      <c r="C164" s="102"/>
      <c r="D164" s="103" t="s">
        <v>644</v>
      </c>
      <c r="E164" s="104" t="s">
        <v>580</v>
      </c>
      <c r="F164" s="105">
        <v>1027.5</v>
      </c>
      <c r="G164" s="104"/>
      <c r="H164" s="104">
        <v>1315</v>
      </c>
      <c r="I164" s="122">
        <v>1250</v>
      </c>
      <c r="J164" s="123" t="s">
        <v>639</v>
      </c>
      <c r="K164" s="124">
        <f t="shared" si="42"/>
        <v>287.5</v>
      </c>
      <c r="L164" s="125">
        <f t="shared" si="43"/>
        <v>0.27980535279805352</v>
      </c>
      <c r="M164" s="126" t="s">
        <v>556</v>
      </c>
      <c r="N164" s="127">
        <v>43244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45</v>
      </c>
      <c r="B165" s="102">
        <v>42367</v>
      </c>
      <c r="C165" s="102"/>
      <c r="D165" s="103" t="s">
        <v>645</v>
      </c>
      <c r="E165" s="104" t="s">
        <v>580</v>
      </c>
      <c r="F165" s="105">
        <v>465</v>
      </c>
      <c r="G165" s="104"/>
      <c r="H165" s="104">
        <v>540</v>
      </c>
      <c r="I165" s="122">
        <v>540</v>
      </c>
      <c r="J165" s="123" t="s">
        <v>639</v>
      </c>
      <c r="K165" s="124">
        <f t="shared" si="42"/>
        <v>75</v>
      </c>
      <c r="L165" s="125">
        <f t="shared" si="43"/>
        <v>0.16129032258064516</v>
      </c>
      <c r="M165" s="126" t="s">
        <v>556</v>
      </c>
      <c r="N165" s="127">
        <v>42530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46</v>
      </c>
      <c r="B166" s="102">
        <v>42380</v>
      </c>
      <c r="C166" s="102"/>
      <c r="D166" s="103" t="s">
        <v>376</v>
      </c>
      <c r="E166" s="104" t="s">
        <v>557</v>
      </c>
      <c r="F166" s="105">
        <v>81</v>
      </c>
      <c r="G166" s="104"/>
      <c r="H166" s="104">
        <v>110</v>
      </c>
      <c r="I166" s="122">
        <v>110</v>
      </c>
      <c r="J166" s="123" t="s">
        <v>639</v>
      </c>
      <c r="K166" s="124">
        <f t="shared" si="42"/>
        <v>29</v>
      </c>
      <c r="L166" s="125">
        <f t="shared" si="43"/>
        <v>0.35802469135802467</v>
      </c>
      <c r="M166" s="126" t="s">
        <v>556</v>
      </c>
      <c r="N166" s="127">
        <v>42745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47</v>
      </c>
      <c r="B167" s="102">
        <v>42382</v>
      </c>
      <c r="C167" s="102"/>
      <c r="D167" s="103" t="s">
        <v>646</v>
      </c>
      <c r="E167" s="104" t="s">
        <v>557</v>
      </c>
      <c r="F167" s="105">
        <v>417.5</v>
      </c>
      <c r="G167" s="104"/>
      <c r="H167" s="104">
        <v>547</v>
      </c>
      <c r="I167" s="122">
        <v>535</v>
      </c>
      <c r="J167" s="123" t="s">
        <v>639</v>
      </c>
      <c r="K167" s="124">
        <f t="shared" si="42"/>
        <v>129.5</v>
      </c>
      <c r="L167" s="125">
        <f t="shared" si="43"/>
        <v>0.31017964071856285</v>
      </c>
      <c r="M167" s="126" t="s">
        <v>556</v>
      </c>
      <c r="N167" s="127">
        <v>42578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48</v>
      </c>
      <c r="B168" s="102">
        <v>42408</v>
      </c>
      <c r="C168" s="102"/>
      <c r="D168" s="103" t="s">
        <v>647</v>
      </c>
      <c r="E168" s="104" t="s">
        <v>580</v>
      </c>
      <c r="F168" s="105">
        <v>650</v>
      </c>
      <c r="G168" s="104"/>
      <c r="H168" s="104">
        <v>800</v>
      </c>
      <c r="I168" s="122">
        <v>800</v>
      </c>
      <c r="J168" s="123" t="s">
        <v>639</v>
      </c>
      <c r="K168" s="124">
        <f t="shared" si="42"/>
        <v>150</v>
      </c>
      <c r="L168" s="125">
        <f t="shared" si="43"/>
        <v>0.23076923076923078</v>
      </c>
      <c r="M168" s="126" t="s">
        <v>556</v>
      </c>
      <c r="N168" s="127">
        <v>43154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49</v>
      </c>
      <c r="B169" s="102">
        <v>42433</v>
      </c>
      <c r="C169" s="102"/>
      <c r="D169" s="103" t="s">
        <v>193</v>
      </c>
      <c r="E169" s="104" t="s">
        <v>580</v>
      </c>
      <c r="F169" s="105">
        <v>437.5</v>
      </c>
      <c r="G169" s="104"/>
      <c r="H169" s="104">
        <v>504.5</v>
      </c>
      <c r="I169" s="122">
        <v>522</v>
      </c>
      <c r="J169" s="123" t="s">
        <v>648</v>
      </c>
      <c r="K169" s="124">
        <f t="shared" si="42"/>
        <v>67</v>
      </c>
      <c r="L169" s="125">
        <f t="shared" si="43"/>
        <v>0.15314285714285714</v>
      </c>
      <c r="M169" s="126" t="s">
        <v>556</v>
      </c>
      <c r="N169" s="127">
        <v>42480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50</v>
      </c>
      <c r="B170" s="102">
        <v>42438</v>
      </c>
      <c r="C170" s="102"/>
      <c r="D170" s="103" t="s">
        <v>649</v>
      </c>
      <c r="E170" s="104" t="s">
        <v>580</v>
      </c>
      <c r="F170" s="105">
        <v>189.5</v>
      </c>
      <c r="G170" s="104"/>
      <c r="H170" s="104">
        <v>218</v>
      </c>
      <c r="I170" s="122">
        <v>218</v>
      </c>
      <c r="J170" s="123" t="s">
        <v>639</v>
      </c>
      <c r="K170" s="124">
        <f t="shared" si="42"/>
        <v>28.5</v>
      </c>
      <c r="L170" s="125">
        <f t="shared" si="43"/>
        <v>0.15039577836411611</v>
      </c>
      <c r="M170" s="126" t="s">
        <v>556</v>
      </c>
      <c r="N170" s="127">
        <v>43034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323">
        <v>51</v>
      </c>
      <c r="B171" s="111">
        <v>42471</v>
      </c>
      <c r="C171" s="111"/>
      <c r="D171" s="112" t="s">
        <v>650</v>
      </c>
      <c r="E171" s="113" t="s">
        <v>580</v>
      </c>
      <c r="F171" s="114">
        <v>36.5</v>
      </c>
      <c r="G171" s="115"/>
      <c r="H171" s="115">
        <v>15.85</v>
      </c>
      <c r="I171" s="115">
        <v>60</v>
      </c>
      <c r="J171" s="134" t="s">
        <v>651</v>
      </c>
      <c r="K171" s="130">
        <f t="shared" si="42"/>
        <v>-20.65</v>
      </c>
      <c r="L171" s="159">
        <f t="shared" si="43"/>
        <v>-0.5657534246575342</v>
      </c>
      <c r="M171" s="132" t="s">
        <v>620</v>
      </c>
      <c r="N171" s="160">
        <v>43627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52</v>
      </c>
      <c r="B172" s="102">
        <v>42472</v>
      </c>
      <c r="C172" s="102"/>
      <c r="D172" s="103" t="s">
        <v>652</v>
      </c>
      <c r="E172" s="104" t="s">
        <v>580</v>
      </c>
      <c r="F172" s="105">
        <v>93</v>
      </c>
      <c r="G172" s="104"/>
      <c r="H172" s="104">
        <v>149</v>
      </c>
      <c r="I172" s="122">
        <v>140</v>
      </c>
      <c r="J172" s="137" t="s">
        <v>653</v>
      </c>
      <c r="K172" s="124">
        <f t="shared" si="42"/>
        <v>56</v>
      </c>
      <c r="L172" s="125">
        <f t="shared" si="43"/>
        <v>0.60215053763440862</v>
      </c>
      <c r="M172" s="126" t="s">
        <v>556</v>
      </c>
      <c r="N172" s="127">
        <v>42740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53</v>
      </c>
      <c r="B173" s="102">
        <v>42472</v>
      </c>
      <c r="C173" s="102"/>
      <c r="D173" s="103" t="s">
        <v>654</v>
      </c>
      <c r="E173" s="104" t="s">
        <v>580</v>
      </c>
      <c r="F173" s="105">
        <v>130</v>
      </c>
      <c r="G173" s="104"/>
      <c r="H173" s="104">
        <v>150</v>
      </c>
      <c r="I173" s="122" t="s">
        <v>655</v>
      </c>
      <c r="J173" s="123" t="s">
        <v>639</v>
      </c>
      <c r="K173" s="124">
        <f t="shared" si="42"/>
        <v>20</v>
      </c>
      <c r="L173" s="125">
        <f t="shared" si="43"/>
        <v>0.15384615384615385</v>
      </c>
      <c r="M173" s="126" t="s">
        <v>556</v>
      </c>
      <c r="N173" s="127">
        <v>42564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54</v>
      </c>
      <c r="B174" s="102">
        <v>42473</v>
      </c>
      <c r="C174" s="102"/>
      <c r="D174" s="103" t="s">
        <v>344</v>
      </c>
      <c r="E174" s="104" t="s">
        <v>580</v>
      </c>
      <c r="F174" s="105">
        <v>196</v>
      </c>
      <c r="G174" s="104"/>
      <c r="H174" s="104">
        <v>299</v>
      </c>
      <c r="I174" s="122">
        <v>299</v>
      </c>
      <c r="J174" s="123" t="s">
        <v>639</v>
      </c>
      <c r="K174" s="124">
        <v>103</v>
      </c>
      <c r="L174" s="125">
        <v>0.52551020408163296</v>
      </c>
      <c r="M174" s="126" t="s">
        <v>556</v>
      </c>
      <c r="N174" s="127">
        <v>42620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55</v>
      </c>
      <c r="B175" s="102">
        <v>42473</v>
      </c>
      <c r="C175" s="102"/>
      <c r="D175" s="103" t="s">
        <v>713</v>
      </c>
      <c r="E175" s="104" t="s">
        <v>580</v>
      </c>
      <c r="F175" s="105">
        <v>88</v>
      </c>
      <c r="G175" s="104"/>
      <c r="H175" s="104">
        <v>103</v>
      </c>
      <c r="I175" s="122">
        <v>103</v>
      </c>
      <c r="J175" s="123" t="s">
        <v>639</v>
      </c>
      <c r="K175" s="124">
        <v>15</v>
      </c>
      <c r="L175" s="125">
        <v>0.170454545454545</v>
      </c>
      <c r="M175" s="126" t="s">
        <v>556</v>
      </c>
      <c r="N175" s="127">
        <v>42530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56</v>
      </c>
      <c r="B176" s="102">
        <v>42492</v>
      </c>
      <c r="C176" s="102"/>
      <c r="D176" s="103" t="s">
        <v>656</v>
      </c>
      <c r="E176" s="104" t="s">
        <v>580</v>
      </c>
      <c r="F176" s="105">
        <v>127.5</v>
      </c>
      <c r="G176" s="104"/>
      <c r="H176" s="104">
        <v>148</v>
      </c>
      <c r="I176" s="122" t="s">
        <v>657</v>
      </c>
      <c r="J176" s="123" t="s">
        <v>639</v>
      </c>
      <c r="K176" s="124">
        <f>H176-F176</f>
        <v>20.5</v>
      </c>
      <c r="L176" s="125">
        <f>K176/F176</f>
        <v>0.16078431372549021</v>
      </c>
      <c r="M176" s="126" t="s">
        <v>556</v>
      </c>
      <c r="N176" s="127">
        <v>42564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57</v>
      </c>
      <c r="B177" s="102">
        <v>42493</v>
      </c>
      <c r="C177" s="102"/>
      <c r="D177" s="103" t="s">
        <v>658</v>
      </c>
      <c r="E177" s="104" t="s">
        <v>580</v>
      </c>
      <c r="F177" s="105">
        <v>675</v>
      </c>
      <c r="G177" s="104"/>
      <c r="H177" s="104">
        <v>815</v>
      </c>
      <c r="I177" s="122" t="s">
        <v>659</v>
      </c>
      <c r="J177" s="123" t="s">
        <v>639</v>
      </c>
      <c r="K177" s="124">
        <f>H177-F177</f>
        <v>140</v>
      </c>
      <c r="L177" s="125">
        <f>K177/F177</f>
        <v>0.2074074074074074</v>
      </c>
      <c r="M177" s="126" t="s">
        <v>556</v>
      </c>
      <c r="N177" s="127">
        <v>43154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7">
        <v>58</v>
      </c>
      <c r="B178" s="106">
        <v>42522</v>
      </c>
      <c r="C178" s="106"/>
      <c r="D178" s="107" t="s">
        <v>714</v>
      </c>
      <c r="E178" s="108" t="s">
        <v>580</v>
      </c>
      <c r="F178" s="109">
        <v>500</v>
      </c>
      <c r="G178" s="109"/>
      <c r="H178" s="110">
        <v>232.5</v>
      </c>
      <c r="I178" s="128" t="s">
        <v>715</v>
      </c>
      <c r="J178" s="129" t="s">
        <v>716</v>
      </c>
      <c r="K178" s="130">
        <f>H178-F178</f>
        <v>-267.5</v>
      </c>
      <c r="L178" s="131">
        <f>K178/F178</f>
        <v>-0.53500000000000003</v>
      </c>
      <c r="M178" s="132" t="s">
        <v>620</v>
      </c>
      <c r="N178" s="133">
        <v>43735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59</v>
      </c>
      <c r="B179" s="102">
        <v>42527</v>
      </c>
      <c r="C179" s="102"/>
      <c r="D179" s="103" t="s">
        <v>660</v>
      </c>
      <c r="E179" s="104" t="s">
        <v>580</v>
      </c>
      <c r="F179" s="105">
        <v>110</v>
      </c>
      <c r="G179" s="104"/>
      <c r="H179" s="104">
        <v>126.5</v>
      </c>
      <c r="I179" s="122">
        <v>125</v>
      </c>
      <c r="J179" s="123" t="s">
        <v>589</v>
      </c>
      <c r="K179" s="124">
        <f>H179-F179</f>
        <v>16.5</v>
      </c>
      <c r="L179" s="125">
        <f>K179/F179</f>
        <v>0.15</v>
      </c>
      <c r="M179" s="126" t="s">
        <v>556</v>
      </c>
      <c r="N179" s="127">
        <v>42552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60</v>
      </c>
      <c r="B180" s="102">
        <v>42538</v>
      </c>
      <c r="C180" s="102"/>
      <c r="D180" s="103" t="s">
        <v>661</v>
      </c>
      <c r="E180" s="104" t="s">
        <v>580</v>
      </c>
      <c r="F180" s="105">
        <v>44</v>
      </c>
      <c r="G180" s="104"/>
      <c r="H180" s="104">
        <v>69.5</v>
      </c>
      <c r="I180" s="122">
        <v>69.5</v>
      </c>
      <c r="J180" s="123" t="s">
        <v>662</v>
      </c>
      <c r="K180" s="124">
        <f>H180-F180</f>
        <v>25.5</v>
      </c>
      <c r="L180" s="125">
        <f>K180/F180</f>
        <v>0.57954545454545459</v>
      </c>
      <c r="M180" s="126" t="s">
        <v>556</v>
      </c>
      <c r="N180" s="127">
        <v>42977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61</v>
      </c>
      <c r="B181" s="102">
        <v>42549</v>
      </c>
      <c r="C181" s="102"/>
      <c r="D181" s="144" t="s">
        <v>717</v>
      </c>
      <c r="E181" s="104" t="s">
        <v>580</v>
      </c>
      <c r="F181" s="105">
        <v>262.5</v>
      </c>
      <c r="G181" s="104"/>
      <c r="H181" s="104">
        <v>340</v>
      </c>
      <c r="I181" s="122">
        <v>333</v>
      </c>
      <c r="J181" s="123" t="s">
        <v>718</v>
      </c>
      <c r="K181" s="124">
        <v>77.5</v>
      </c>
      <c r="L181" s="125">
        <v>0.29523809523809502</v>
      </c>
      <c r="M181" s="126" t="s">
        <v>556</v>
      </c>
      <c r="N181" s="127">
        <v>43017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62</v>
      </c>
      <c r="B182" s="102">
        <v>42549</v>
      </c>
      <c r="C182" s="102"/>
      <c r="D182" s="144" t="s">
        <v>719</v>
      </c>
      <c r="E182" s="104" t="s">
        <v>580</v>
      </c>
      <c r="F182" s="105">
        <v>840</v>
      </c>
      <c r="G182" s="104"/>
      <c r="H182" s="104">
        <v>1230</v>
      </c>
      <c r="I182" s="122">
        <v>1230</v>
      </c>
      <c r="J182" s="123" t="s">
        <v>639</v>
      </c>
      <c r="K182" s="124">
        <v>390</v>
      </c>
      <c r="L182" s="125">
        <v>0.46428571428571402</v>
      </c>
      <c r="M182" s="126" t="s">
        <v>556</v>
      </c>
      <c r="N182" s="127">
        <v>42649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324">
        <v>63</v>
      </c>
      <c r="B183" s="139">
        <v>42556</v>
      </c>
      <c r="C183" s="139"/>
      <c r="D183" s="140" t="s">
        <v>663</v>
      </c>
      <c r="E183" s="141" t="s">
        <v>580</v>
      </c>
      <c r="F183" s="142">
        <v>395</v>
      </c>
      <c r="G183" s="143"/>
      <c r="H183" s="143">
        <f>(468.5+342.5)/2</f>
        <v>405.5</v>
      </c>
      <c r="I183" s="143">
        <v>510</v>
      </c>
      <c r="J183" s="161" t="s">
        <v>664</v>
      </c>
      <c r="K183" s="162">
        <f t="shared" ref="K183:K189" si="44">H183-F183</f>
        <v>10.5</v>
      </c>
      <c r="L183" s="163">
        <f t="shared" ref="L183:L189" si="45">K183/F183</f>
        <v>2.6582278481012658E-2</v>
      </c>
      <c r="M183" s="164" t="s">
        <v>665</v>
      </c>
      <c r="N183" s="165">
        <v>43606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7">
        <v>64</v>
      </c>
      <c r="B184" s="106">
        <v>42584</v>
      </c>
      <c r="C184" s="106"/>
      <c r="D184" s="107" t="s">
        <v>666</v>
      </c>
      <c r="E184" s="108" t="s">
        <v>557</v>
      </c>
      <c r="F184" s="109">
        <f>169.5-12.8</f>
        <v>156.69999999999999</v>
      </c>
      <c r="G184" s="109"/>
      <c r="H184" s="110">
        <v>77</v>
      </c>
      <c r="I184" s="128" t="s">
        <v>667</v>
      </c>
      <c r="J184" s="341" t="s">
        <v>795</v>
      </c>
      <c r="K184" s="130">
        <f t="shared" si="44"/>
        <v>-79.699999999999989</v>
      </c>
      <c r="L184" s="131">
        <f t="shared" si="45"/>
        <v>-0.50861518825781749</v>
      </c>
      <c r="M184" s="132" t="s">
        <v>620</v>
      </c>
      <c r="N184" s="133">
        <v>43522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7">
        <v>65</v>
      </c>
      <c r="B185" s="106">
        <v>42586</v>
      </c>
      <c r="C185" s="106"/>
      <c r="D185" s="107" t="s">
        <v>668</v>
      </c>
      <c r="E185" s="108" t="s">
        <v>580</v>
      </c>
      <c r="F185" s="109">
        <v>400</v>
      </c>
      <c r="G185" s="109"/>
      <c r="H185" s="110">
        <v>305</v>
      </c>
      <c r="I185" s="128">
        <v>475</v>
      </c>
      <c r="J185" s="129" t="s">
        <v>669</v>
      </c>
      <c r="K185" s="130">
        <f t="shared" si="44"/>
        <v>-95</v>
      </c>
      <c r="L185" s="131">
        <f t="shared" si="45"/>
        <v>-0.23749999999999999</v>
      </c>
      <c r="M185" s="132" t="s">
        <v>620</v>
      </c>
      <c r="N185" s="133">
        <v>43606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66</v>
      </c>
      <c r="B186" s="102">
        <v>42593</v>
      </c>
      <c r="C186" s="102"/>
      <c r="D186" s="103" t="s">
        <v>670</v>
      </c>
      <c r="E186" s="104" t="s">
        <v>580</v>
      </c>
      <c r="F186" s="105">
        <v>86.5</v>
      </c>
      <c r="G186" s="104"/>
      <c r="H186" s="104">
        <v>130</v>
      </c>
      <c r="I186" s="122">
        <v>130</v>
      </c>
      <c r="J186" s="137" t="s">
        <v>671</v>
      </c>
      <c r="K186" s="124">
        <f t="shared" si="44"/>
        <v>43.5</v>
      </c>
      <c r="L186" s="125">
        <f t="shared" si="45"/>
        <v>0.50289017341040465</v>
      </c>
      <c r="M186" s="126" t="s">
        <v>556</v>
      </c>
      <c r="N186" s="127">
        <v>43091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7">
        <v>67</v>
      </c>
      <c r="B187" s="106">
        <v>42600</v>
      </c>
      <c r="C187" s="106"/>
      <c r="D187" s="107" t="s">
        <v>367</v>
      </c>
      <c r="E187" s="108" t="s">
        <v>580</v>
      </c>
      <c r="F187" s="109">
        <v>133.5</v>
      </c>
      <c r="G187" s="109"/>
      <c r="H187" s="110">
        <v>126.5</v>
      </c>
      <c r="I187" s="128">
        <v>178</v>
      </c>
      <c r="J187" s="129" t="s">
        <v>672</v>
      </c>
      <c r="K187" s="130">
        <f t="shared" si="44"/>
        <v>-7</v>
      </c>
      <c r="L187" s="131">
        <f t="shared" si="45"/>
        <v>-5.2434456928838954E-2</v>
      </c>
      <c r="M187" s="132" t="s">
        <v>620</v>
      </c>
      <c r="N187" s="133">
        <v>42615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68</v>
      </c>
      <c r="B188" s="102">
        <v>42613</v>
      </c>
      <c r="C188" s="102"/>
      <c r="D188" s="103" t="s">
        <v>673</v>
      </c>
      <c r="E188" s="104" t="s">
        <v>580</v>
      </c>
      <c r="F188" s="105">
        <v>560</v>
      </c>
      <c r="G188" s="104"/>
      <c r="H188" s="104">
        <v>725</v>
      </c>
      <c r="I188" s="122">
        <v>725</v>
      </c>
      <c r="J188" s="123" t="s">
        <v>582</v>
      </c>
      <c r="K188" s="124">
        <f t="shared" si="44"/>
        <v>165</v>
      </c>
      <c r="L188" s="125">
        <f t="shared" si="45"/>
        <v>0.29464285714285715</v>
      </c>
      <c r="M188" s="126" t="s">
        <v>556</v>
      </c>
      <c r="N188" s="127">
        <v>42456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69</v>
      </c>
      <c r="B189" s="102">
        <v>42614</v>
      </c>
      <c r="C189" s="102"/>
      <c r="D189" s="103" t="s">
        <v>674</v>
      </c>
      <c r="E189" s="104" t="s">
        <v>580</v>
      </c>
      <c r="F189" s="105">
        <v>160.5</v>
      </c>
      <c r="G189" s="104"/>
      <c r="H189" s="104">
        <v>210</v>
      </c>
      <c r="I189" s="122">
        <v>210</v>
      </c>
      <c r="J189" s="123" t="s">
        <v>582</v>
      </c>
      <c r="K189" s="124">
        <f t="shared" si="44"/>
        <v>49.5</v>
      </c>
      <c r="L189" s="125">
        <f t="shared" si="45"/>
        <v>0.30841121495327101</v>
      </c>
      <c r="M189" s="126" t="s">
        <v>556</v>
      </c>
      <c r="N189" s="127">
        <v>42871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70</v>
      </c>
      <c r="B190" s="102">
        <v>42646</v>
      </c>
      <c r="C190" s="102"/>
      <c r="D190" s="144" t="s">
        <v>390</v>
      </c>
      <c r="E190" s="104" t="s">
        <v>580</v>
      </c>
      <c r="F190" s="105">
        <v>430</v>
      </c>
      <c r="G190" s="104"/>
      <c r="H190" s="104">
        <v>596</v>
      </c>
      <c r="I190" s="122">
        <v>575</v>
      </c>
      <c r="J190" s="123" t="s">
        <v>720</v>
      </c>
      <c r="K190" s="124">
        <v>166</v>
      </c>
      <c r="L190" s="125">
        <v>0.38604651162790699</v>
      </c>
      <c r="M190" s="126" t="s">
        <v>556</v>
      </c>
      <c r="N190" s="127">
        <v>42769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71</v>
      </c>
      <c r="B191" s="102">
        <v>42657</v>
      </c>
      <c r="C191" s="102"/>
      <c r="D191" s="103" t="s">
        <v>675</v>
      </c>
      <c r="E191" s="104" t="s">
        <v>580</v>
      </c>
      <c r="F191" s="105">
        <v>280</v>
      </c>
      <c r="G191" s="104"/>
      <c r="H191" s="104">
        <v>345</v>
      </c>
      <c r="I191" s="122">
        <v>345</v>
      </c>
      <c r="J191" s="123" t="s">
        <v>582</v>
      </c>
      <c r="K191" s="124">
        <f t="shared" ref="K191:K196" si="46">H191-F191</f>
        <v>65</v>
      </c>
      <c r="L191" s="125">
        <f>K191/F191</f>
        <v>0.23214285714285715</v>
      </c>
      <c r="M191" s="126" t="s">
        <v>556</v>
      </c>
      <c r="N191" s="127">
        <v>42814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72</v>
      </c>
      <c r="B192" s="102">
        <v>42657</v>
      </c>
      <c r="C192" s="102"/>
      <c r="D192" s="103" t="s">
        <v>676</v>
      </c>
      <c r="E192" s="104" t="s">
        <v>580</v>
      </c>
      <c r="F192" s="105">
        <v>245</v>
      </c>
      <c r="G192" s="104"/>
      <c r="H192" s="104">
        <v>325.5</v>
      </c>
      <c r="I192" s="122">
        <v>330</v>
      </c>
      <c r="J192" s="123" t="s">
        <v>677</v>
      </c>
      <c r="K192" s="124">
        <f t="shared" si="46"/>
        <v>80.5</v>
      </c>
      <c r="L192" s="125">
        <f>K192/F192</f>
        <v>0.32857142857142857</v>
      </c>
      <c r="M192" s="126" t="s">
        <v>556</v>
      </c>
      <c r="N192" s="127">
        <v>42769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73</v>
      </c>
      <c r="B193" s="102">
        <v>42660</v>
      </c>
      <c r="C193" s="102"/>
      <c r="D193" s="103" t="s">
        <v>340</v>
      </c>
      <c r="E193" s="104" t="s">
        <v>580</v>
      </c>
      <c r="F193" s="105">
        <v>125</v>
      </c>
      <c r="G193" s="104"/>
      <c r="H193" s="104">
        <v>160</v>
      </c>
      <c r="I193" s="122">
        <v>160</v>
      </c>
      <c r="J193" s="123" t="s">
        <v>639</v>
      </c>
      <c r="K193" s="124">
        <f t="shared" si="46"/>
        <v>35</v>
      </c>
      <c r="L193" s="125">
        <v>0.28000000000000003</v>
      </c>
      <c r="M193" s="126" t="s">
        <v>556</v>
      </c>
      <c r="N193" s="127">
        <v>42803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74</v>
      </c>
      <c r="B194" s="102">
        <v>42660</v>
      </c>
      <c r="C194" s="102"/>
      <c r="D194" s="103" t="s">
        <v>455</v>
      </c>
      <c r="E194" s="104" t="s">
        <v>580</v>
      </c>
      <c r="F194" s="105">
        <v>114</v>
      </c>
      <c r="G194" s="104"/>
      <c r="H194" s="104">
        <v>145</v>
      </c>
      <c r="I194" s="122">
        <v>145</v>
      </c>
      <c r="J194" s="123" t="s">
        <v>639</v>
      </c>
      <c r="K194" s="124">
        <f t="shared" si="46"/>
        <v>31</v>
      </c>
      <c r="L194" s="125">
        <f>K194/F194</f>
        <v>0.27192982456140352</v>
      </c>
      <c r="M194" s="126" t="s">
        <v>556</v>
      </c>
      <c r="N194" s="127">
        <v>42859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75</v>
      </c>
      <c r="B195" s="102">
        <v>42660</v>
      </c>
      <c r="C195" s="102"/>
      <c r="D195" s="103" t="s">
        <v>678</v>
      </c>
      <c r="E195" s="104" t="s">
        <v>580</v>
      </c>
      <c r="F195" s="105">
        <v>212</v>
      </c>
      <c r="G195" s="104"/>
      <c r="H195" s="104">
        <v>280</v>
      </c>
      <c r="I195" s="122">
        <v>276</v>
      </c>
      <c r="J195" s="123" t="s">
        <v>679</v>
      </c>
      <c r="K195" s="124">
        <f t="shared" si="46"/>
        <v>68</v>
      </c>
      <c r="L195" s="125">
        <f>K195/F195</f>
        <v>0.32075471698113206</v>
      </c>
      <c r="M195" s="126" t="s">
        <v>556</v>
      </c>
      <c r="N195" s="127">
        <v>42858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76</v>
      </c>
      <c r="B196" s="102">
        <v>42678</v>
      </c>
      <c r="C196" s="102"/>
      <c r="D196" s="103" t="s">
        <v>149</v>
      </c>
      <c r="E196" s="104" t="s">
        <v>580</v>
      </c>
      <c r="F196" s="105">
        <v>155</v>
      </c>
      <c r="G196" s="104"/>
      <c r="H196" s="104">
        <v>210</v>
      </c>
      <c r="I196" s="122">
        <v>210</v>
      </c>
      <c r="J196" s="123" t="s">
        <v>680</v>
      </c>
      <c r="K196" s="124">
        <f t="shared" si="46"/>
        <v>55</v>
      </c>
      <c r="L196" s="125">
        <f>K196/F196</f>
        <v>0.35483870967741937</v>
      </c>
      <c r="M196" s="126" t="s">
        <v>556</v>
      </c>
      <c r="N196" s="127">
        <v>42944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7">
        <v>77</v>
      </c>
      <c r="B197" s="106">
        <v>42710</v>
      </c>
      <c r="C197" s="106"/>
      <c r="D197" s="107" t="s">
        <v>721</v>
      </c>
      <c r="E197" s="108" t="s">
        <v>580</v>
      </c>
      <c r="F197" s="109">
        <v>150.5</v>
      </c>
      <c r="G197" s="109"/>
      <c r="H197" s="110">
        <v>72.5</v>
      </c>
      <c r="I197" s="128">
        <v>174</v>
      </c>
      <c r="J197" s="129" t="s">
        <v>722</v>
      </c>
      <c r="K197" s="130">
        <v>-78</v>
      </c>
      <c r="L197" s="131">
        <v>-0.51827242524916906</v>
      </c>
      <c r="M197" s="132" t="s">
        <v>620</v>
      </c>
      <c r="N197" s="133">
        <v>43333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78</v>
      </c>
      <c r="B198" s="102">
        <v>42712</v>
      </c>
      <c r="C198" s="102"/>
      <c r="D198" s="103" t="s">
        <v>123</v>
      </c>
      <c r="E198" s="104" t="s">
        <v>580</v>
      </c>
      <c r="F198" s="105">
        <v>380</v>
      </c>
      <c r="G198" s="104"/>
      <c r="H198" s="104">
        <v>478</v>
      </c>
      <c r="I198" s="122">
        <v>468</v>
      </c>
      <c r="J198" s="123" t="s">
        <v>639</v>
      </c>
      <c r="K198" s="124">
        <f>H198-F198</f>
        <v>98</v>
      </c>
      <c r="L198" s="125">
        <f>K198/F198</f>
        <v>0.25789473684210529</v>
      </c>
      <c r="M198" s="126" t="s">
        <v>556</v>
      </c>
      <c r="N198" s="127">
        <v>43025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79</v>
      </c>
      <c r="B199" s="102">
        <v>42734</v>
      </c>
      <c r="C199" s="102"/>
      <c r="D199" s="103" t="s">
        <v>244</v>
      </c>
      <c r="E199" s="104" t="s">
        <v>580</v>
      </c>
      <c r="F199" s="105">
        <v>305</v>
      </c>
      <c r="G199" s="104"/>
      <c r="H199" s="104">
        <v>375</v>
      </c>
      <c r="I199" s="122">
        <v>375</v>
      </c>
      <c r="J199" s="123" t="s">
        <v>639</v>
      </c>
      <c r="K199" s="124">
        <f>H199-F199</f>
        <v>70</v>
      </c>
      <c r="L199" s="125">
        <f>K199/F199</f>
        <v>0.22950819672131148</v>
      </c>
      <c r="M199" s="126" t="s">
        <v>556</v>
      </c>
      <c r="N199" s="127">
        <v>42768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80</v>
      </c>
      <c r="B200" s="102">
        <v>42739</v>
      </c>
      <c r="C200" s="102"/>
      <c r="D200" s="103" t="s">
        <v>342</v>
      </c>
      <c r="E200" s="104" t="s">
        <v>580</v>
      </c>
      <c r="F200" s="105">
        <v>99.5</v>
      </c>
      <c r="G200" s="104"/>
      <c r="H200" s="104">
        <v>158</v>
      </c>
      <c r="I200" s="122">
        <v>158</v>
      </c>
      <c r="J200" s="123" t="s">
        <v>639</v>
      </c>
      <c r="K200" s="124">
        <f>H200-F200</f>
        <v>58.5</v>
      </c>
      <c r="L200" s="125">
        <f>K200/F200</f>
        <v>0.5879396984924623</v>
      </c>
      <c r="M200" s="126" t="s">
        <v>556</v>
      </c>
      <c r="N200" s="127">
        <v>42898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81</v>
      </c>
      <c r="B201" s="102">
        <v>42739</v>
      </c>
      <c r="C201" s="102"/>
      <c r="D201" s="103" t="s">
        <v>342</v>
      </c>
      <c r="E201" s="104" t="s">
        <v>580</v>
      </c>
      <c r="F201" s="105">
        <v>99.5</v>
      </c>
      <c r="G201" s="104"/>
      <c r="H201" s="104">
        <v>158</v>
      </c>
      <c r="I201" s="122">
        <v>158</v>
      </c>
      <c r="J201" s="123" t="s">
        <v>639</v>
      </c>
      <c r="K201" s="124">
        <v>58.5</v>
      </c>
      <c r="L201" s="125">
        <v>0.58793969849246197</v>
      </c>
      <c r="M201" s="126" t="s">
        <v>556</v>
      </c>
      <c r="N201" s="127">
        <v>42898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82</v>
      </c>
      <c r="B202" s="102">
        <v>42786</v>
      </c>
      <c r="C202" s="102"/>
      <c r="D202" s="103" t="s">
        <v>166</v>
      </c>
      <c r="E202" s="104" t="s">
        <v>580</v>
      </c>
      <c r="F202" s="105">
        <v>140.5</v>
      </c>
      <c r="G202" s="104"/>
      <c r="H202" s="104">
        <v>220</v>
      </c>
      <c r="I202" s="122">
        <v>220</v>
      </c>
      <c r="J202" s="123" t="s">
        <v>639</v>
      </c>
      <c r="K202" s="124">
        <f>H202-F202</f>
        <v>79.5</v>
      </c>
      <c r="L202" s="125">
        <f>K202/F202</f>
        <v>0.5658362989323843</v>
      </c>
      <c r="M202" s="126" t="s">
        <v>556</v>
      </c>
      <c r="N202" s="127">
        <v>42864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83</v>
      </c>
      <c r="B203" s="102">
        <v>42786</v>
      </c>
      <c r="C203" s="102"/>
      <c r="D203" s="103" t="s">
        <v>723</v>
      </c>
      <c r="E203" s="104" t="s">
        <v>580</v>
      </c>
      <c r="F203" s="105">
        <v>202.5</v>
      </c>
      <c r="G203" s="104"/>
      <c r="H203" s="104">
        <v>234</v>
      </c>
      <c r="I203" s="122">
        <v>234</v>
      </c>
      <c r="J203" s="123" t="s">
        <v>639</v>
      </c>
      <c r="K203" s="124">
        <v>31.5</v>
      </c>
      <c r="L203" s="125">
        <v>0.155555555555556</v>
      </c>
      <c r="M203" s="126" t="s">
        <v>556</v>
      </c>
      <c r="N203" s="127">
        <v>42836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84</v>
      </c>
      <c r="B204" s="102">
        <v>42818</v>
      </c>
      <c r="C204" s="102"/>
      <c r="D204" s="103" t="s">
        <v>517</v>
      </c>
      <c r="E204" s="104" t="s">
        <v>580</v>
      </c>
      <c r="F204" s="105">
        <v>300.5</v>
      </c>
      <c r="G204" s="104"/>
      <c r="H204" s="104">
        <v>417.5</v>
      </c>
      <c r="I204" s="122">
        <v>420</v>
      </c>
      <c r="J204" s="123" t="s">
        <v>681</v>
      </c>
      <c r="K204" s="124">
        <f>H204-F204</f>
        <v>117</v>
      </c>
      <c r="L204" s="125">
        <f>K204/F204</f>
        <v>0.38935108153078202</v>
      </c>
      <c r="M204" s="126" t="s">
        <v>556</v>
      </c>
      <c r="N204" s="127">
        <v>43070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85</v>
      </c>
      <c r="B205" s="102">
        <v>42818</v>
      </c>
      <c r="C205" s="102"/>
      <c r="D205" s="103" t="s">
        <v>719</v>
      </c>
      <c r="E205" s="104" t="s">
        <v>580</v>
      </c>
      <c r="F205" s="105">
        <v>850</v>
      </c>
      <c r="G205" s="104"/>
      <c r="H205" s="104">
        <v>1042.5</v>
      </c>
      <c r="I205" s="122">
        <v>1023</v>
      </c>
      <c r="J205" s="123" t="s">
        <v>724</v>
      </c>
      <c r="K205" s="124">
        <v>192.5</v>
      </c>
      <c r="L205" s="125">
        <v>0.22647058823529401</v>
      </c>
      <c r="M205" s="126" t="s">
        <v>556</v>
      </c>
      <c r="N205" s="127">
        <v>42830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86</v>
      </c>
      <c r="B206" s="102">
        <v>42830</v>
      </c>
      <c r="C206" s="102"/>
      <c r="D206" s="103" t="s">
        <v>471</v>
      </c>
      <c r="E206" s="104" t="s">
        <v>580</v>
      </c>
      <c r="F206" s="105">
        <v>785</v>
      </c>
      <c r="G206" s="104"/>
      <c r="H206" s="104">
        <v>930</v>
      </c>
      <c r="I206" s="122">
        <v>920</v>
      </c>
      <c r="J206" s="123" t="s">
        <v>682</v>
      </c>
      <c r="K206" s="124">
        <f>H206-F206</f>
        <v>145</v>
      </c>
      <c r="L206" s="125">
        <f>K206/F206</f>
        <v>0.18471337579617833</v>
      </c>
      <c r="M206" s="126" t="s">
        <v>556</v>
      </c>
      <c r="N206" s="127">
        <v>42976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7">
        <v>87</v>
      </c>
      <c r="B207" s="106">
        <v>42831</v>
      </c>
      <c r="C207" s="106"/>
      <c r="D207" s="107" t="s">
        <v>725</v>
      </c>
      <c r="E207" s="108" t="s">
        <v>580</v>
      </c>
      <c r="F207" s="109">
        <v>40</v>
      </c>
      <c r="G207" s="109"/>
      <c r="H207" s="110">
        <v>13.1</v>
      </c>
      <c r="I207" s="128">
        <v>60</v>
      </c>
      <c r="J207" s="134" t="s">
        <v>726</v>
      </c>
      <c r="K207" s="130">
        <v>-26.9</v>
      </c>
      <c r="L207" s="131">
        <v>-0.67249999999999999</v>
      </c>
      <c r="M207" s="132" t="s">
        <v>620</v>
      </c>
      <c r="N207" s="133">
        <v>43138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88</v>
      </c>
      <c r="B208" s="102">
        <v>42837</v>
      </c>
      <c r="C208" s="102"/>
      <c r="D208" s="103" t="s">
        <v>87</v>
      </c>
      <c r="E208" s="104" t="s">
        <v>580</v>
      </c>
      <c r="F208" s="105">
        <v>289.5</v>
      </c>
      <c r="G208" s="104"/>
      <c r="H208" s="104">
        <v>354</v>
      </c>
      <c r="I208" s="122">
        <v>360</v>
      </c>
      <c r="J208" s="123" t="s">
        <v>683</v>
      </c>
      <c r="K208" s="124">
        <f t="shared" ref="K208:K216" si="47">H208-F208</f>
        <v>64.5</v>
      </c>
      <c r="L208" s="125">
        <f t="shared" ref="L208:L216" si="48">K208/F208</f>
        <v>0.22279792746113988</v>
      </c>
      <c r="M208" s="126" t="s">
        <v>556</v>
      </c>
      <c r="N208" s="127">
        <v>43040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89</v>
      </c>
      <c r="B209" s="102">
        <v>42845</v>
      </c>
      <c r="C209" s="102"/>
      <c r="D209" s="103" t="s">
        <v>416</v>
      </c>
      <c r="E209" s="104" t="s">
        <v>580</v>
      </c>
      <c r="F209" s="105">
        <v>700</v>
      </c>
      <c r="G209" s="104"/>
      <c r="H209" s="104">
        <v>840</v>
      </c>
      <c r="I209" s="122">
        <v>840</v>
      </c>
      <c r="J209" s="123" t="s">
        <v>684</v>
      </c>
      <c r="K209" s="124">
        <f t="shared" si="47"/>
        <v>140</v>
      </c>
      <c r="L209" s="125">
        <f t="shared" si="48"/>
        <v>0.2</v>
      </c>
      <c r="M209" s="126" t="s">
        <v>556</v>
      </c>
      <c r="N209" s="127">
        <v>42893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90</v>
      </c>
      <c r="B210" s="102">
        <v>42887</v>
      </c>
      <c r="C210" s="102"/>
      <c r="D210" s="144" t="s">
        <v>353</v>
      </c>
      <c r="E210" s="104" t="s">
        <v>580</v>
      </c>
      <c r="F210" s="105">
        <v>130</v>
      </c>
      <c r="G210" s="104"/>
      <c r="H210" s="104">
        <v>144.25</v>
      </c>
      <c r="I210" s="122">
        <v>170</v>
      </c>
      <c r="J210" s="123" t="s">
        <v>685</v>
      </c>
      <c r="K210" s="124">
        <f t="shared" si="47"/>
        <v>14.25</v>
      </c>
      <c r="L210" s="125">
        <f t="shared" si="48"/>
        <v>0.10961538461538461</v>
      </c>
      <c r="M210" s="126" t="s">
        <v>556</v>
      </c>
      <c r="N210" s="127">
        <v>43675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91</v>
      </c>
      <c r="B211" s="102">
        <v>42901</v>
      </c>
      <c r="C211" s="102"/>
      <c r="D211" s="144" t="s">
        <v>686</v>
      </c>
      <c r="E211" s="104" t="s">
        <v>580</v>
      </c>
      <c r="F211" s="105">
        <v>214.5</v>
      </c>
      <c r="G211" s="104"/>
      <c r="H211" s="104">
        <v>262</v>
      </c>
      <c r="I211" s="122">
        <v>262</v>
      </c>
      <c r="J211" s="123" t="s">
        <v>687</v>
      </c>
      <c r="K211" s="124">
        <f t="shared" si="47"/>
        <v>47.5</v>
      </c>
      <c r="L211" s="125">
        <f t="shared" si="48"/>
        <v>0.22144522144522144</v>
      </c>
      <c r="M211" s="126" t="s">
        <v>556</v>
      </c>
      <c r="N211" s="127">
        <v>42977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8">
        <v>92</v>
      </c>
      <c r="B212" s="150">
        <v>42933</v>
      </c>
      <c r="C212" s="150"/>
      <c r="D212" s="151" t="s">
        <v>688</v>
      </c>
      <c r="E212" s="152" t="s">
        <v>580</v>
      </c>
      <c r="F212" s="153">
        <v>370</v>
      </c>
      <c r="G212" s="152"/>
      <c r="H212" s="152">
        <v>447.5</v>
      </c>
      <c r="I212" s="169">
        <v>450</v>
      </c>
      <c r="J212" s="209" t="s">
        <v>639</v>
      </c>
      <c r="K212" s="124">
        <f t="shared" si="47"/>
        <v>77.5</v>
      </c>
      <c r="L212" s="171">
        <f t="shared" si="48"/>
        <v>0.20945945945945946</v>
      </c>
      <c r="M212" s="172" t="s">
        <v>556</v>
      </c>
      <c r="N212" s="173">
        <v>43035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8">
        <v>93</v>
      </c>
      <c r="B213" s="150">
        <v>42943</v>
      </c>
      <c r="C213" s="150"/>
      <c r="D213" s="151" t="s">
        <v>164</v>
      </c>
      <c r="E213" s="152" t="s">
        <v>580</v>
      </c>
      <c r="F213" s="153">
        <v>657.5</v>
      </c>
      <c r="G213" s="152"/>
      <c r="H213" s="152">
        <v>825</v>
      </c>
      <c r="I213" s="169">
        <v>820</v>
      </c>
      <c r="J213" s="209" t="s">
        <v>639</v>
      </c>
      <c r="K213" s="124">
        <f t="shared" si="47"/>
        <v>167.5</v>
      </c>
      <c r="L213" s="171">
        <f t="shared" si="48"/>
        <v>0.25475285171102663</v>
      </c>
      <c r="M213" s="172" t="s">
        <v>556</v>
      </c>
      <c r="N213" s="173">
        <v>43090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6">
        <v>94</v>
      </c>
      <c r="B214" s="102">
        <v>42964</v>
      </c>
      <c r="C214" s="102"/>
      <c r="D214" s="103" t="s">
        <v>357</v>
      </c>
      <c r="E214" s="104" t="s">
        <v>580</v>
      </c>
      <c r="F214" s="105">
        <v>605</v>
      </c>
      <c r="G214" s="104"/>
      <c r="H214" s="104">
        <v>750</v>
      </c>
      <c r="I214" s="122">
        <v>750</v>
      </c>
      <c r="J214" s="123" t="s">
        <v>682</v>
      </c>
      <c r="K214" s="124">
        <f t="shared" si="47"/>
        <v>145</v>
      </c>
      <c r="L214" s="125">
        <f t="shared" si="48"/>
        <v>0.23966942148760331</v>
      </c>
      <c r="M214" s="126" t="s">
        <v>556</v>
      </c>
      <c r="N214" s="127">
        <v>43027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325">
        <v>95</v>
      </c>
      <c r="B215" s="145">
        <v>42979</v>
      </c>
      <c r="C215" s="145"/>
      <c r="D215" s="146" t="s">
        <v>475</v>
      </c>
      <c r="E215" s="147" t="s">
        <v>580</v>
      </c>
      <c r="F215" s="148">
        <v>255</v>
      </c>
      <c r="G215" s="149"/>
      <c r="H215" s="149">
        <v>217.25</v>
      </c>
      <c r="I215" s="149">
        <v>320</v>
      </c>
      <c r="J215" s="166" t="s">
        <v>689</v>
      </c>
      <c r="K215" s="130">
        <f t="shared" si="47"/>
        <v>-37.75</v>
      </c>
      <c r="L215" s="167">
        <f t="shared" si="48"/>
        <v>-0.14803921568627451</v>
      </c>
      <c r="M215" s="132" t="s">
        <v>620</v>
      </c>
      <c r="N215" s="168">
        <v>43661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6">
        <v>96</v>
      </c>
      <c r="B216" s="102">
        <v>42997</v>
      </c>
      <c r="C216" s="102"/>
      <c r="D216" s="103" t="s">
        <v>690</v>
      </c>
      <c r="E216" s="104" t="s">
        <v>580</v>
      </c>
      <c r="F216" s="105">
        <v>215</v>
      </c>
      <c r="G216" s="104"/>
      <c r="H216" s="104">
        <v>258</v>
      </c>
      <c r="I216" s="122">
        <v>258</v>
      </c>
      <c r="J216" s="123" t="s">
        <v>639</v>
      </c>
      <c r="K216" s="124">
        <f t="shared" si="47"/>
        <v>43</v>
      </c>
      <c r="L216" s="125">
        <f t="shared" si="48"/>
        <v>0.2</v>
      </c>
      <c r="M216" s="126" t="s">
        <v>556</v>
      </c>
      <c r="N216" s="127">
        <v>43040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6">
        <v>97</v>
      </c>
      <c r="B217" s="102">
        <v>42997</v>
      </c>
      <c r="C217" s="102"/>
      <c r="D217" s="103" t="s">
        <v>690</v>
      </c>
      <c r="E217" s="104" t="s">
        <v>580</v>
      </c>
      <c r="F217" s="105">
        <v>215</v>
      </c>
      <c r="G217" s="104"/>
      <c r="H217" s="104">
        <v>258</v>
      </c>
      <c r="I217" s="122">
        <v>258</v>
      </c>
      <c r="J217" s="209" t="s">
        <v>639</v>
      </c>
      <c r="K217" s="124">
        <v>43</v>
      </c>
      <c r="L217" s="125">
        <v>0.2</v>
      </c>
      <c r="M217" s="126" t="s">
        <v>556</v>
      </c>
      <c r="N217" s="127">
        <v>43040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9">
        <v>98</v>
      </c>
      <c r="B218" s="190">
        <v>42998</v>
      </c>
      <c r="C218" s="190"/>
      <c r="D218" s="332" t="s">
        <v>780</v>
      </c>
      <c r="E218" s="191" t="s">
        <v>580</v>
      </c>
      <c r="F218" s="192">
        <v>75</v>
      </c>
      <c r="G218" s="191"/>
      <c r="H218" s="191">
        <v>90</v>
      </c>
      <c r="I218" s="210">
        <v>90</v>
      </c>
      <c r="J218" s="123" t="s">
        <v>691</v>
      </c>
      <c r="K218" s="124">
        <f t="shared" ref="K218:K223" si="49">H218-F218</f>
        <v>15</v>
      </c>
      <c r="L218" s="125">
        <f t="shared" ref="L218:L223" si="50">K218/F218</f>
        <v>0.2</v>
      </c>
      <c r="M218" s="126" t="s">
        <v>556</v>
      </c>
      <c r="N218" s="127">
        <v>43019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8">
        <v>99</v>
      </c>
      <c r="B219" s="150">
        <v>43011</v>
      </c>
      <c r="C219" s="150"/>
      <c r="D219" s="151" t="s">
        <v>692</v>
      </c>
      <c r="E219" s="152" t="s">
        <v>580</v>
      </c>
      <c r="F219" s="153">
        <v>315</v>
      </c>
      <c r="G219" s="152"/>
      <c r="H219" s="152">
        <v>392</v>
      </c>
      <c r="I219" s="169">
        <v>384</v>
      </c>
      <c r="J219" s="209" t="s">
        <v>693</v>
      </c>
      <c r="K219" s="124">
        <f t="shared" si="49"/>
        <v>77</v>
      </c>
      <c r="L219" s="171">
        <f t="shared" si="50"/>
        <v>0.24444444444444444</v>
      </c>
      <c r="M219" s="172" t="s">
        <v>556</v>
      </c>
      <c r="N219" s="173">
        <v>43017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8">
        <v>100</v>
      </c>
      <c r="B220" s="150">
        <v>43013</v>
      </c>
      <c r="C220" s="150"/>
      <c r="D220" s="151" t="s">
        <v>694</v>
      </c>
      <c r="E220" s="152" t="s">
        <v>580</v>
      </c>
      <c r="F220" s="153">
        <v>145</v>
      </c>
      <c r="G220" s="152"/>
      <c r="H220" s="152">
        <v>179</v>
      </c>
      <c r="I220" s="169">
        <v>180</v>
      </c>
      <c r="J220" s="209" t="s">
        <v>570</v>
      </c>
      <c r="K220" s="124">
        <f t="shared" si="49"/>
        <v>34</v>
      </c>
      <c r="L220" s="171">
        <f t="shared" si="50"/>
        <v>0.23448275862068965</v>
      </c>
      <c r="M220" s="172" t="s">
        <v>556</v>
      </c>
      <c r="N220" s="173">
        <v>43025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8">
        <v>101</v>
      </c>
      <c r="B221" s="150">
        <v>43014</v>
      </c>
      <c r="C221" s="150"/>
      <c r="D221" s="151" t="s">
        <v>330</v>
      </c>
      <c r="E221" s="152" t="s">
        <v>580</v>
      </c>
      <c r="F221" s="153">
        <v>256</v>
      </c>
      <c r="G221" s="152"/>
      <c r="H221" s="152">
        <v>323</v>
      </c>
      <c r="I221" s="169">
        <v>320</v>
      </c>
      <c r="J221" s="209" t="s">
        <v>639</v>
      </c>
      <c r="K221" s="124">
        <f t="shared" si="49"/>
        <v>67</v>
      </c>
      <c r="L221" s="171">
        <f t="shared" si="50"/>
        <v>0.26171875</v>
      </c>
      <c r="M221" s="172" t="s">
        <v>556</v>
      </c>
      <c r="N221" s="173">
        <v>43067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8">
        <v>102</v>
      </c>
      <c r="B222" s="150">
        <v>43017</v>
      </c>
      <c r="C222" s="150"/>
      <c r="D222" s="151" t="s">
        <v>350</v>
      </c>
      <c r="E222" s="152" t="s">
        <v>580</v>
      </c>
      <c r="F222" s="153">
        <v>137.5</v>
      </c>
      <c r="G222" s="152"/>
      <c r="H222" s="152">
        <v>184</v>
      </c>
      <c r="I222" s="169">
        <v>183</v>
      </c>
      <c r="J222" s="170" t="s">
        <v>695</v>
      </c>
      <c r="K222" s="124">
        <f t="shared" si="49"/>
        <v>46.5</v>
      </c>
      <c r="L222" s="171">
        <f t="shared" si="50"/>
        <v>0.33818181818181819</v>
      </c>
      <c r="M222" s="172" t="s">
        <v>556</v>
      </c>
      <c r="N222" s="173">
        <v>43108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8">
        <v>103</v>
      </c>
      <c r="B223" s="150">
        <v>43018</v>
      </c>
      <c r="C223" s="150"/>
      <c r="D223" s="151" t="s">
        <v>696</v>
      </c>
      <c r="E223" s="152" t="s">
        <v>580</v>
      </c>
      <c r="F223" s="153">
        <v>125.5</v>
      </c>
      <c r="G223" s="152"/>
      <c r="H223" s="152">
        <v>158</v>
      </c>
      <c r="I223" s="169">
        <v>155</v>
      </c>
      <c r="J223" s="170" t="s">
        <v>697</v>
      </c>
      <c r="K223" s="124">
        <f t="shared" si="49"/>
        <v>32.5</v>
      </c>
      <c r="L223" s="171">
        <f t="shared" si="50"/>
        <v>0.25896414342629481</v>
      </c>
      <c r="M223" s="172" t="s">
        <v>556</v>
      </c>
      <c r="N223" s="173">
        <v>43067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8">
        <v>104</v>
      </c>
      <c r="B224" s="150">
        <v>43018</v>
      </c>
      <c r="C224" s="150"/>
      <c r="D224" s="151" t="s">
        <v>727</v>
      </c>
      <c r="E224" s="152" t="s">
        <v>580</v>
      </c>
      <c r="F224" s="153">
        <v>895</v>
      </c>
      <c r="G224" s="152"/>
      <c r="H224" s="152">
        <v>1122.5</v>
      </c>
      <c r="I224" s="169">
        <v>1078</v>
      </c>
      <c r="J224" s="170" t="s">
        <v>728</v>
      </c>
      <c r="K224" s="124">
        <v>227.5</v>
      </c>
      <c r="L224" s="171">
        <v>0.25418994413407803</v>
      </c>
      <c r="M224" s="172" t="s">
        <v>556</v>
      </c>
      <c r="N224" s="173">
        <v>43117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8">
        <v>105</v>
      </c>
      <c r="B225" s="150">
        <v>43020</v>
      </c>
      <c r="C225" s="150"/>
      <c r="D225" s="151" t="s">
        <v>338</v>
      </c>
      <c r="E225" s="152" t="s">
        <v>580</v>
      </c>
      <c r="F225" s="153">
        <v>525</v>
      </c>
      <c r="G225" s="152"/>
      <c r="H225" s="152">
        <v>629</v>
      </c>
      <c r="I225" s="169">
        <v>629</v>
      </c>
      <c r="J225" s="209" t="s">
        <v>639</v>
      </c>
      <c r="K225" s="124">
        <v>104</v>
      </c>
      <c r="L225" s="171">
        <v>0.19809523809523799</v>
      </c>
      <c r="M225" s="172" t="s">
        <v>556</v>
      </c>
      <c r="N225" s="173">
        <v>43119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8">
        <v>106</v>
      </c>
      <c r="B226" s="150">
        <v>43046</v>
      </c>
      <c r="C226" s="150"/>
      <c r="D226" s="151" t="s">
        <v>379</v>
      </c>
      <c r="E226" s="152" t="s">
        <v>580</v>
      </c>
      <c r="F226" s="153">
        <v>740</v>
      </c>
      <c r="G226" s="152"/>
      <c r="H226" s="152">
        <v>892.5</v>
      </c>
      <c r="I226" s="169">
        <v>900</v>
      </c>
      <c r="J226" s="170" t="s">
        <v>698</v>
      </c>
      <c r="K226" s="124">
        <f>H226-F226</f>
        <v>152.5</v>
      </c>
      <c r="L226" s="171">
        <f>K226/F226</f>
        <v>0.20608108108108109</v>
      </c>
      <c r="M226" s="172" t="s">
        <v>556</v>
      </c>
      <c r="N226" s="173">
        <v>43052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6">
        <v>107</v>
      </c>
      <c r="B227" s="102">
        <v>43073</v>
      </c>
      <c r="C227" s="102"/>
      <c r="D227" s="103" t="s">
        <v>699</v>
      </c>
      <c r="E227" s="104" t="s">
        <v>580</v>
      </c>
      <c r="F227" s="105">
        <v>118.5</v>
      </c>
      <c r="G227" s="104"/>
      <c r="H227" s="104">
        <v>143.5</v>
      </c>
      <c r="I227" s="122">
        <v>145</v>
      </c>
      <c r="J227" s="137" t="s">
        <v>700</v>
      </c>
      <c r="K227" s="124">
        <f>H227-F227</f>
        <v>25</v>
      </c>
      <c r="L227" s="125">
        <f>K227/F227</f>
        <v>0.2109704641350211</v>
      </c>
      <c r="M227" s="126" t="s">
        <v>556</v>
      </c>
      <c r="N227" s="127">
        <v>43097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7">
        <v>108</v>
      </c>
      <c r="B228" s="106">
        <v>43090</v>
      </c>
      <c r="C228" s="106"/>
      <c r="D228" s="154" t="s">
        <v>420</v>
      </c>
      <c r="E228" s="108" t="s">
        <v>580</v>
      </c>
      <c r="F228" s="109">
        <v>715</v>
      </c>
      <c r="G228" s="109"/>
      <c r="H228" s="110">
        <v>500</v>
      </c>
      <c r="I228" s="128">
        <v>872</v>
      </c>
      <c r="J228" s="134" t="s">
        <v>701</v>
      </c>
      <c r="K228" s="130">
        <f>H228-F228</f>
        <v>-215</v>
      </c>
      <c r="L228" s="131">
        <f>K228/F228</f>
        <v>-0.30069930069930068</v>
      </c>
      <c r="M228" s="132" t="s">
        <v>620</v>
      </c>
      <c r="N228" s="133">
        <v>43670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6">
        <v>109</v>
      </c>
      <c r="B229" s="102">
        <v>43098</v>
      </c>
      <c r="C229" s="102"/>
      <c r="D229" s="103" t="s">
        <v>692</v>
      </c>
      <c r="E229" s="104" t="s">
        <v>580</v>
      </c>
      <c r="F229" s="105">
        <v>435</v>
      </c>
      <c r="G229" s="104"/>
      <c r="H229" s="104">
        <v>542.5</v>
      </c>
      <c r="I229" s="122">
        <v>539</v>
      </c>
      <c r="J229" s="137" t="s">
        <v>639</v>
      </c>
      <c r="K229" s="124">
        <v>107.5</v>
      </c>
      <c r="L229" s="125">
        <v>0.247126436781609</v>
      </c>
      <c r="M229" s="126" t="s">
        <v>556</v>
      </c>
      <c r="N229" s="127">
        <v>43206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6">
        <v>110</v>
      </c>
      <c r="B230" s="102">
        <v>43098</v>
      </c>
      <c r="C230" s="102"/>
      <c r="D230" s="103" t="s">
        <v>530</v>
      </c>
      <c r="E230" s="104" t="s">
        <v>580</v>
      </c>
      <c r="F230" s="105">
        <v>885</v>
      </c>
      <c r="G230" s="104"/>
      <c r="H230" s="104">
        <v>1090</v>
      </c>
      <c r="I230" s="122">
        <v>1084</v>
      </c>
      <c r="J230" s="137" t="s">
        <v>639</v>
      </c>
      <c r="K230" s="124">
        <v>205</v>
      </c>
      <c r="L230" s="125">
        <v>0.23163841807909599</v>
      </c>
      <c r="M230" s="126" t="s">
        <v>556</v>
      </c>
      <c r="N230" s="127">
        <v>43213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326">
        <v>111</v>
      </c>
      <c r="B231" s="317">
        <v>43192</v>
      </c>
      <c r="C231" s="317"/>
      <c r="D231" s="112" t="s">
        <v>709</v>
      </c>
      <c r="E231" s="318" t="s">
        <v>580</v>
      </c>
      <c r="F231" s="319">
        <v>478.5</v>
      </c>
      <c r="G231" s="318"/>
      <c r="H231" s="318">
        <v>442</v>
      </c>
      <c r="I231" s="320">
        <v>613</v>
      </c>
      <c r="J231" s="341" t="s">
        <v>797</v>
      </c>
      <c r="K231" s="130">
        <f>H231-F231</f>
        <v>-36.5</v>
      </c>
      <c r="L231" s="131">
        <f>K231/F231</f>
        <v>-7.6280041797283177E-2</v>
      </c>
      <c r="M231" s="132" t="s">
        <v>620</v>
      </c>
      <c r="N231" s="133">
        <v>43762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7">
        <v>112</v>
      </c>
      <c r="B232" s="106">
        <v>43194</v>
      </c>
      <c r="C232" s="106"/>
      <c r="D232" s="331" t="s">
        <v>779</v>
      </c>
      <c r="E232" s="108" t="s">
        <v>580</v>
      </c>
      <c r="F232" s="109">
        <f>141.5-7.3</f>
        <v>134.19999999999999</v>
      </c>
      <c r="G232" s="109"/>
      <c r="H232" s="110">
        <v>77</v>
      </c>
      <c r="I232" s="128">
        <v>180</v>
      </c>
      <c r="J232" s="341" t="s">
        <v>796</v>
      </c>
      <c r="K232" s="130">
        <f>H232-F232</f>
        <v>-57.199999999999989</v>
      </c>
      <c r="L232" s="131">
        <f>K232/F232</f>
        <v>-0.42622950819672129</v>
      </c>
      <c r="M232" s="132" t="s">
        <v>620</v>
      </c>
      <c r="N232" s="133">
        <v>43522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7">
        <v>113</v>
      </c>
      <c r="B233" s="106">
        <v>43209</v>
      </c>
      <c r="C233" s="106"/>
      <c r="D233" s="107" t="s">
        <v>702</v>
      </c>
      <c r="E233" s="108" t="s">
        <v>580</v>
      </c>
      <c r="F233" s="109">
        <v>430</v>
      </c>
      <c r="G233" s="109"/>
      <c r="H233" s="110">
        <v>220</v>
      </c>
      <c r="I233" s="128">
        <v>537</v>
      </c>
      <c r="J233" s="134" t="s">
        <v>703</v>
      </c>
      <c r="K233" s="130">
        <f>H233-F233</f>
        <v>-210</v>
      </c>
      <c r="L233" s="131">
        <f>K233/F233</f>
        <v>-0.48837209302325579</v>
      </c>
      <c r="M233" s="132" t="s">
        <v>620</v>
      </c>
      <c r="N233" s="133">
        <v>43252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9">
        <v>114</v>
      </c>
      <c r="B234" s="190">
        <v>43220</v>
      </c>
      <c r="C234" s="190"/>
      <c r="D234" s="151" t="s">
        <v>380</v>
      </c>
      <c r="E234" s="191" t="s">
        <v>580</v>
      </c>
      <c r="F234" s="191">
        <v>153.5</v>
      </c>
      <c r="G234" s="191"/>
      <c r="H234" s="191">
        <v>196</v>
      </c>
      <c r="I234" s="210">
        <v>196</v>
      </c>
      <c r="J234" s="137" t="s">
        <v>812</v>
      </c>
      <c r="K234" s="124">
        <f>H234-F234</f>
        <v>42.5</v>
      </c>
      <c r="L234" s="125">
        <f>K234/F234</f>
        <v>0.27687296416938112</v>
      </c>
      <c r="M234" s="126" t="s">
        <v>556</v>
      </c>
      <c r="N234" s="322">
        <v>43605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7">
        <v>115</v>
      </c>
      <c r="B235" s="106">
        <v>43306</v>
      </c>
      <c r="C235" s="106"/>
      <c r="D235" s="107" t="s">
        <v>725</v>
      </c>
      <c r="E235" s="108" t="s">
        <v>580</v>
      </c>
      <c r="F235" s="109">
        <v>27.5</v>
      </c>
      <c r="G235" s="109"/>
      <c r="H235" s="110">
        <v>13.1</v>
      </c>
      <c r="I235" s="128">
        <v>60</v>
      </c>
      <c r="J235" s="134" t="s">
        <v>729</v>
      </c>
      <c r="K235" s="130">
        <v>-14.4</v>
      </c>
      <c r="L235" s="131">
        <v>-0.52363636363636401</v>
      </c>
      <c r="M235" s="132" t="s">
        <v>620</v>
      </c>
      <c r="N235" s="133">
        <v>43138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326">
        <v>116</v>
      </c>
      <c r="B236" s="317">
        <v>43318</v>
      </c>
      <c r="C236" s="317"/>
      <c r="D236" s="112" t="s">
        <v>704</v>
      </c>
      <c r="E236" s="318" t="s">
        <v>580</v>
      </c>
      <c r="F236" s="318">
        <v>148.5</v>
      </c>
      <c r="G236" s="318"/>
      <c r="H236" s="318">
        <v>102</v>
      </c>
      <c r="I236" s="320">
        <v>182</v>
      </c>
      <c r="J236" s="134" t="s">
        <v>811</v>
      </c>
      <c r="K236" s="130">
        <f>H236-F236</f>
        <v>-46.5</v>
      </c>
      <c r="L236" s="131">
        <f>K236/F236</f>
        <v>-0.31313131313131315</v>
      </c>
      <c r="M236" s="132" t="s">
        <v>620</v>
      </c>
      <c r="N236" s="133">
        <v>43661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6">
        <v>117</v>
      </c>
      <c r="B237" s="102">
        <v>43335</v>
      </c>
      <c r="C237" s="102"/>
      <c r="D237" s="103" t="s">
        <v>730</v>
      </c>
      <c r="E237" s="104" t="s">
        <v>580</v>
      </c>
      <c r="F237" s="152">
        <v>285</v>
      </c>
      <c r="G237" s="104"/>
      <c r="H237" s="104">
        <v>355</v>
      </c>
      <c r="I237" s="122">
        <v>364</v>
      </c>
      <c r="J237" s="137" t="s">
        <v>731</v>
      </c>
      <c r="K237" s="124">
        <v>70</v>
      </c>
      <c r="L237" s="125">
        <v>0.24561403508771901</v>
      </c>
      <c r="M237" s="126" t="s">
        <v>556</v>
      </c>
      <c r="N237" s="127">
        <v>43455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6">
        <v>118</v>
      </c>
      <c r="B238" s="102">
        <v>43341</v>
      </c>
      <c r="C238" s="102"/>
      <c r="D238" s="103" t="s">
        <v>370</v>
      </c>
      <c r="E238" s="104" t="s">
        <v>580</v>
      </c>
      <c r="F238" s="152">
        <v>525</v>
      </c>
      <c r="G238" s="104"/>
      <c r="H238" s="104">
        <v>585</v>
      </c>
      <c r="I238" s="122">
        <v>635</v>
      </c>
      <c r="J238" s="137" t="s">
        <v>705</v>
      </c>
      <c r="K238" s="124">
        <f t="shared" ref="K238:K250" si="51">H238-F238</f>
        <v>60</v>
      </c>
      <c r="L238" s="125">
        <f t="shared" ref="L238:L250" si="52">K238/F238</f>
        <v>0.11428571428571428</v>
      </c>
      <c r="M238" s="126" t="s">
        <v>556</v>
      </c>
      <c r="N238" s="127">
        <v>43662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6">
        <v>119</v>
      </c>
      <c r="B239" s="102">
        <v>43395</v>
      </c>
      <c r="C239" s="102"/>
      <c r="D239" s="103" t="s">
        <v>357</v>
      </c>
      <c r="E239" s="104" t="s">
        <v>580</v>
      </c>
      <c r="F239" s="152">
        <v>475</v>
      </c>
      <c r="G239" s="104"/>
      <c r="H239" s="104">
        <v>574</v>
      </c>
      <c r="I239" s="122">
        <v>570</v>
      </c>
      <c r="J239" s="137" t="s">
        <v>639</v>
      </c>
      <c r="K239" s="124">
        <f t="shared" si="51"/>
        <v>99</v>
      </c>
      <c r="L239" s="125">
        <f t="shared" si="52"/>
        <v>0.20842105263157895</v>
      </c>
      <c r="M239" s="126" t="s">
        <v>556</v>
      </c>
      <c r="N239" s="127">
        <v>43403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8">
        <v>120</v>
      </c>
      <c r="B240" s="150">
        <v>43397</v>
      </c>
      <c r="C240" s="150"/>
      <c r="D240" s="357" t="s">
        <v>377</v>
      </c>
      <c r="E240" s="152" t="s">
        <v>580</v>
      </c>
      <c r="F240" s="152">
        <v>707.5</v>
      </c>
      <c r="G240" s="152"/>
      <c r="H240" s="152">
        <v>872</v>
      </c>
      <c r="I240" s="169">
        <v>872</v>
      </c>
      <c r="J240" s="170" t="s">
        <v>639</v>
      </c>
      <c r="K240" s="124">
        <f t="shared" si="51"/>
        <v>164.5</v>
      </c>
      <c r="L240" s="171">
        <f t="shared" si="52"/>
        <v>0.23250883392226149</v>
      </c>
      <c r="M240" s="172" t="s">
        <v>556</v>
      </c>
      <c r="N240" s="173">
        <v>43482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88">
        <v>121</v>
      </c>
      <c r="B241" s="150">
        <v>43398</v>
      </c>
      <c r="C241" s="150"/>
      <c r="D241" s="357" t="s">
        <v>339</v>
      </c>
      <c r="E241" s="152" t="s">
        <v>580</v>
      </c>
      <c r="F241" s="152">
        <v>162</v>
      </c>
      <c r="G241" s="152"/>
      <c r="H241" s="152">
        <v>204</v>
      </c>
      <c r="I241" s="169">
        <v>209</v>
      </c>
      <c r="J241" s="170" t="s">
        <v>810</v>
      </c>
      <c r="K241" s="124">
        <f t="shared" si="51"/>
        <v>42</v>
      </c>
      <c r="L241" s="171">
        <f t="shared" si="52"/>
        <v>0.25925925925925924</v>
      </c>
      <c r="M241" s="172" t="s">
        <v>556</v>
      </c>
      <c r="N241" s="173">
        <v>43539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9">
        <v>122</v>
      </c>
      <c r="B242" s="190">
        <v>43399</v>
      </c>
      <c r="C242" s="190"/>
      <c r="D242" s="151" t="s">
        <v>465</v>
      </c>
      <c r="E242" s="191" t="s">
        <v>580</v>
      </c>
      <c r="F242" s="191">
        <v>240</v>
      </c>
      <c r="G242" s="191"/>
      <c r="H242" s="191">
        <v>297</v>
      </c>
      <c r="I242" s="210">
        <v>297</v>
      </c>
      <c r="J242" s="170" t="s">
        <v>639</v>
      </c>
      <c r="K242" s="211">
        <f t="shared" si="51"/>
        <v>57</v>
      </c>
      <c r="L242" s="212">
        <f t="shared" si="52"/>
        <v>0.23749999999999999</v>
      </c>
      <c r="M242" s="213" t="s">
        <v>556</v>
      </c>
      <c r="N242" s="214">
        <v>43417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6">
        <v>123</v>
      </c>
      <c r="B243" s="102">
        <v>43439</v>
      </c>
      <c r="C243" s="102"/>
      <c r="D243" s="144" t="s">
        <v>706</v>
      </c>
      <c r="E243" s="104" t="s">
        <v>580</v>
      </c>
      <c r="F243" s="104">
        <v>202.5</v>
      </c>
      <c r="G243" s="104"/>
      <c r="H243" s="104">
        <v>255</v>
      </c>
      <c r="I243" s="122">
        <v>252</v>
      </c>
      <c r="J243" s="137" t="s">
        <v>639</v>
      </c>
      <c r="K243" s="124">
        <f t="shared" si="51"/>
        <v>52.5</v>
      </c>
      <c r="L243" s="125">
        <f t="shared" si="52"/>
        <v>0.25925925925925924</v>
      </c>
      <c r="M243" s="126" t="s">
        <v>556</v>
      </c>
      <c r="N243" s="127">
        <v>43542</v>
      </c>
      <c r="O243" s="54"/>
      <c r="P243" s="13"/>
      <c r="Q243" s="13"/>
      <c r="R243" s="90" t="s">
        <v>708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9">
        <v>124</v>
      </c>
      <c r="B244" s="190">
        <v>43465</v>
      </c>
      <c r="C244" s="102"/>
      <c r="D244" s="357" t="s">
        <v>402</v>
      </c>
      <c r="E244" s="191" t="s">
        <v>580</v>
      </c>
      <c r="F244" s="191">
        <v>710</v>
      </c>
      <c r="G244" s="191"/>
      <c r="H244" s="191">
        <v>866</v>
      </c>
      <c r="I244" s="210">
        <v>866</v>
      </c>
      <c r="J244" s="170" t="s">
        <v>639</v>
      </c>
      <c r="K244" s="124">
        <f t="shared" si="51"/>
        <v>156</v>
      </c>
      <c r="L244" s="125">
        <f t="shared" si="52"/>
        <v>0.21971830985915494</v>
      </c>
      <c r="M244" s="126" t="s">
        <v>556</v>
      </c>
      <c r="N244" s="322">
        <v>43553</v>
      </c>
      <c r="O244" s="54"/>
      <c r="P244" s="13"/>
      <c r="Q244" s="13"/>
      <c r="R244" s="14" t="s">
        <v>708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9">
        <v>125</v>
      </c>
      <c r="B245" s="190">
        <v>43522</v>
      </c>
      <c r="C245" s="190"/>
      <c r="D245" s="357" t="s">
        <v>139</v>
      </c>
      <c r="E245" s="191" t="s">
        <v>580</v>
      </c>
      <c r="F245" s="191">
        <v>337.25</v>
      </c>
      <c r="G245" s="191"/>
      <c r="H245" s="191">
        <v>398.5</v>
      </c>
      <c r="I245" s="210">
        <v>411</v>
      </c>
      <c r="J245" s="137" t="s">
        <v>809</v>
      </c>
      <c r="K245" s="124">
        <f t="shared" si="51"/>
        <v>61.25</v>
      </c>
      <c r="L245" s="125">
        <f t="shared" si="52"/>
        <v>0.1816160118606375</v>
      </c>
      <c r="M245" s="126" t="s">
        <v>556</v>
      </c>
      <c r="N245" s="322">
        <v>43760</v>
      </c>
      <c r="O245" s="54"/>
      <c r="P245" s="13"/>
      <c r="Q245" s="13"/>
      <c r="R245" s="90" t="s">
        <v>708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327">
        <v>126</v>
      </c>
      <c r="B246" s="155">
        <v>43559</v>
      </c>
      <c r="C246" s="155"/>
      <c r="D246" s="156" t="s">
        <v>394</v>
      </c>
      <c r="E246" s="157" t="s">
        <v>580</v>
      </c>
      <c r="F246" s="157">
        <v>130</v>
      </c>
      <c r="G246" s="157"/>
      <c r="H246" s="157">
        <v>65</v>
      </c>
      <c r="I246" s="174">
        <v>158</v>
      </c>
      <c r="J246" s="134" t="s">
        <v>707</v>
      </c>
      <c r="K246" s="130">
        <f t="shared" si="51"/>
        <v>-65</v>
      </c>
      <c r="L246" s="131">
        <f t="shared" si="52"/>
        <v>-0.5</v>
      </c>
      <c r="M246" s="132" t="s">
        <v>620</v>
      </c>
      <c r="N246" s="133">
        <v>43726</v>
      </c>
      <c r="O246" s="54"/>
      <c r="P246" s="13"/>
      <c r="Q246" s="13"/>
      <c r="R246" s="14" t="s">
        <v>710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328">
        <v>127</v>
      </c>
      <c r="B247" s="175">
        <v>43017</v>
      </c>
      <c r="C247" s="175"/>
      <c r="D247" s="176" t="s">
        <v>166</v>
      </c>
      <c r="E247" s="177" t="s">
        <v>580</v>
      </c>
      <c r="F247" s="178">
        <v>141.5</v>
      </c>
      <c r="G247" s="179"/>
      <c r="H247" s="179">
        <v>183.5</v>
      </c>
      <c r="I247" s="179">
        <v>210</v>
      </c>
      <c r="J247" s="200" t="s">
        <v>801</v>
      </c>
      <c r="K247" s="201">
        <f t="shared" si="51"/>
        <v>42</v>
      </c>
      <c r="L247" s="202">
        <f t="shared" si="52"/>
        <v>0.29681978798586572</v>
      </c>
      <c r="M247" s="178" t="s">
        <v>556</v>
      </c>
      <c r="N247" s="203">
        <v>43042</v>
      </c>
      <c r="O247" s="54"/>
      <c r="P247" s="13"/>
      <c r="Q247" s="13"/>
      <c r="R247" s="90" t="s">
        <v>710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327">
        <v>128</v>
      </c>
      <c r="B248" s="155">
        <v>43074</v>
      </c>
      <c r="C248" s="155"/>
      <c r="D248" s="156" t="s">
        <v>295</v>
      </c>
      <c r="E248" s="157" t="s">
        <v>580</v>
      </c>
      <c r="F248" s="158">
        <v>172</v>
      </c>
      <c r="G248" s="157"/>
      <c r="H248" s="157">
        <v>155.25</v>
      </c>
      <c r="I248" s="174">
        <v>230</v>
      </c>
      <c r="J248" s="341" t="s">
        <v>794</v>
      </c>
      <c r="K248" s="130">
        <f t="shared" ref="K248" si="53">H248-F248</f>
        <v>-16.75</v>
      </c>
      <c r="L248" s="131">
        <f t="shared" ref="L248" si="54">K248/F248</f>
        <v>-9.7383720930232565E-2</v>
      </c>
      <c r="M248" s="132" t="s">
        <v>620</v>
      </c>
      <c r="N248" s="133">
        <v>43787</v>
      </c>
      <c r="O248" s="54"/>
      <c r="P248" s="13"/>
      <c r="Q248" s="13"/>
      <c r="R248" s="14" t="s">
        <v>710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9">
        <v>129</v>
      </c>
      <c r="B249" s="190">
        <v>43398</v>
      </c>
      <c r="C249" s="190"/>
      <c r="D249" s="151" t="s">
        <v>103</v>
      </c>
      <c r="E249" s="191" t="s">
        <v>580</v>
      </c>
      <c r="F249" s="191">
        <v>698.5</v>
      </c>
      <c r="G249" s="191"/>
      <c r="H249" s="191">
        <v>890</v>
      </c>
      <c r="I249" s="210">
        <v>890</v>
      </c>
      <c r="J249" s="137" t="s">
        <v>849</v>
      </c>
      <c r="K249" s="124">
        <f t="shared" si="51"/>
        <v>191.5</v>
      </c>
      <c r="L249" s="125">
        <f t="shared" si="52"/>
        <v>0.27415891195418757</v>
      </c>
      <c r="M249" s="126" t="s">
        <v>556</v>
      </c>
      <c r="N249" s="322">
        <v>44328</v>
      </c>
      <c r="O249" s="54"/>
      <c r="P249" s="13"/>
      <c r="Q249" s="13"/>
      <c r="R249" s="14" t="s">
        <v>708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9">
        <v>130</v>
      </c>
      <c r="B250" s="190">
        <v>42877</v>
      </c>
      <c r="C250" s="190"/>
      <c r="D250" s="151" t="s">
        <v>369</v>
      </c>
      <c r="E250" s="191" t="s">
        <v>580</v>
      </c>
      <c r="F250" s="191">
        <v>127.6</v>
      </c>
      <c r="G250" s="191"/>
      <c r="H250" s="191">
        <v>138</v>
      </c>
      <c r="I250" s="210">
        <v>190</v>
      </c>
      <c r="J250" s="137" t="s">
        <v>798</v>
      </c>
      <c r="K250" s="124">
        <f t="shared" si="51"/>
        <v>10.400000000000006</v>
      </c>
      <c r="L250" s="125">
        <f t="shared" si="52"/>
        <v>8.1504702194357417E-2</v>
      </c>
      <c r="M250" s="126" t="s">
        <v>556</v>
      </c>
      <c r="N250" s="322">
        <v>43774</v>
      </c>
      <c r="O250" s="54"/>
      <c r="P250" s="13"/>
      <c r="Q250" s="13"/>
      <c r="R250" s="14" t="s">
        <v>710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9">
        <v>131</v>
      </c>
      <c r="B251" s="190">
        <v>43158</v>
      </c>
      <c r="C251" s="190"/>
      <c r="D251" s="151" t="s">
        <v>711</v>
      </c>
      <c r="E251" s="191" t="s">
        <v>580</v>
      </c>
      <c r="F251" s="191">
        <v>317</v>
      </c>
      <c r="G251" s="191"/>
      <c r="H251" s="191">
        <v>382.5</v>
      </c>
      <c r="I251" s="210">
        <v>398</v>
      </c>
      <c r="J251" s="137" t="s">
        <v>833</v>
      </c>
      <c r="K251" s="124">
        <f t="shared" ref="K251" si="55">H251-F251</f>
        <v>65.5</v>
      </c>
      <c r="L251" s="125">
        <f t="shared" ref="L251" si="56">K251/F251</f>
        <v>0.20662460567823343</v>
      </c>
      <c r="M251" s="126" t="s">
        <v>556</v>
      </c>
      <c r="N251" s="322">
        <v>44238</v>
      </c>
      <c r="O251" s="54"/>
      <c r="P251" s="13"/>
      <c r="Q251" s="13"/>
      <c r="R251" s="14" t="s">
        <v>710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327">
        <v>132</v>
      </c>
      <c r="B252" s="155">
        <v>43164</v>
      </c>
      <c r="C252" s="155"/>
      <c r="D252" s="156" t="s">
        <v>133</v>
      </c>
      <c r="E252" s="157" t="s">
        <v>580</v>
      </c>
      <c r="F252" s="158">
        <f>510-14.4</f>
        <v>495.6</v>
      </c>
      <c r="G252" s="157"/>
      <c r="H252" s="157">
        <v>350</v>
      </c>
      <c r="I252" s="174">
        <v>672</v>
      </c>
      <c r="J252" s="341" t="s">
        <v>803</v>
      </c>
      <c r="K252" s="130">
        <f t="shared" ref="K252" si="57">H252-F252</f>
        <v>-145.60000000000002</v>
      </c>
      <c r="L252" s="131">
        <f t="shared" ref="L252" si="58">K252/F252</f>
        <v>-0.29378531073446329</v>
      </c>
      <c r="M252" s="132" t="s">
        <v>620</v>
      </c>
      <c r="N252" s="133">
        <v>43887</v>
      </c>
      <c r="O252" s="54"/>
      <c r="P252" s="13"/>
      <c r="Q252" s="13"/>
      <c r="R252" s="14" t="s">
        <v>708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327">
        <v>133</v>
      </c>
      <c r="B253" s="155">
        <v>43237</v>
      </c>
      <c r="C253" s="155"/>
      <c r="D253" s="156" t="s">
        <v>459</v>
      </c>
      <c r="E253" s="157" t="s">
        <v>580</v>
      </c>
      <c r="F253" s="158">
        <v>230.3</v>
      </c>
      <c r="G253" s="157"/>
      <c r="H253" s="157">
        <v>102.5</v>
      </c>
      <c r="I253" s="174">
        <v>348</v>
      </c>
      <c r="J253" s="341" t="s">
        <v>805</v>
      </c>
      <c r="K253" s="130">
        <f t="shared" ref="K253:K254" si="59">H253-F253</f>
        <v>-127.80000000000001</v>
      </c>
      <c r="L253" s="131">
        <f t="shared" ref="L253:L254" si="60">K253/F253</f>
        <v>-0.55492835432045162</v>
      </c>
      <c r="M253" s="132" t="s">
        <v>620</v>
      </c>
      <c r="N253" s="133">
        <v>43896</v>
      </c>
      <c r="O253" s="54"/>
      <c r="P253" s="13"/>
      <c r="Q253" s="13"/>
      <c r="R253" s="314" t="s">
        <v>708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9">
        <v>134</v>
      </c>
      <c r="B254" s="190">
        <v>43258</v>
      </c>
      <c r="C254" s="190"/>
      <c r="D254" s="151" t="s">
        <v>426</v>
      </c>
      <c r="E254" s="191" t="s">
        <v>580</v>
      </c>
      <c r="F254" s="191">
        <f>342.5-5.1</f>
        <v>337.4</v>
      </c>
      <c r="G254" s="191"/>
      <c r="H254" s="191">
        <v>412.5</v>
      </c>
      <c r="I254" s="210">
        <v>439</v>
      </c>
      <c r="J254" s="137" t="s">
        <v>832</v>
      </c>
      <c r="K254" s="124">
        <f t="shared" si="59"/>
        <v>75.100000000000023</v>
      </c>
      <c r="L254" s="125">
        <f t="shared" si="60"/>
        <v>0.22258446947243635</v>
      </c>
      <c r="M254" s="126" t="s">
        <v>556</v>
      </c>
      <c r="N254" s="322">
        <v>44230</v>
      </c>
      <c r="O254" s="54"/>
      <c r="P254" s="13"/>
      <c r="Q254" s="13"/>
      <c r="R254" s="14" t="s">
        <v>710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7">
        <v>135</v>
      </c>
      <c r="B255" s="182">
        <v>43285</v>
      </c>
      <c r="C255" s="182"/>
      <c r="D255" s="185" t="s">
        <v>48</v>
      </c>
      <c r="E255" s="183" t="s">
        <v>580</v>
      </c>
      <c r="F255" s="181">
        <f>127.5-5.53</f>
        <v>121.97</v>
      </c>
      <c r="G255" s="183"/>
      <c r="H255" s="183"/>
      <c r="I255" s="204">
        <v>170</v>
      </c>
      <c r="J255" s="216" t="s">
        <v>558</v>
      </c>
      <c r="K255" s="206"/>
      <c r="L255" s="207"/>
      <c r="M255" s="205" t="s">
        <v>558</v>
      </c>
      <c r="N255" s="208"/>
      <c r="O255" s="54"/>
      <c r="P255" s="13"/>
      <c r="Q255" s="13"/>
      <c r="R255" s="14" t="s">
        <v>708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327">
        <v>136</v>
      </c>
      <c r="B256" s="155">
        <v>43294</v>
      </c>
      <c r="C256" s="155"/>
      <c r="D256" s="156" t="s">
        <v>239</v>
      </c>
      <c r="E256" s="157" t="s">
        <v>580</v>
      </c>
      <c r="F256" s="158">
        <v>46.5</v>
      </c>
      <c r="G256" s="157"/>
      <c r="H256" s="157">
        <v>17</v>
      </c>
      <c r="I256" s="174">
        <v>59</v>
      </c>
      <c r="J256" s="341" t="s">
        <v>802</v>
      </c>
      <c r="K256" s="130">
        <f t="shared" ref="K256" si="61">H256-F256</f>
        <v>-29.5</v>
      </c>
      <c r="L256" s="131">
        <f t="shared" ref="L256" si="62">K256/F256</f>
        <v>-0.63440860215053763</v>
      </c>
      <c r="M256" s="132" t="s">
        <v>620</v>
      </c>
      <c r="N256" s="133">
        <v>43887</v>
      </c>
      <c r="O256" s="54"/>
      <c r="P256" s="13"/>
      <c r="Q256" s="13"/>
      <c r="R256" s="14" t="s">
        <v>708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329">
        <v>137</v>
      </c>
      <c r="B257" s="180">
        <v>43396</v>
      </c>
      <c r="C257" s="180"/>
      <c r="D257" s="185" t="s">
        <v>404</v>
      </c>
      <c r="E257" s="183" t="s">
        <v>580</v>
      </c>
      <c r="F257" s="184">
        <v>156.5</v>
      </c>
      <c r="G257" s="183"/>
      <c r="H257" s="183"/>
      <c r="I257" s="204">
        <v>191</v>
      </c>
      <c r="J257" s="216" t="s">
        <v>558</v>
      </c>
      <c r="K257" s="206"/>
      <c r="L257" s="207"/>
      <c r="M257" s="205" t="s">
        <v>558</v>
      </c>
      <c r="N257" s="208"/>
      <c r="O257" s="54"/>
      <c r="P257" s="13"/>
      <c r="Q257" s="13"/>
      <c r="R257" s="14" t="s">
        <v>708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89">
        <v>138</v>
      </c>
      <c r="B258" s="190">
        <v>43439</v>
      </c>
      <c r="C258" s="190"/>
      <c r="D258" s="151" t="s">
        <v>321</v>
      </c>
      <c r="E258" s="191" t="s">
        <v>580</v>
      </c>
      <c r="F258" s="191">
        <v>259.5</v>
      </c>
      <c r="G258" s="191"/>
      <c r="H258" s="191">
        <v>320</v>
      </c>
      <c r="I258" s="210">
        <v>320</v>
      </c>
      <c r="J258" s="137" t="s">
        <v>639</v>
      </c>
      <c r="K258" s="124">
        <f t="shared" ref="K258" si="63">H258-F258</f>
        <v>60.5</v>
      </c>
      <c r="L258" s="125">
        <f t="shared" ref="L258" si="64">K258/F258</f>
        <v>0.23314065510597304</v>
      </c>
      <c r="M258" s="126" t="s">
        <v>556</v>
      </c>
      <c r="N258" s="322">
        <v>44323</v>
      </c>
      <c r="O258" s="54"/>
      <c r="P258" s="13"/>
      <c r="Q258" s="13"/>
      <c r="R258" s="14" t="s">
        <v>708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327">
        <v>139</v>
      </c>
      <c r="B259" s="155">
        <v>43439</v>
      </c>
      <c r="C259" s="155"/>
      <c r="D259" s="156" t="s">
        <v>732</v>
      </c>
      <c r="E259" s="157" t="s">
        <v>580</v>
      </c>
      <c r="F259" s="157">
        <v>715</v>
      </c>
      <c r="G259" s="157"/>
      <c r="H259" s="157">
        <v>445</v>
      </c>
      <c r="I259" s="174">
        <v>840</v>
      </c>
      <c r="J259" s="134" t="s">
        <v>782</v>
      </c>
      <c r="K259" s="130">
        <f t="shared" ref="K259:K262" si="65">H259-F259</f>
        <v>-270</v>
      </c>
      <c r="L259" s="131">
        <f t="shared" ref="L259:L262" si="66">K259/F259</f>
        <v>-0.3776223776223776</v>
      </c>
      <c r="M259" s="132" t="s">
        <v>620</v>
      </c>
      <c r="N259" s="133">
        <v>43800</v>
      </c>
      <c r="O259" s="54"/>
      <c r="P259" s="13"/>
      <c r="Q259" s="13"/>
      <c r="R259" s="14" t="s">
        <v>708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9">
        <v>140</v>
      </c>
      <c r="B260" s="190">
        <v>43469</v>
      </c>
      <c r="C260" s="190"/>
      <c r="D260" s="151" t="s">
        <v>143</v>
      </c>
      <c r="E260" s="191" t="s">
        <v>580</v>
      </c>
      <c r="F260" s="191">
        <v>875</v>
      </c>
      <c r="G260" s="191"/>
      <c r="H260" s="191">
        <v>1165</v>
      </c>
      <c r="I260" s="210">
        <v>1185</v>
      </c>
      <c r="J260" s="137" t="s">
        <v>807</v>
      </c>
      <c r="K260" s="124">
        <f t="shared" si="65"/>
        <v>290</v>
      </c>
      <c r="L260" s="125">
        <f t="shared" si="66"/>
        <v>0.33142857142857141</v>
      </c>
      <c r="M260" s="126" t="s">
        <v>556</v>
      </c>
      <c r="N260" s="322">
        <v>43847</v>
      </c>
      <c r="O260" s="54"/>
      <c r="P260" s="13"/>
      <c r="Q260" s="13"/>
      <c r="R260" s="314" t="s">
        <v>708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9">
        <v>141</v>
      </c>
      <c r="B261" s="190">
        <v>43559</v>
      </c>
      <c r="C261" s="190"/>
      <c r="D261" s="357" t="s">
        <v>336</v>
      </c>
      <c r="E261" s="191" t="s">
        <v>580</v>
      </c>
      <c r="F261" s="191">
        <f>387-14.63</f>
        <v>372.37</v>
      </c>
      <c r="G261" s="191"/>
      <c r="H261" s="191">
        <v>490</v>
      </c>
      <c r="I261" s="210">
        <v>490</v>
      </c>
      <c r="J261" s="137" t="s">
        <v>639</v>
      </c>
      <c r="K261" s="124">
        <f t="shared" si="65"/>
        <v>117.63</v>
      </c>
      <c r="L261" s="125">
        <f t="shared" si="66"/>
        <v>0.31589548030185027</v>
      </c>
      <c r="M261" s="126" t="s">
        <v>556</v>
      </c>
      <c r="N261" s="322">
        <v>43850</v>
      </c>
      <c r="O261" s="54"/>
      <c r="P261" s="13"/>
      <c r="Q261" s="13"/>
      <c r="R261" s="314" t="s">
        <v>708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327">
        <v>142</v>
      </c>
      <c r="B262" s="155">
        <v>43578</v>
      </c>
      <c r="C262" s="155"/>
      <c r="D262" s="156" t="s">
        <v>733</v>
      </c>
      <c r="E262" s="157" t="s">
        <v>557</v>
      </c>
      <c r="F262" s="157">
        <v>220</v>
      </c>
      <c r="G262" s="157"/>
      <c r="H262" s="157">
        <v>127.5</v>
      </c>
      <c r="I262" s="174">
        <v>284</v>
      </c>
      <c r="J262" s="341" t="s">
        <v>806</v>
      </c>
      <c r="K262" s="130">
        <f t="shared" si="65"/>
        <v>-92.5</v>
      </c>
      <c r="L262" s="131">
        <f t="shared" si="66"/>
        <v>-0.42045454545454547</v>
      </c>
      <c r="M262" s="132" t="s">
        <v>620</v>
      </c>
      <c r="N262" s="133">
        <v>43896</v>
      </c>
      <c r="O262" s="54"/>
      <c r="P262" s="13"/>
      <c r="Q262" s="13"/>
      <c r="R262" s="14" t="s">
        <v>708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9">
        <v>143</v>
      </c>
      <c r="B263" s="190">
        <v>43622</v>
      </c>
      <c r="C263" s="190"/>
      <c r="D263" s="357" t="s">
        <v>466</v>
      </c>
      <c r="E263" s="191" t="s">
        <v>557</v>
      </c>
      <c r="F263" s="191">
        <v>332.8</v>
      </c>
      <c r="G263" s="191"/>
      <c r="H263" s="191">
        <v>405</v>
      </c>
      <c r="I263" s="210">
        <v>419</v>
      </c>
      <c r="J263" s="137" t="s">
        <v>808</v>
      </c>
      <c r="K263" s="124">
        <f t="shared" ref="K263" si="67">H263-F263</f>
        <v>72.199999999999989</v>
      </c>
      <c r="L263" s="125">
        <f t="shared" ref="L263" si="68">K263/F263</f>
        <v>0.21694711538461534</v>
      </c>
      <c r="M263" s="126" t="s">
        <v>556</v>
      </c>
      <c r="N263" s="322">
        <v>43860</v>
      </c>
      <c r="O263" s="54"/>
      <c r="P263" s="13"/>
      <c r="Q263" s="13"/>
      <c r="R263" s="14" t="s">
        <v>710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40">
        <v>144</v>
      </c>
      <c r="B264" s="139">
        <v>43641</v>
      </c>
      <c r="C264" s="139"/>
      <c r="D264" s="140" t="s">
        <v>137</v>
      </c>
      <c r="E264" s="141" t="s">
        <v>580</v>
      </c>
      <c r="F264" s="142">
        <v>386</v>
      </c>
      <c r="G264" s="143"/>
      <c r="H264" s="143">
        <v>395</v>
      </c>
      <c r="I264" s="143">
        <v>452</v>
      </c>
      <c r="J264" s="161" t="s">
        <v>799</v>
      </c>
      <c r="K264" s="162">
        <f t="shared" ref="K264" si="69">H264-F264</f>
        <v>9</v>
      </c>
      <c r="L264" s="163">
        <f t="shared" ref="L264" si="70">K264/F264</f>
        <v>2.3316062176165803E-2</v>
      </c>
      <c r="M264" s="164" t="s">
        <v>665</v>
      </c>
      <c r="N264" s="165">
        <v>43868</v>
      </c>
      <c r="O264" s="13"/>
      <c r="P264" s="13"/>
      <c r="Q264" s="13"/>
      <c r="R264" s="14" t="s">
        <v>710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330">
        <v>145</v>
      </c>
      <c r="B265" s="180">
        <v>43707</v>
      </c>
      <c r="C265" s="180"/>
      <c r="D265" s="185" t="s">
        <v>255</v>
      </c>
      <c r="E265" s="183" t="s">
        <v>580</v>
      </c>
      <c r="F265" s="183" t="s">
        <v>712</v>
      </c>
      <c r="G265" s="183"/>
      <c r="H265" s="183"/>
      <c r="I265" s="204">
        <v>190</v>
      </c>
      <c r="J265" s="216" t="s">
        <v>558</v>
      </c>
      <c r="K265" s="206"/>
      <c r="L265" s="207"/>
      <c r="M265" s="321" t="s">
        <v>558</v>
      </c>
      <c r="N265" s="208"/>
      <c r="O265" s="13"/>
      <c r="P265" s="13"/>
      <c r="Q265" s="13"/>
      <c r="R265" s="314" t="s">
        <v>708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89">
        <v>146</v>
      </c>
      <c r="B266" s="190">
        <v>43731</v>
      </c>
      <c r="C266" s="190"/>
      <c r="D266" s="151" t="s">
        <v>418</v>
      </c>
      <c r="E266" s="191" t="s">
        <v>580</v>
      </c>
      <c r="F266" s="191">
        <v>235</v>
      </c>
      <c r="G266" s="191"/>
      <c r="H266" s="191">
        <v>295</v>
      </c>
      <c r="I266" s="210">
        <v>296</v>
      </c>
      <c r="J266" s="137" t="s">
        <v>787</v>
      </c>
      <c r="K266" s="124">
        <f t="shared" ref="K266" si="71">H266-F266</f>
        <v>60</v>
      </c>
      <c r="L266" s="125">
        <f t="shared" ref="L266" si="72">K266/F266</f>
        <v>0.25531914893617019</v>
      </c>
      <c r="M266" s="126" t="s">
        <v>556</v>
      </c>
      <c r="N266" s="322">
        <v>43844</v>
      </c>
      <c r="O266" s="54"/>
      <c r="P266" s="13"/>
      <c r="Q266" s="13"/>
      <c r="R266" s="14" t="s">
        <v>710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9">
        <v>147</v>
      </c>
      <c r="B267" s="190">
        <v>43752</v>
      </c>
      <c r="C267" s="190"/>
      <c r="D267" s="151" t="s">
        <v>778</v>
      </c>
      <c r="E267" s="191" t="s">
        <v>580</v>
      </c>
      <c r="F267" s="191">
        <v>277.5</v>
      </c>
      <c r="G267" s="191"/>
      <c r="H267" s="191">
        <v>333</v>
      </c>
      <c r="I267" s="210">
        <v>333</v>
      </c>
      <c r="J267" s="137" t="s">
        <v>788</v>
      </c>
      <c r="K267" s="124">
        <f t="shared" ref="K267" si="73">H267-F267</f>
        <v>55.5</v>
      </c>
      <c r="L267" s="125">
        <f t="shared" ref="L267" si="74">K267/F267</f>
        <v>0.2</v>
      </c>
      <c r="M267" s="126" t="s">
        <v>556</v>
      </c>
      <c r="N267" s="322">
        <v>43846</v>
      </c>
      <c r="O267" s="54"/>
      <c r="P267" s="13"/>
      <c r="Q267" s="13"/>
      <c r="R267" s="314" t="s">
        <v>708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9">
        <v>148</v>
      </c>
      <c r="B268" s="190">
        <v>43752</v>
      </c>
      <c r="C268" s="190"/>
      <c r="D268" s="151" t="s">
        <v>777</v>
      </c>
      <c r="E268" s="191" t="s">
        <v>580</v>
      </c>
      <c r="F268" s="191">
        <v>930</v>
      </c>
      <c r="G268" s="191"/>
      <c r="H268" s="191">
        <v>1165</v>
      </c>
      <c r="I268" s="210">
        <v>1200</v>
      </c>
      <c r="J268" s="137" t="s">
        <v>789</v>
      </c>
      <c r="K268" s="124">
        <f t="shared" ref="K268:K269" si="75">H268-F268</f>
        <v>235</v>
      </c>
      <c r="L268" s="125">
        <f t="shared" ref="L268:L269" si="76">K268/F268</f>
        <v>0.25268817204301075</v>
      </c>
      <c r="M268" s="126" t="s">
        <v>556</v>
      </c>
      <c r="N268" s="322">
        <v>43847</v>
      </c>
      <c r="O268" s="54"/>
      <c r="P268" s="13"/>
      <c r="Q268" s="13"/>
      <c r="R268" s="314" t="s">
        <v>710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9">
        <v>149</v>
      </c>
      <c r="B269" s="190">
        <v>43753</v>
      </c>
      <c r="C269" s="190"/>
      <c r="D269" s="151" t="s">
        <v>776</v>
      </c>
      <c r="E269" s="191" t="s">
        <v>580</v>
      </c>
      <c r="F269" s="192">
        <v>111</v>
      </c>
      <c r="G269" s="191"/>
      <c r="H269" s="191">
        <v>141</v>
      </c>
      <c r="I269" s="210">
        <v>141</v>
      </c>
      <c r="J269" s="433" t="s">
        <v>850</v>
      </c>
      <c r="K269" s="124">
        <f t="shared" si="75"/>
        <v>30</v>
      </c>
      <c r="L269" s="125">
        <f t="shared" si="76"/>
        <v>0.27027027027027029</v>
      </c>
      <c r="M269" s="126" t="s">
        <v>556</v>
      </c>
      <c r="N269" s="322">
        <v>44328</v>
      </c>
      <c r="O269" s="13"/>
      <c r="P269" s="13"/>
      <c r="Q269" s="13"/>
      <c r="R269" s="314" t="s">
        <v>710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9">
        <v>150</v>
      </c>
      <c r="B270" s="190">
        <v>43753</v>
      </c>
      <c r="C270" s="190"/>
      <c r="D270" s="151" t="s">
        <v>775</v>
      </c>
      <c r="E270" s="191" t="s">
        <v>580</v>
      </c>
      <c r="F270" s="192">
        <v>296</v>
      </c>
      <c r="G270" s="191"/>
      <c r="H270" s="191">
        <v>370</v>
      </c>
      <c r="I270" s="210">
        <v>370</v>
      </c>
      <c r="J270" s="137" t="s">
        <v>639</v>
      </c>
      <c r="K270" s="124">
        <f t="shared" ref="K270:K271" si="77">H270-F270</f>
        <v>74</v>
      </c>
      <c r="L270" s="125">
        <f t="shared" ref="L270:L271" si="78">K270/F270</f>
        <v>0.25</v>
      </c>
      <c r="M270" s="126" t="s">
        <v>556</v>
      </c>
      <c r="N270" s="322">
        <v>43853</v>
      </c>
      <c r="O270" s="54"/>
      <c r="P270" s="13"/>
      <c r="Q270" s="13"/>
      <c r="R270" s="314" t="s">
        <v>710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9">
        <v>151</v>
      </c>
      <c r="B271" s="190">
        <v>43754</v>
      </c>
      <c r="C271" s="190"/>
      <c r="D271" s="151" t="s">
        <v>774</v>
      </c>
      <c r="E271" s="191" t="s">
        <v>580</v>
      </c>
      <c r="F271" s="192">
        <v>300</v>
      </c>
      <c r="G271" s="191"/>
      <c r="H271" s="191">
        <v>382.5</v>
      </c>
      <c r="I271" s="210">
        <v>344</v>
      </c>
      <c r="J271" s="433" t="s">
        <v>834</v>
      </c>
      <c r="K271" s="124">
        <f t="shared" si="77"/>
        <v>82.5</v>
      </c>
      <c r="L271" s="125">
        <f t="shared" si="78"/>
        <v>0.27500000000000002</v>
      </c>
      <c r="M271" s="126" t="s">
        <v>556</v>
      </c>
      <c r="N271" s="322">
        <v>44238</v>
      </c>
      <c r="O271" s="13"/>
      <c r="P271" s="13"/>
      <c r="Q271" s="13"/>
      <c r="R271" s="314" t="s">
        <v>710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316">
        <v>152</v>
      </c>
      <c r="B272" s="194">
        <v>43832</v>
      </c>
      <c r="C272" s="194"/>
      <c r="D272" s="198" t="s">
        <v>758</v>
      </c>
      <c r="E272" s="195" t="s">
        <v>580</v>
      </c>
      <c r="F272" s="196" t="s">
        <v>786</v>
      </c>
      <c r="G272" s="195"/>
      <c r="H272" s="195"/>
      <c r="I272" s="215">
        <v>590</v>
      </c>
      <c r="J272" s="216" t="s">
        <v>558</v>
      </c>
      <c r="K272" s="216"/>
      <c r="L272" s="119"/>
      <c r="M272" s="313" t="s">
        <v>558</v>
      </c>
      <c r="N272" s="218"/>
      <c r="O272" s="13"/>
      <c r="P272" s="13"/>
      <c r="Q272" s="13"/>
      <c r="R272" s="314" t="s">
        <v>710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9">
        <v>153</v>
      </c>
      <c r="B273" s="190">
        <v>43966</v>
      </c>
      <c r="C273" s="190"/>
      <c r="D273" s="151" t="s">
        <v>64</v>
      </c>
      <c r="E273" s="191" t="s">
        <v>580</v>
      </c>
      <c r="F273" s="192">
        <v>67.5</v>
      </c>
      <c r="G273" s="191"/>
      <c r="H273" s="191">
        <v>86</v>
      </c>
      <c r="I273" s="210">
        <v>86</v>
      </c>
      <c r="J273" s="137" t="s">
        <v>816</v>
      </c>
      <c r="K273" s="124">
        <f t="shared" ref="K273:K274" si="79">H273-F273</f>
        <v>18.5</v>
      </c>
      <c r="L273" s="125">
        <f t="shared" ref="L273:L274" si="80">K273/F273</f>
        <v>0.27407407407407408</v>
      </c>
      <c r="M273" s="126" t="s">
        <v>556</v>
      </c>
      <c r="N273" s="322">
        <v>44008</v>
      </c>
      <c r="O273" s="54"/>
      <c r="P273" s="13"/>
      <c r="Q273" s="13"/>
      <c r="R273" s="314" t="s">
        <v>710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89">
        <v>154</v>
      </c>
      <c r="B274" s="190">
        <v>44035</v>
      </c>
      <c r="C274" s="190"/>
      <c r="D274" s="151" t="s">
        <v>465</v>
      </c>
      <c r="E274" s="191" t="s">
        <v>580</v>
      </c>
      <c r="F274" s="192">
        <v>231</v>
      </c>
      <c r="G274" s="191"/>
      <c r="H274" s="191">
        <v>281</v>
      </c>
      <c r="I274" s="210">
        <v>281</v>
      </c>
      <c r="J274" s="137" t="s">
        <v>639</v>
      </c>
      <c r="K274" s="124">
        <f t="shared" si="79"/>
        <v>50</v>
      </c>
      <c r="L274" s="125">
        <f t="shared" si="80"/>
        <v>0.21645021645021645</v>
      </c>
      <c r="M274" s="126" t="s">
        <v>556</v>
      </c>
      <c r="N274" s="322">
        <v>44358</v>
      </c>
      <c r="O274" s="13"/>
      <c r="P274" s="13"/>
      <c r="Q274" s="13"/>
      <c r="R274" s="314" t="s">
        <v>710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89">
        <v>155</v>
      </c>
      <c r="B275" s="190">
        <v>44092</v>
      </c>
      <c r="C275" s="190"/>
      <c r="D275" s="151" t="s">
        <v>398</v>
      </c>
      <c r="E275" s="191" t="s">
        <v>580</v>
      </c>
      <c r="F275" s="191">
        <v>206</v>
      </c>
      <c r="G275" s="191"/>
      <c r="H275" s="191">
        <v>248</v>
      </c>
      <c r="I275" s="210">
        <v>248</v>
      </c>
      <c r="J275" s="137" t="s">
        <v>639</v>
      </c>
      <c r="K275" s="124">
        <f t="shared" ref="K275:K276" si="81">H275-F275</f>
        <v>42</v>
      </c>
      <c r="L275" s="125">
        <f t="shared" ref="L275:L276" si="82">K275/F275</f>
        <v>0.20388349514563106</v>
      </c>
      <c r="M275" s="126" t="s">
        <v>556</v>
      </c>
      <c r="N275" s="322">
        <v>44214</v>
      </c>
      <c r="O275" s="54"/>
      <c r="P275" s="13"/>
      <c r="Q275" s="13"/>
      <c r="R275" s="314" t="s">
        <v>710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89">
        <v>156</v>
      </c>
      <c r="B276" s="190">
        <v>44140</v>
      </c>
      <c r="C276" s="190"/>
      <c r="D276" s="151" t="s">
        <v>398</v>
      </c>
      <c r="E276" s="191" t="s">
        <v>580</v>
      </c>
      <c r="F276" s="191">
        <v>182.5</v>
      </c>
      <c r="G276" s="191"/>
      <c r="H276" s="191">
        <v>248</v>
      </c>
      <c r="I276" s="210">
        <v>248</v>
      </c>
      <c r="J276" s="137" t="s">
        <v>639</v>
      </c>
      <c r="K276" s="124">
        <f t="shared" si="81"/>
        <v>65.5</v>
      </c>
      <c r="L276" s="125">
        <f t="shared" si="82"/>
        <v>0.35890410958904112</v>
      </c>
      <c r="M276" s="126" t="s">
        <v>556</v>
      </c>
      <c r="N276" s="322">
        <v>44214</v>
      </c>
      <c r="O276" s="54"/>
      <c r="P276" s="13"/>
      <c r="Q276" s="13"/>
      <c r="R276" s="314" t="s">
        <v>710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89">
        <v>157</v>
      </c>
      <c r="B277" s="190">
        <v>44140</v>
      </c>
      <c r="C277" s="190"/>
      <c r="D277" s="151" t="s">
        <v>321</v>
      </c>
      <c r="E277" s="191" t="s">
        <v>580</v>
      </c>
      <c r="F277" s="191">
        <v>247.5</v>
      </c>
      <c r="G277" s="191"/>
      <c r="H277" s="191">
        <v>320</v>
      </c>
      <c r="I277" s="210">
        <v>320</v>
      </c>
      <c r="J277" s="137" t="s">
        <v>639</v>
      </c>
      <c r="K277" s="124">
        <f t="shared" ref="K277" si="83">H277-F277</f>
        <v>72.5</v>
      </c>
      <c r="L277" s="125">
        <f t="shared" ref="L277" si="84">K277/F277</f>
        <v>0.29292929292929293</v>
      </c>
      <c r="M277" s="126" t="s">
        <v>556</v>
      </c>
      <c r="N277" s="322">
        <v>44323</v>
      </c>
      <c r="O277" s="13"/>
      <c r="P277" s="13"/>
      <c r="Q277" s="13"/>
      <c r="R277" s="314" t="s">
        <v>710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89">
        <v>158</v>
      </c>
      <c r="B278" s="190">
        <v>44140</v>
      </c>
      <c r="C278" s="190"/>
      <c r="D278" s="151" t="s">
        <v>461</v>
      </c>
      <c r="E278" s="191" t="s">
        <v>580</v>
      </c>
      <c r="F278" s="192">
        <v>925</v>
      </c>
      <c r="G278" s="191"/>
      <c r="H278" s="191">
        <v>1095</v>
      </c>
      <c r="I278" s="210">
        <v>1093</v>
      </c>
      <c r="J278" s="433" t="s">
        <v>824</v>
      </c>
      <c r="K278" s="124">
        <f t="shared" ref="K278" si="85">H278-F278</f>
        <v>170</v>
      </c>
      <c r="L278" s="125">
        <f t="shared" ref="L278" si="86">K278/F278</f>
        <v>0.18378378378378379</v>
      </c>
      <c r="M278" s="126" t="s">
        <v>556</v>
      </c>
      <c r="N278" s="322">
        <v>44201</v>
      </c>
      <c r="O278" s="13"/>
      <c r="P278" s="13"/>
      <c r="Q278" s="13"/>
      <c r="R278" s="314" t="s">
        <v>710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89">
        <v>159</v>
      </c>
      <c r="B279" s="190">
        <v>44140</v>
      </c>
      <c r="C279" s="190"/>
      <c r="D279" s="151" t="s">
        <v>336</v>
      </c>
      <c r="E279" s="191" t="s">
        <v>580</v>
      </c>
      <c r="F279" s="192">
        <v>332.5</v>
      </c>
      <c r="G279" s="191"/>
      <c r="H279" s="191">
        <v>393</v>
      </c>
      <c r="I279" s="210">
        <v>406</v>
      </c>
      <c r="J279" s="433" t="s">
        <v>837</v>
      </c>
      <c r="K279" s="124">
        <f t="shared" ref="K279:K280" si="87">H279-F279</f>
        <v>60.5</v>
      </c>
      <c r="L279" s="125">
        <f t="shared" ref="L279:L280" si="88">K279/F279</f>
        <v>0.18195488721804512</v>
      </c>
      <c r="M279" s="126" t="s">
        <v>556</v>
      </c>
      <c r="N279" s="322">
        <v>44256</v>
      </c>
      <c r="O279" s="13"/>
      <c r="P279" s="13"/>
      <c r="Q279" s="13"/>
      <c r="R279" s="314" t="s">
        <v>710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89">
        <v>160</v>
      </c>
      <c r="B280" s="190">
        <v>44141</v>
      </c>
      <c r="C280" s="190"/>
      <c r="D280" s="151" t="s">
        <v>465</v>
      </c>
      <c r="E280" s="191" t="s">
        <v>580</v>
      </c>
      <c r="F280" s="192">
        <v>231</v>
      </c>
      <c r="G280" s="191"/>
      <c r="H280" s="191">
        <v>281</v>
      </c>
      <c r="I280" s="210">
        <v>281</v>
      </c>
      <c r="J280" s="137" t="s">
        <v>639</v>
      </c>
      <c r="K280" s="124">
        <f t="shared" si="87"/>
        <v>50</v>
      </c>
      <c r="L280" s="125">
        <f t="shared" si="88"/>
        <v>0.21645021645021645</v>
      </c>
      <c r="M280" s="126" t="s">
        <v>556</v>
      </c>
      <c r="N280" s="322">
        <v>44358</v>
      </c>
      <c r="O280" s="13"/>
      <c r="P280" s="13"/>
      <c r="Q280" s="13"/>
      <c r="R280" s="314" t="s">
        <v>710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3">
        <v>161</v>
      </c>
      <c r="B281" s="194">
        <v>44187</v>
      </c>
      <c r="C281" s="194"/>
      <c r="D281" s="198" t="s">
        <v>754</v>
      </c>
      <c r="E281" s="195" t="s">
        <v>580</v>
      </c>
      <c r="F281" s="430" t="s">
        <v>823</v>
      </c>
      <c r="G281" s="195"/>
      <c r="H281" s="195"/>
      <c r="I281" s="215">
        <v>239</v>
      </c>
      <c r="J281" s="431" t="s">
        <v>558</v>
      </c>
      <c r="K281" s="216"/>
      <c r="L281" s="119"/>
      <c r="M281" s="217"/>
      <c r="N281" s="218"/>
      <c r="O281" s="13"/>
      <c r="P281" s="13"/>
      <c r="Q281" s="13"/>
      <c r="R281" s="314" t="s">
        <v>710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93">
        <v>162</v>
      </c>
      <c r="B282" s="194">
        <v>44258</v>
      </c>
      <c r="C282" s="194"/>
      <c r="D282" s="198" t="s">
        <v>758</v>
      </c>
      <c r="E282" s="195" t="s">
        <v>580</v>
      </c>
      <c r="F282" s="196" t="s">
        <v>786</v>
      </c>
      <c r="G282" s="195"/>
      <c r="H282" s="195"/>
      <c r="I282" s="215">
        <v>590</v>
      </c>
      <c r="J282" s="216" t="s">
        <v>558</v>
      </c>
      <c r="K282" s="216"/>
      <c r="L282" s="119"/>
      <c r="M282" s="313"/>
      <c r="N282" s="218"/>
      <c r="O282" s="13"/>
      <c r="P282" s="13"/>
      <c r="R282" s="314" t="s">
        <v>710</v>
      </c>
    </row>
    <row r="283" spans="1:26">
      <c r="A283" s="189">
        <v>163</v>
      </c>
      <c r="B283" s="190">
        <v>44274</v>
      </c>
      <c r="C283" s="190"/>
      <c r="D283" s="332" t="s">
        <v>336</v>
      </c>
      <c r="E283" s="191" t="s">
        <v>580</v>
      </c>
      <c r="F283" s="192">
        <v>355</v>
      </c>
      <c r="G283" s="191"/>
      <c r="H283" s="191">
        <v>422.5</v>
      </c>
      <c r="I283" s="210">
        <v>420</v>
      </c>
      <c r="J283" s="433" t="s">
        <v>994</v>
      </c>
      <c r="K283" s="124">
        <f t="shared" ref="K283" si="89">H283-F283</f>
        <v>67.5</v>
      </c>
      <c r="L283" s="125">
        <f t="shared" ref="L283" si="90">K283/F283</f>
        <v>0.19014084507042253</v>
      </c>
      <c r="M283" s="126" t="s">
        <v>556</v>
      </c>
      <c r="N283" s="322">
        <v>44361</v>
      </c>
      <c r="O283" s="13"/>
      <c r="R283" s="446" t="s">
        <v>710</v>
      </c>
    </row>
    <row r="284" spans="1:26">
      <c r="A284" s="189">
        <v>164</v>
      </c>
      <c r="B284" s="190">
        <v>44295</v>
      </c>
      <c r="C284" s="190"/>
      <c r="D284" s="332" t="s">
        <v>840</v>
      </c>
      <c r="E284" s="191" t="s">
        <v>580</v>
      </c>
      <c r="F284" s="192">
        <v>555</v>
      </c>
      <c r="G284" s="191"/>
      <c r="H284" s="191">
        <v>663</v>
      </c>
      <c r="I284" s="210">
        <v>663</v>
      </c>
      <c r="J284" s="433" t="s">
        <v>845</v>
      </c>
      <c r="K284" s="124">
        <f t="shared" ref="K284" si="91">H284-F284</f>
        <v>108</v>
      </c>
      <c r="L284" s="125">
        <f t="shared" ref="L284" si="92">K284/F284</f>
        <v>0.19459459459459461</v>
      </c>
      <c r="M284" s="126" t="s">
        <v>556</v>
      </c>
      <c r="N284" s="322">
        <v>44321</v>
      </c>
      <c r="O284" s="13"/>
      <c r="P284" s="13"/>
      <c r="Q284" s="13"/>
      <c r="R284" s="314"/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3">
        <v>165</v>
      </c>
      <c r="B285" s="194">
        <v>44308</v>
      </c>
      <c r="C285" s="194"/>
      <c r="D285" s="198" t="s">
        <v>369</v>
      </c>
      <c r="E285" s="445" t="s">
        <v>580</v>
      </c>
      <c r="F285" s="430" t="s">
        <v>841</v>
      </c>
      <c r="G285" s="195"/>
      <c r="H285" s="195"/>
      <c r="I285" s="215">
        <v>155</v>
      </c>
      <c r="J285" s="431" t="s">
        <v>558</v>
      </c>
      <c r="K285" s="216"/>
      <c r="L285" s="119"/>
      <c r="M285" s="217"/>
      <c r="N285" s="218"/>
      <c r="O285" s="13"/>
      <c r="R285" s="219"/>
    </row>
    <row r="286" spans="1:26">
      <c r="O286" s="13"/>
      <c r="R286" s="219"/>
    </row>
    <row r="287" spans="1:26">
      <c r="R287" s="219"/>
    </row>
    <row r="288" spans="1:26">
      <c r="R288" s="219"/>
    </row>
    <row r="289" spans="1:18">
      <c r="R289" s="219"/>
    </row>
    <row r="290" spans="1:18">
      <c r="R290" s="219"/>
    </row>
    <row r="291" spans="1:18">
      <c r="R291" s="219"/>
    </row>
    <row r="292" spans="1:18">
      <c r="R292" s="219"/>
    </row>
    <row r="293" spans="1:18">
      <c r="A293" s="193"/>
      <c r="B293" s="184" t="s">
        <v>781</v>
      </c>
      <c r="R293" s="219"/>
    </row>
    <row r="303" spans="1:18">
      <c r="A303" s="199"/>
    </row>
    <row r="304" spans="1:18">
      <c r="A304" s="199"/>
      <c r="F304" s="432"/>
    </row>
    <row r="305" spans="1:1">
      <c r="A305" s="195"/>
    </row>
  </sheetData>
  <autoFilter ref="R1:R301"/>
  <mergeCells count="6">
    <mergeCell ref="J68:J69"/>
    <mergeCell ref="A68:A69"/>
    <mergeCell ref="B68:B69"/>
    <mergeCell ref="A70:A71"/>
    <mergeCell ref="B70:B71"/>
    <mergeCell ref="J70:J71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2021-06-15T02:49:22Z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