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F&amp;O)'!$R$1:$R$310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06" i="7"/>
  <c r="K96"/>
  <c r="M96" s="1"/>
  <c r="K95"/>
  <c r="M95" s="1"/>
  <c r="K94"/>
  <c r="M94" s="1"/>
  <c r="K93"/>
  <c r="M93" s="1"/>
  <c r="K49"/>
  <c r="L49"/>
  <c r="L14"/>
  <c r="K14"/>
  <c r="K91"/>
  <c r="M91" s="1"/>
  <c r="M65"/>
  <c r="K65"/>
  <c r="M63"/>
  <c r="K64"/>
  <c r="K63"/>
  <c r="L48"/>
  <c r="K48"/>
  <c r="L39"/>
  <c r="K39"/>
  <c r="L46"/>
  <c r="K46"/>
  <c r="L47"/>
  <c r="K47"/>
  <c r="L44"/>
  <c r="K44"/>
  <c r="L40"/>
  <c r="K40"/>
  <c r="L45"/>
  <c r="K45"/>
  <c r="M45" s="1"/>
  <c r="K90"/>
  <c r="M90" s="1"/>
  <c r="K89"/>
  <c r="M89" s="1"/>
  <c r="L62"/>
  <c r="K62"/>
  <c r="K87"/>
  <c r="M87" s="1"/>
  <c r="K88"/>
  <c r="M88" s="1"/>
  <c r="L67"/>
  <c r="L43"/>
  <c r="K43"/>
  <c r="M43" s="1"/>
  <c r="L12"/>
  <c r="K12"/>
  <c r="K86"/>
  <c r="M86" s="1"/>
  <c r="M39" l="1"/>
  <c r="M44"/>
  <c r="M48"/>
  <c r="M14"/>
  <c r="M49"/>
  <c r="M46"/>
  <c r="M47"/>
  <c r="M12"/>
  <c r="M40"/>
  <c r="M62"/>
  <c r="K85"/>
  <c r="M85" s="1"/>
  <c r="K84"/>
  <c r="M84" s="1"/>
  <c r="K83"/>
  <c r="M83" s="1"/>
  <c r="L61"/>
  <c r="K61"/>
  <c r="L42"/>
  <c r="K42"/>
  <c r="L34"/>
  <c r="K34"/>
  <c r="L17"/>
  <c r="K17"/>
  <c r="L16"/>
  <c r="K16"/>
  <c r="L41"/>
  <c r="K41"/>
  <c r="L59"/>
  <c r="K59"/>
  <c r="K82"/>
  <c r="M82" s="1"/>
  <c r="K81"/>
  <c r="M81" s="1"/>
  <c r="K80"/>
  <c r="M80" s="1"/>
  <c r="K79"/>
  <c r="M79" s="1"/>
  <c r="K78"/>
  <c r="M78" s="1"/>
  <c r="L37"/>
  <c r="K37"/>
  <c r="L60"/>
  <c r="K60"/>
  <c r="M61" l="1"/>
  <c r="M42"/>
  <c r="M17"/>
  <c r="M16"/>
  <c r="M34"/>
  <c r="M41"/>
  <c r="M59"/>
  <c r="M37"/>
  <c r="M60"/>
  <c r="K77" l="1"/>
  <c r="M77" s="1"/>
  <c r="K76"/>
  <c r="M76" s="1"/>
  <c r="L36"/>
  <c r="K36"/>
  <c r="L35"/>
  <c r="K35"/>
  <c r="L13"/>
  <c r="K13"/>
  <c r="L15"/>
  <c r="K15"/>
  <c r="H11"/>
  <c r="M15" l="1"/>
  <c r="M36"/>
  <c r="M13"/>
  <c r="M35"/>
  <c r="L108"/>
  <c r="K108"/>
  <c r="L11"/>
  <c r="K11"/>
  <c r="L107"/>
  <c r="K107"/>
  <c r="K288"/>
  <c r="L288" s="1"/>
  <c r="L10"/>
  <c r="K10"/>
  <c r="M108" l="1"/>
  <c r="M11"/>
  <c r="M107"/>
  <c r="M10"/>
  <c r="K106"/>
  <c r="K280"/>
  <c r="L280" s="1"/>
  <c r="K260"/>
  <c r="L260" s="1"/>
  <c r="K285"/>
  <c r="L285" s="1"/>
  <c r="K284"/>
  <c r="L284" s="1"/>
  <c r="K287"/>
  <c r="L287" s="1"/>
  <c r="K282"/>
  <c r="L282" s="1"/>
  <c r="M7"/>
  <c r="F270"/>
  <c r="K270" s="1"/>
  <c r="L270" s="1"/>
  <c r="K271"/>
  <c r="L271" s="1"/>
  <c r="K262"/>
  <c r="L262" s="1"/>
  <c r="K265"/>
  <c r="L265" s="1"/>
  <c r="K273"/>
  <c r="L273" s="1"/>
  <c r="F264"/>
  <c r="F263"/>
  <c r="K263" s="1"/>
  <c r="L263" s="1"/>
  <c r="F261"/>
  <c r="K261" s="1"/>
  <c r="L261" s="1"/>
  <c r="F241"/>
  <c r="K241" s="1"/>
  <c r="L241" s="1"/>
  <c r="F193"/>
  <c r="K193" s="1"/>
  <c r="L193" s="1"/>
  <c r="K272"/>
  <c r="L272" s="1"/>
  <c r="K276"/>
  <c r="L276" s="1"/>
  <c r="K277"/>
  <c r="L277" s="1"/>
  <c r="K269"/>
  <c r="L269" s="1"/>
  <c r="K279"/>
  <c r="L279" s="1"/>
  <c r="K275"/>
  <c r="L275" s="1"/>
  <c r="K268"/>
  <c r="L268" s="1"/>
  <c r="K257"/>
  <c r="L257" s="1"/>
  <c r="K259"/>
  <c r="L259" s="1"/>
  <c r="K256"/>
  <c r="L256" s="1"/>
  <c r="K258"/>
  <c r="L258" s="1"/>
  <c r="K187"/>
  <c r="L187" s="1"/>
  <c r="K240"/>
  <c r="L240" s="1"/>
  <c r="K254"/>
  <c r="L254" s="1"/>
  <c r="K255"/>
  <c r="L255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3"/>
  <c r="L243" s="1"/>
  <c r="K242"/>
  <c r="L242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3"/>
  <c r="L213" s="1"/>
  <c r="K211"/>
  <c r="L211" s="1"/>
  <c r="K209"/>
  <c r="L209" s="1"/>
  <c r="K208"/>
  <c r="L208" s="1"/>
  <c r="K207"/>
  <c r="L207" s="1"/>
  <c r="K205"/>
  <c r="L205" s="1"/>
  <c r="K204"/>
  <c r="L204" s="1"/>
  <c r="K203"/>
  <c r="L203" s="1"/>
  <c r="K202"/>
  <c r="K201"/>
  <c r="L201" s="1"/>
  <c r="K200"/>
  <c r="L200" s="1"/>
  <c r="K198"/>
  <c r="L198" s="1"/>
  <c r="K197"/>
  <c r="L197" s="1"/>
  <c r="K196"/>
  <c r="L196" s="1"/>
  <c r="K195"/>
  <c r="L195" s="1"/>
  <c r="K194"/>
  <c r="L194" s="1"/>
  <c r="H192"/>
  <c r="K192" s="1"/>
  <c r="L192" s="1"/>
  <c r="K189"/>
  <c r="L189" s="1"/>
  <c r="K188"/>
  <c r="L188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H158"/>
  <c r="K158" s="1"/>
  <c r="L158" s="1"/>
  <c r="F157"/>
  <c r="K157" s="1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D7" i="6"/>
  <c r="K6" i="4"/>
  <c r="K6" i="3"/>
  <c r="L6" i="2"/>
  <c r="M106" i="7" l="1"/>
</calcChain>
</file>

<file path=xl/sharedStrings.xml><?xml version="1.0" encoding="utf-8"?>
<sst xmlns="http://schemas.openxmlformats.org/spreadsheetml/2006/main" count="2542" uniqueCount="1026">
  <si>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</si>
  <si>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</si>
  <si>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</si>
  <si>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</si>
  <si>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</si>
  <si>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</si>
  <si>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</si>
  <si>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</si>
  <si>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</si>
  <si>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</si>
  <si>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</si>
  <si>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</si>
  <si>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</si>
  <si>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</si>
  <si>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</si>
  <si>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</si>
  <si>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</si>
  <si>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</si>
  <si>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</si>
  <si>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</si>
  <si>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</si>
  <si>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</si>
  <si>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</si>
  <si>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</si>
  <si>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</si>
  <si>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</si>
  <si>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</si>
  <si>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</si>
  <si>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</si>
  <si>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</si>
  <si>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</si>
  <si>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</si>
  <si>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</si>
  <si>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</si>
  <si>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</si>
  <si>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</si>
  <si>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</si>
  <si>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</si>
  <si>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</si>
  <si>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</si>
  <si>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</si>
  <si>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</si>
  <si>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</si>
  <si>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</si>
  <si>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</si>
  <si>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</si>
  <si>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</si>
  <si>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</si>
  <si>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</si>
  <si>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</si>
  <si>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</si>
  <si>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</si>
  <si>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</si>
  <si>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</si>
  <si>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</si>
  <si>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</si>
  <si>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</si>
  <si>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</si>
  <si>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</si>
  <si>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</si>
  <si>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</si>
  <si>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</si>
  <si>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</si>
  <si>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</si>
  <si>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</si>
  <si>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</si>
  <si>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</si>
  <si>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</si>
  <si>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</si>
  <si>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</si>
  <si>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</si>
  <si>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</si>
  <si>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</si>
  <si>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</si>
  <si>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</si>
  <si>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</si>
  <si>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</si>
  <si>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</si>
  <si>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</si>
  <si>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</si>
  <si>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</si>
  <si>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</si>
  <si>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</si>
  <si>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</si>
  <si>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</si>
  <si>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</si>
  <si>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</si>
  <si>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</si>
  <si>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</si>
  <si>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</si>
  <si>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</si>
  <si>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</si>
  <si>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</si>
  <si>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</si>
  <si>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</si>
  <si>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</si>
  <si>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</si>
  <si>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</si>
  <si>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</si>
  <si>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</si>
  <si>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</si>
  <si>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</si>
  <si>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</si>
  <si>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</si>
  <si>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</si>
  <si>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</si>
  <si>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</si>
  <si>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</si>
  <si>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</si>
  <si>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</si>
  <si>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</si>
  <si>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</si>
  <si>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</si>
  <si>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</si>
  <si>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</si>
  <si>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</si>
  <si>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</si>
  <si>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</si>
  <si>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</si>
  <si>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</si>
  <si>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</si>
  <si>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</si>
  <si>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</si>
  <si>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</si>
  <si>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</si>
  <si>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</si>
  <si>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</si>
  <si>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</si>
  <si>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</si>
  <si>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</si>
  <si>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</si>
  <si>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</si>
  <si>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</si>
  <si>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</si>
  <si>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</si>
  <si>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</si>
  <si>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</si>
  <si>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</si>
  <si>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</si>
  <si>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</si>
  <si>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</si>
  <si>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</si>
  <si>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</si>
  <si>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</si>
  <si>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</si>
  <si>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</si>
  <si>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</si>
  <si>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</si>
  <si>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</si>
  <si>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</si>
  <si>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</si>
  <si>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</si>
  <si>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</si>
  <si>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</si>
  <si>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</si>
  <si>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</si>
  <si>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</si>
  <si>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</si>
  <si>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</si>
  <si>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</si>
  <si>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</si>
  <si>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</si>
  <si>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</si>
  <si>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</si>
  <si>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</si>
  <si>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</si>
  <si>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</si>
  <si>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</si>
  <si>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</si>
  <si>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</si>
  <si>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</si>
  <si>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</si>
  <si>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</si>
  <si>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</si>
  <si>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</si>
  <si>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</si>
  <si>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</si>
  <si>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</si>
  <si>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</si>
  <si>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</si>
  <si>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</si>
  <si>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</si>
  <si>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</si>
  <si>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</si>
  <si>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</si>
  <si>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</si>
  <si>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</si>
  <si>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</si>
  <si>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</si>
  <si>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</si>
  <si>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</si>
  <si>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</si>
  <si>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</si>
  <si>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</si>
  <si>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</si>
  <si>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</si>
  <si>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</si>
  <si>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</si>
  <si>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</si>
  <si>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</si>
  <si>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</si>
  <si>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</si>
  <si>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</si>
  <si>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</si>
  <si>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</si>
  <si>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</si>
  <si>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</si>
  <si>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</si>
  <si>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</si>
  <si>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</si>
  <si>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</si>
  <si>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</si>
  <si>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</si>
  <si>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</si>
  <si>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</si>
  <si>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</si>
  <si>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</si>
  <si>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</si>
  <si>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</si>
  <si>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</si>
  <si>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</si>
  <si>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</si>
  <si>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</si>
  <si>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</si>
  <si>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</si>
  <si>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</si>
  <si>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</si>
  <si>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</si>
  <si>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</si>
  <si>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</si>
  <si>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</si>
  <si>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</si>
  <si>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</si>
  <si>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</si>
  <si>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</si>
  <si>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</si>
  <si>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</si>
  <si>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</si>
  <si>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</si>
  <si>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</si>
  <si>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</si>
  <si>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</si>
  <si>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</si>
  <si>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</si>
  <si>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</si>
  <si>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</si>
  <si>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</si>
  <si>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</si>
  <si>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</si>
  <si>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</si>
  <si>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</si>
  <si>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</si>
  <si>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</si>
  <si>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</si>
  <si>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</si>
  <si>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</si>
  <si>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</si>
  <si>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</si>
  <si>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</si>
  <si>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</si>
  <si>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</si>
  <si>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</si>
  <si>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</si>
  <si>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</si>
  <si>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</si>
  <si>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</si>
  <si>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</si>
  <si>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</si>
  <si>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</si>
  <si>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</si>
  <si>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</si>
  <si>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</si>
  <si>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</si>
  <si>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</si>
  <si>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</si>
  <si>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</si>
  <si>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</si>
  <si>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</si>
  <si>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</si>
  <si>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</si>
  <si>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</si>
  <si>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</si>
  <si>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</si>
  <si>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</si>
  <si>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</si>
  <si>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</si>
  <si>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</si>
  <si>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</si>
  <si>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</si>
  <si>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</si>
  <si>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</si>
  <si>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</si>
  <si>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</si>
  <si>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</si>
  <si>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</si>
  <si>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</si>
  <si>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</si>
  <si>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</si>
  <si>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</si>
  <si>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</si>
  <si>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</si>
  <si>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</si>
  <si>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</si>
  <si>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</si>
  <si>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</si>
  <si>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</si>
  <si>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</si>
  <si>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</si>
  <si>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</si>
  <si>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</si>
  <si>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</si>
  <si>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</si>
  <si>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</si>
  <si>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</si>
  <si>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</si>
  <si>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</si>
  <si>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</si>
  <si>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</si>
  <si>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</si>
  <si>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</si>
  <si>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</si>
  <si>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</si>
  <si>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</si>
  <si>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</si>
  <si>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</si>
  <si>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</si>
  <si>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</si>
  <si>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</si>
  <si>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</si>
  <si>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</si>
  <si>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</si>
  <si>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</si>
  <si>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</si>
  <si>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</si>
  <si>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</si>
  <si>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</si>
  <si>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</si>
  <si>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</si>
  <si>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</si>
  <si>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</si>
  <si>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</si>
  <si>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</si>
  <si>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</si>
  <si>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</si>
  <si>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</si>
  <si>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</si>
  <si>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</si>
  <si>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</si>
  <si>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</si>
  <si>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</si>
  <si>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</si>
  <si>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</si>
  <si>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</si>
  <si>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</si>
  <si>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</si>
  <si>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</si>
  <si>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</si>
  <si>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</si>
  <si>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</si>
  <si>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</si>
  <si>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</si>
  <si>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</si>
  <si>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</si>
  <si>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</si>
  <si>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</si>
  <si>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</si>
  <si>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</si>
  <si>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</si>
  <si>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</si>
  <si>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</si>
  <si>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</si>
  <si>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</si>
  <si>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</si>
  <si>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</si>
  <si>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</si>
  <si>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</si>
  <si>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</si>
  <si>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</si>
  <si>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</si>
  <si>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</si>
  <si>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</si>
  <si>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</si>
  <si>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</si>
  <si>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</si>
  <si>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</si>
  <si>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</si>
  <si>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</si>
  <si>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</si>
  <si>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</si>
  <si>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</si>
  <si>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</si>
  <si>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</si>
  <si>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</si>
  <si>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</si>
  <si>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</si>
  <si>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</si>
  <si>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</si>
  <si>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</si>
  <si>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</si>
  <si>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</si>
  <si>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</si>
  <si>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</si>
  <si>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</si>
  <si>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</si>
  <si>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</si>
  <si>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</si>
  <si>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</si>
  <si>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</si>
  <si>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</si>
  <si>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</si>
  <si>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</si>
  <si>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</si>
  <si>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</si>
  <si>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</si>
  <si>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</si>
  <si>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</si>
  <si>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</si>
  <si>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</si>
  <si>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</si>
  <si>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</si>
  <si>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</si>
  <si>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</si>
  <si>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</si>
  <si>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</si>
  <si>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</si>
  <si>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</si>
  <si>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</si>
  <si>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</si>
  <si>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</si>
  <si>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</si>
  <si>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</si>
  <si>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</si>
  <si>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</si>
  <si>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</si>
  <si>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</si>
  <si>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</si>
  <si>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</si>
  <si>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</si>
  <si>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</si>
  <si>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</si>
  <si>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</si>
  <si>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</si>
  <si>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</si>
  <si>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</si>
  <si>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</si>
  <si>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</si>
  <si>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</si>
  <si>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</si>
  <si>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</si>
  <si>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</si>
  <si>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</si>
  <si>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</si>
  <si>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</si>
  <si>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</si>
  <si>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</si>
  <si>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</si>
  <si>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</si>
  <si>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</si>
  <si>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</si>
  <si>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</si>
  <si>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</si>
  <si>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</si>
  <si>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</si>
  <si>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</si>
  <si>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</si>
  <si>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</si>
  <si>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</si>
  <si>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</si>
  <si>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</si>
  <si>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</si>
  <si>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</si>
  <si>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</si>
  <si>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</si>
  <si>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</si>
  <si>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</si>
  <si>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</si>
  <si>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</si>
  <si>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</si>
  <si>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</si>
  <si>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</si>
  <si>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</si>
  <si>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</si>
  <si>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</si>
  <si>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</si>
  <si>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</si>
  <si>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</si>
  <si>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</si>
  <si>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</si>
  <si>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</si>
  <si>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</si>
  <si>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</si>
  <si>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</si>
  <si>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</si>
  <si>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</si>
  <si>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</si>
  <si>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</si>
  <si>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</si>
  <si>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</si>
  <si>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</si>
  <si>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</si>
  <si>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</si>
  <si>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</si>
  <si>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</si>
  <si>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</si>
  <si>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</si>
  <si>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</si>
  <si>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</si>
  <si>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</si>
  <si>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</si>
  <si>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</si>
  <si>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</si>
  <si>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</si>
  <si>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</si>
  <si>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</si>
  <si>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</si>
  <si>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</si>
  <si>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</si>
  <si>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</si>
  <si>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</si>
  <si>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</si>
  <si>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</si>
  <si>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</si>
  <si>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</si>
  <si>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</si>
  <si>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</si>
  <si>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</si>
  <si>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</si>
  <si>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</si>
  <si>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</si>
  <si>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</si>
  <si>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</si>
  <si>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</si>
  <si>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</si>
  <si>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</si>
  <si>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</si>
  <si>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</si>
  <si>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</si>
  <si>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</si>
  <si>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</si>
  <si>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</si>
  <si>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</si>
  <si>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</si>
  <si>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</si>
  <si>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</si>
  <si>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</si>
  <si>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</si>
  <si>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</si>
  <si>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</si>
  <si>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</si>
  <si>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</si>
  <si>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</si>
  <si>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</si>
  <si>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</si>
  <si>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</si>
  <si>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</si>
  <si>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</si>
  <si>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</si>
  <si>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</si>
  <si>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</si>
  <si>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</si>
  <si>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</si>
  <si>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</si>
  <si>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</si>
  <si>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</si>
  <si>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</si>
  <si>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</si>
  <si>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</si>
  <si>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</si>
  <si>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</si>
  <si>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</si>
  <si>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</si>
  <si>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</si>
  <si>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</si>
  <si>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</si>
  <si>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</si>
  <si>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</si>
  <si>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</si>
  <si>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</si>
  <si>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</si>
  <si>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</si>
  <si>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</si>
  <si>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</si>
  <si>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</si>
  <si>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</si>
  <si>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</si>
  <si>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</si>
  <si>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</si>
  <si>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</si>
  <si>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</si>
  <si>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</si>
  <si>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</si>
  <si>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</si>
  <si>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</si>
  <si>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</si>
  <si>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</si>
  <si>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</si>
  <si>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</si>
  <si>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</si>
  <si>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</si>
  <si>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</si>
  <si>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</si>
  <si>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</si>
  <si>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</si>
  <si>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</si>
  <si>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</si>
  <si>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</si>
  <si>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</si>
  <si>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</si>
  <si>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</si>
  <si>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</si>
  <si>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</si>
  <si>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</si>
  <si>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</si>
  <si>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</si>
  <si>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</si>
  <si>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</si>
  <si>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</si>
  <si>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</si>
  <si>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</si>
  <si>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</si>
  <si>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</si>
  <si>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</si>
  <si>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</si>
  <si>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</si>
  <si>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</si>
  <si>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</si>
  <si>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</si>
  <si>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</si>
  <si>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</si>
  <si>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</si>
  <si>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</si>
  <si>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</si>
  <si>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</si>
  <si>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</si>
  <si>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</si>
  <si>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</si>
  <si>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</si>
  <si>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</si>
  <si>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</si>
  <si>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</si>
  <si>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</si>
  <si>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</si>
  <si>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</si>
  <si>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</si>
  <si>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</si>
  <si>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</si>
  <si>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</si>
  <si>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</si>
  <si>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</si>
  <si>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</si>
  <si>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</si>
  <si>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</si>
  <si>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</si>
  <si>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</si>
  <si>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</si>
  <si>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</si>
  <si>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</si>
  <si>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</si>
  <si>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</si>
  <si>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</si>
  <si>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</si>
  <si>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</si>
  <si>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</si>
  <si>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</si>
  <si>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</si>
  <si>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</si>
  <si>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</si>
  <si>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</si>
  <si>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</si>
  <si>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</si>
  <si>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</si>
  <si>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</si>
  <si>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</si>
  <si>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</si>
  <si>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</si>
  <si>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</si>
  <si>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</si>
  <si>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</si>
  <si>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</si>
  <si>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</si>
  <si>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</si>
  <si>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</si>
  <si>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</si>
  <si>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</si>
  <si>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</si>
  <si>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</si>
  <si>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</si>
  <si>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</si>
  <si>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</si>
  <si>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</si>
  <si>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</si>
  <si>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</si>
  <si>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</si>
  <si>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</si>
  <si>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</si>
  <si>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</si>
  <si>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</si>
  <si>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</si>
  <si>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</si>
  <si>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</si>
  <si>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</si>
  <si>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</si>
  <si>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</si>
  <si>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</si>
  <si>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</si>
  <si>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</si>
  <si>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</si>
  <si>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</si>
  <si>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</si>
  <si>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</si>
  <si>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</si>
  <si>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</si>
  <si>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</si>
  <si>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</si>
  <si>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</si>
  <si>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</si>
  <si>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</si>
  <si>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</si>
  <si>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</si>
  <si>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</si>
  <si>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</si>
  <si>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</si>
  <si>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</si>
  <si>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</si>
  <si>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</si>
  <si>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</si>
  <si>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</si>
  <si>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</si>
  <si>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</si>
  <si>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</si>
  <si>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</si>
  <si>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</si>
  <si>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</si>
  <si>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</si>
  <si>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</si>
  <si>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</si>
  <si>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</si>
  <si>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</si>
  <si>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</si>
  <si>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</si>
  <si>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</si>
  <si>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</si>
  <si>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</si>
  <si>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</si>
  <si>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</si>
  <si>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</si>
  <si>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</si>
  <si>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</si>
  <si>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</si>
  <si>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</si>
  <si>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</si>
  <si>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</si>
  <si>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</si>
  <si>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</si>
  <si>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</si>
  <si>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</si>
  <si>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</si>
  <si>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</si>
  <si>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</si>
  <si>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</si>
  <si>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</si>
  <si>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</si>
  <si>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</si>
  <si>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</si>
  <si>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</si>
  <si>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</si>
  <si>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</si>
  <si>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</si>
  <si>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</si>
  <si>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</si>
  <si>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</si>
  <si>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</si>
  <si>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</si>
  <si>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</si>
  <si>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</si>
  <si>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</si>
  <si>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</si>
  <si>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</si>
  <si>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</si>
  <si>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</si>
  <si>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</si>
  <si>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</si>
  <si>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</si>
  <si>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</si>
  <si>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</si>
  <si>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</si>
  <si>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</si>
  <si>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</si>
  <si>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</si>
  <si>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</si>
  <si>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</si>
  <si>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</si>
  <si>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</si>
  <si>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</si>
  <si>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</si>
  <si>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</si>
  <si>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</si>
  <si>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</si>
  <si>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</si>
  <si>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</si>
  <si>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</si>
  <si>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</si>
  <si>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</si>
  <si>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</si>
  <si>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</si>
  <si>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</si>
  <si>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</si>
  <si>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</si>
  <si>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</si>
  <si>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</si>
  <si>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</si>
  <si>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</si>
  <si>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</si>
  <si>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</si>
  <si>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</si>
  <si>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</si>
  <si>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</si>
  <si>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</si>
  <si>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</si>
  <si>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</si>
  <si>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</si>
  <si>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</si>
  <si>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</si>
  <si>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</si>
  <si>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</si>
  <si>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</si>
  <si>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</si>
  <si>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</si>
  <si>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</si>
  <si>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</si>
  <si>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</si>
  <si>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</si>
  <si>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</si>
  <si>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</si>
  <si>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</si>
  <si>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</si>
  <si>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</si>
  <si>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</si>
  <si>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</si>
  <si>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</si>
  <si>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</si>
  <si>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</si>
  <si>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</si>
  <si>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</si>
  <si>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</si>
  <si>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</si>
  <si>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</si>
  <si>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</si>
  <si>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</si>
  <si>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</si>
  <si>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</si>
  <si>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</si>
  <si>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</si>
  <si>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</si>
  <si>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</si>
  <si>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</si>
  <si>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</si>
  <si>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</si>
  <si>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</si>
  <si>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</si>
  <si>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</si>
  <si>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</si>
  <si>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</si>
  <si>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</si>
  <si>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</si>
  <si>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</si>
  <si>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</si>
  <si>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</si>
  <si>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</si>
  <si>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</si>
  <si>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</si>
  <si>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</si>
  <si>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1265-1275</t>
  </si>
  <si>
    <t>1400-1450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</si>
  <si>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</si>
  <si>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</si>
  <si>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</si>
  <si>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</si>
  <si>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</si>
  <si>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</si>
  <si>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</si>
  <si>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181-183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</si>
  <si>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</si>
  <si>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</si>
  <si>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</si>
  <si>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</si>
  <si>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</si>
  <si>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</si>
  <si>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</si>
  <si>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</si>
  <si>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</si>
  <si>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</si>
  <si>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</si>
  <si>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</si>
  <si>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</si>
  <si>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</si>
  <si>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1780-1785</t>
  </si>
  <si>
    <t>ALPHA LEON ENTERPRISES LLP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</si>
  <si>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</si>
  <si>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</si>
  <si>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</si>
  <si>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</si>
  <si>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</si>
  <si>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</si>
  <si>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</si>
  <si>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</si>
  <si>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</si>
  <si>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</si>
  <si>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</si>
  <si>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</si>
  <si>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</si>
  <si>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</si>
  <si>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</si>
  <si>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</si>
  <si>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</si>
  <si>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HCLTECH APR FUT</t>
  </si>
  <si>
    <t>HCLTECH APR 1090 CE</t>
  </si>
  <si>
    <t>Profit of Rs.1.0/-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</si>
  <si>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</si>
  <si>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</si>
  <si>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</si>
  <si>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</si>
  <si>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</si>
  <si>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</si>
  <si>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</si>
  <si>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</si>
  <si>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</si>
  <si>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</si>
  <si>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</si>
  <si>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</si>
  <si>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</si>
  <si>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</si>
  <si>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</si>
  <si>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</si>
  <si>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</si>
  <si>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</si>
  <si>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</si>
  <si>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</si>
  <si>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</si>
  <si>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</si>
  <si>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</si>
  <si>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</si>
  <si>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</si>
  <si>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</si>
  <si>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</si>
  <si>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</si>
  <si>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</si>
  <si>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</si>
  <si>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</si>
  <si>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</si>
  <si>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</si>
  <si>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</si>
  <si>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</si>
  <si>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</si>
  <si>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</si>
  <si>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</si>
  <si>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MBL &amp; COMPANY LIMITED</t>
  </si>
  <si>
    <t>HRTI PRIVATE LIMITED</t>
  </si>
  <si>
    <t>KDDL-RE</t>
  </si>
  <si>
    <t>KDDL RE</t>
  </si>
  <si>
    <t>NIFTY 14200 PE 15-APR</t>
  </si>
  <si>
    <t>52-56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</si>
  <si>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</si>
  <si>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</si>
  <si>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</si>
  <si>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</si>
  <si>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</si>
  <si>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</si>
  <si>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</si>
  <si>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</si>
  <si>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</si>
  <si>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2585-2605</t>
  </si>
  <si>
    <t>2700-2750</t>
  </si>
  <si>
    <t>No profit no loss</t>
  </si>
  <si>
    <t>AFEL</t>
  </si>
  <si>
    <t>RITA KISHOR BHIMJIYANI</t>
  </si>
  <si>
    <t>KEWAL SEHGAL</t>
  </si>
  <si>
    <t>CHITRTX</t>
  </si>
  <si>
    <t>VISHAL DINESHBHAI CHAVDA</t>
  </si>
  <si>
    <t>VAISHALI SHASHIKANT PARKAR</t>
  </si>
  <si>
    <t>DLCL</t>
  </si>
  <si>
    <t>MITHUN SECURITIES PRIVATE LIMITED</t>
  </si>
  <si>
    <t>NNM SECURITIES PVT LTD</t>
  </si>
  <si>
    <t>ELLORATRAD</t>
  </si>
  <si>
    <t>GAURAV CHANDRAKANT SHAH</t>
  </si>
  <si>
    <t>INVPRECQ</t>
  </si>
  <si>
    <t>SAURABH JAIN</t>
  </si>
  <si>
    <t>ASHMA APURVA MEHTA</t>
  </si>
  <si>
    <t>JSTL</t>
  </si>
  <si>
    <t>JAYANTH DIDIGE</t>
  </si>
  <si>
    <t>MITSU</t>
  </si>
  <si>
    <t>SHRI RAVINDRA MEDIA VENTURES PRIVATE LIMITED</t>
  </si>
  <si>
    <t>SKYGOLD</t>
  </si>
  <si>
    <t>WHITE DIAMAND ENTERPRISES PRIVATE LIMITED</t>
  </si>
  <si>
    <t>ESCORP ASSET MANAGEMENT LIMITED</t>
  </si>
  <si>
    <t>VARIMAN</t>
  </si>
  <si>
    <t>P VIJAYALAKSHMI .</t>
  </si>
  <si>
    <t>WAA</t>
  </si>
  <si>
    <t>KUBEIR KHERA</t>
  </si>
  <si>
    <t>AAATECH</t>
  </si>
  <si>
    <t>AAA Technologies Limited</t>
  </si>
  <si>
    <t>DRCSYSTEMS</t>
  </si>
  <si>
    <t>DRC Systems India Limited</t>
  </si>
  <si>
    <t>KANTILAL MARU SAGAR</t>
  </si>
  <si>
    <t>MOKSH</t>
  </si>
  <si>
    <t>Moksh Ornaments Limited</t>
  </si>
  <si>
    <t>SHRENI SHARES PRIVATE LIMITED</t>
  </si>
  <si>
    <t>Orient Cement Ltd.</t>
  </si>
  <si>
    <t>HARIMOHAN BANGUR</t>
  </si>
  <si>
    <t>POWERMECH</t>
  </si>
  <si>
    <t>Power Mech Projects Ltd.</t>
  </si>
  <si>
    <t>KRS ERECTORS PRIVATE LIMITED</t>
  </si>
  <si>
    <t>SAKSOFT</t>
  </si>
  <si>
    <t>Saksoft Limited</t>
  </si>
  <si>
    <t>XTX MARKETS LLP</t>
  </si>
  <si>
    <t>RUDRAPRATAP NARAIN SINGH</t>
  </si>
  <si>
    <t>SILGO</t>
  </si>
  <si>
    <t>Silgo Retail Limited</t>
  </si>
  <si>
    <t>SHASHANK PRAVINCHANDRA DOSHI</t>
  </si>
  <si>
    <t>AJOONI</t>
  </si>
  <si>
    <t>Ajooni Biotech Limited</t>
  </si>
  <si>
    <t>PRITIKA AUTO INDUSTRIES LIMITED</t>
  </si>
  <si>
    <t>TRUSTLINE HOLDINGS PVT LTD A/C PMS</t>
  </si>
  <si>
    <t>KITARA INDIA MICRO CAP GROWTH FUND</t>
  </si>
  <si>
    <t>NEWA INVESTMENTS PVT. LTD.</t>
  </si>
  <si>
    <t>SHAH AMAR MUKESHBHAI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</si>
</sst>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8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43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4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43" fontId="8" fillId="49" borderId="35" xfId="160" applyFont="1" applyFill="1" applyBorder="1" applyAlignment="1">
      <alignment horizontal="left" vertical="center"/>
    </xf>
    <xf numFmtId="43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6" sqref="C26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44301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J26" sqref="J26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44301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62" t="s">
        <v>16</v>
      </c>
      <c r="B9" s="564" t="s">
        <v>17</v>
      </c>
      <c r="C9" s="564" t="s">
        <v>18</v>
      </c>
      <c r="D9" s="564" t="s">
        <v>832</v>
      </c>
      <c r="E9" s="260" t="s">
        <v>19</v>
      </c>
      <c r="F9" s="260" t="s">
        <v>20</v>
      </c>
      <c r="G9" s="559" t="s">
        <v>21</v>
      </c>
      <c r="H9" s="560"/>
      <c r="I9" s="561"/>
      <c r="J9" s="559" t="s">
        <v>22</v>
      </c>
      <c r="K9" s="560"/>
      <c r="L9" s="561"/>
      <c r="M9" s="260"/>
      <c r="N9" s="267"/>
      <c r="O9" s="267"/>
      <c r="P9" s="267"/>
    </row>
    <row r="10" spans="1:16" ht="59.25" customHeight="1">
      <c r="A10" s="563"/>
      <c r="B10" s="565" t="s">
        <v>17</v>
      </c>
      <c r="C10" s="565"/>
      <c r="D10" s="56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31865.599999999999</v>
      </c>
      <c r="F11" s="284">
        <v>31554.883333333331</v>
      </c>
      <c r="G11" s="296">
        <v>31089.866666666661</v>
      </c>
      <c r="H11" s="296">
        <v>30314.133333333331</v>
      </c>
      <c r="I11" s="296">
        <v>29849.116666666661</v>
      </c>
      <c r="J11" s="296">
        <v>32330.616666666661</v>
      </c>
      <c r="K11" s="296">
        <v>32795.633333333331</v>
      </c>
      <c r="L11" s="296">
        <v>33571.366666666661</v>
      </c>
      <c r="M11" s="283">
        <v>32019.9</v>
      </c>
      <c r="N11" s="283">
        <v>30779.15</v>
      </c>
      <c r="O11" s="463">
        <v>1815025</v>
      </c>
      <c r="P11" s="464">
        <v>-7.8854547300040601E-2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14541.15</v>
      </c>
      <c r="F12" s="297">
        <v>14469.416666666666</v>
      </c>
      <c r="G12" s="298">
        <v>14375.833333333332</v>
      </c>
      <c r="H12" s="298">
        <v>14210.516666666666</v>
      </c>
      <c r="I12" s="298">
        <v>14116.933333333332</v>
      </c>
      <c r="J12" s="298">
        <v>14634.733333333332</v>
      </c>
      <c r="K12" s="298">
        <v>14728.316666666664</v>
      </c>
      <c r="L12" s="298">
        <v>14893.633333333331</v>
      </c>
      <c r="M12" s="285">
        <v>14563</v>
      </c>
      <c r="N12" s="285">
        <v>14304.1</v>
      </c>
      <c r="O12" s="300">
        <v>12102900</v>
      </c>
      <c r="P12" s="301">
        <v>-2.329015857644353E-2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15252.7</v>
      </c>
      <c r="F13" s="425">
        <v>15085.616666666667</v>
      </c>
      <c r="G13" s="426">
        <v>14881.233333333334</v>
      </c>
      <c r="H13" s="426">
        <v>14509.766666666666</v>
      </c>
      <c r="I13" s="426">
        <v>14305.383333333333</v>
      </c>
      <c r="J13" s="426">
        <v>15457.083333333334</v>
      </c>
      <c r="K13" s="426">
        <v>15661.466666666669</v>
      </c>
      <c r="L13" s="426">
        <v>16032.933333333334</v>
      </c>
      <c r="M13" s="427">
        <v>15290</v>
      </c>
      <c r="N13" s="427">
        <v>14714.15</v>
      </c>
      <c r="O13" s="428">
        <v>18920</v>
      </c>
      <c r="P13" s="429">
        <v>-0.11588785046728972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1376.4</v>
      </c>
      <c r="F14" s="297">
        <v>1373.0166666666664</v>
      </c>
      <c r="G14" s="298">
        <v>1356.4833333333329</v>
      </c>
      <c r="H14" s="298">
        <v>1336.5666666666664</v>
      </c>
      <c r="I14" s="298">
        <v>1320.0333333333328</v>
      </c>
      <c r="J14" s="298">
        <v>1392.9333333333329</v>
      </c>
      <c r="K14" s="298">
        <v>1409.4666666666667</v>
      </c>
      <c r="L14" s="298">
        <v>1429.383333333333</v>
      </c>
      <c r="M14" s="285">
        <v>1389.55</v>
      </c>
      <c r="N14" s="285">
        <v>1353.1</v>
      </c>
      <c r="O14" s="300">
        <v>427975</v>
      </c>
      <c r="P14" s="301">
        <v>-3.9122137404580155E-2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1884.75</v>
      </c>
      <c r="F15" s="297">
        <v>1872.3333333333333</v>
      </c>
      <c r="G15" s="298">
        <v>1837.2166666666665</v>
      </c>
      <c r="H15" s="298">
        <v>1789.6833333333332</v>
      </c>
      <c r="I15" s="298">
        <v>1754.5666666666664</v>
      </c>
      <c r="J15" s="298">
        <v>1919.8666666666666</v>
      </c>
      <c r="K15" s="298">
        <v>1954.9833333333333</v>
      </c>
      <c r="L15" s="298">
        <v>2002.5166666666667</v>
      </c>
      <c r="M15" s="285">
        <v>1907.45</v>
      </c>
      <c r="N15" s="285">
        <v>1824.8</v>
      </c>
      <c r="O15" s="300">
        <v>2863500</v>
      </c>
      <c r="P15" s="301">
        <v>2.267857142857143E-2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1108.8499999999999</v>
      </c>
      <c r="F16" s="297">
        <v>1095.0333333333333</v>
      </c>
      <c r="G16" s="298">
        <v>1069.7166666666667</v>
      </c>
      <c r="H16" s="298">
        <v>1030.5833333333335</v>
      </c>
      <c r="I16" s="298">
        <v>1005.2666666666669</v>
      </c>
      <c r="J16" s="298">
        <v>1134.1666666666665</v>
      </c>
      <c r="K16" s="298">
        <v>1159.4833333333331</v>
      </c>
      <c r="L16" s="298">
        <v>1198.6166666666663</v>
      </c>
      <c r="M16" s="285">
        <v>1120.3499999999999</v>
      </c>
      <c r="N16" s="285">
        <v>1055.9000000000001</v>
      </c>
      <c r="O16" s="300">
        <v>16854000</v>
      </c>
      <c r="P16" s="301">
        <v>-3.9001026342798492E-2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735.45</v>
      </c>
      <c r="F17" s="297">
        <v>733.0333333333333</v>
      </c>
      <c r="G17" s="298">
        <v>707.41666666666663</v>
      </c>
      <c r="H17" s="298">
        <v>679.38333333333333</v>
      </c>
      <c r="I17" s="298">
        <v>653.76666666666665</v>
      </c>
      <c r="J17" s="298">
        <v>761.06666666666661</v>
      </c>
      <c r="K17" s="298">
        <v>786.68333333333339</v>
      </c>
      <c r="L17" s="298">
        <v>814.71666666666658</v>
      </c>
      <c r="M17" s="285">
        <v>758.65</v>
      </c>
      <c r="N17" s="285">
        <v>705</v>
      </c>
      <c r="O17" s="300">
        <v>68955000</v>
      </c>
      <c r="P17" s="301">
        <v>7.1561771561771556E-2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2761.85</v>
      </c>
      <c r="F18" s="297">
        <v>2786</v>
      </c>
      <c r="G18" s="298">
        <v>2724.05</v>
      </c>
      <c r="H18" s="298">
        <v>2686.25</v>
      </c>
      <c r="I18" s="298">
        <v>2624.3</v>
      </c>
      <c r="J18" s="298">
        <v>2823.8</v>
      </c>
      <c r="K18" s="298">
        <v>2885.75</v>
      </c>
      <c r="L18" s="298">
        <v>2923.55</v>
      </c>
      <c r="M18" s="285">
        <v>2847.95</v>
      </c>
      <c r="N18" s="285">
        <v>2748.2</v>
      </c>
      <c r="O18" s="300">
        <v>314200</v>
      </c>
      <c r="P18" s="301">
        <v>4.475703324808184E-3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809.6</v>
      </c>
      <c r="F19" s="297">
        <v>805.76666666666677</v>
      </c>
      <c r="G19" s="298">
        <v>798.83333333333348</v>
      </c>
      <c r="H19" s="298">
        <v>788.06666666666672</v>
      </c>
      <c r="I19" s="298">
        <v>781.13333333333344</v>
      </c>
      <c r="J19" s="298">
        <v>816.53333333333353</v>
      </c>
      <c r="K19" s="298">
        <v>823.4666666666667</v>
      </c>
      <c r="L19" s="298">
        <v>834.23333333333358</v>
      </c>
      <c r="M19" s="285">
        <v>812.7</v>
      </c>
      <c r="N19" s="285">
        <v>795</v>
      </c>
      <c r="O19" s="300">
        <v>4042000</v>
      </c>
      <c r="P19" s="301">
        <v>3.226607098535617E-3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303.64999999999998</v>
      </c>
      <c r="F20" s="297">
        <v>304.13333333333327</v>
      </c>
      <c r="G20" s="298">
        <v>299.06666666666655</v>
      </c>
      <c r="H20" s="298">
        <v>294.48333333333329</v>
      </c>
      <c r="I20" s="298">
        <v>289.41666666666657</v>
      </c>
      <c r="J20" s="298">
        <v>308.71666666666653</v>
      </c>
      <c r="K20" s="298">
        <v>313.78333333333325</v>
      </c>
      <c r="L20" s="298">
        <v>318.3666666666665</v>
      </c>
      <c r="M20" s="285">
        <v>309.2</v>
      </c>
      <c r="N20" s="285">
        <v>299.55</v>
      </c>
      <c r="O20" s="300">
        <v>16392000</v>
      </c>
      <c r="P20" s="301">
        <v>-2.184031507339778E-2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977.45</v>
      </c>
      <c r="F21" s="297">
        <v>974.06666666666661</v>
      </c>
      <c r="G21" s="298">
        <v>963.13333333333321</v>
      </c>
      <c r="H21" s="298">
        <v>948.81666666666661</v>
      </c>
      <c r="I21" s="298">
        <v>937.88333333333321</v>
      </c>
      <c r="J21" s="298">
        <v>988.38333333333321</v>
      </c>
      <c r="K21" s="298">
        <v>999.31666666666661</v>
      </c>
      <c r="L21" s="298">
        <v>1013.6333333333332</v>
      </c>
      <c r="M21" s="285">
        <v>985</v>
      </c>
      <c r="N21" s="285">
        <v>959.75</v>
      </c>
      <c r="O21" s="300">
        <v>1045550</v>
      </c>
      <c r="P21" s="301">
        <v>-1.2980269989615784E-2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2990.2</v>
      </c>
      <c r="F22" s="297">
        <v>3006.9666666666667</v>
      </c>
      <c r="G22" s="298">
        <v>2945.9833333333336</v>
      </c>
      <c r="H22" s="298">
        <v>2901.7666666666669</v>
      </c>
      <c r="I22" s="298">
        <v>2840.7833333333338</v>
      </c>
      <c r="J22" s="298">
        <v>3051.1833333333334</v>
      </c>
      <c r="K22" s="298">
        <v>3112.1666666666661</v>
      </c>
      <c r="L22" s="298">
        <v>3156.3833333333332</v>
      </c>
      <c r="M22" s="285">
        <v>3067.95</v>
      </c>
      <c r="N22" s="285">
        <v>2962.75</v>
      </c>
      <c r="O22" s="300">
        <v>2000000</v>
      </c>
      <c r="P22" s="301">
        <v>3.009027081243731E-3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215.75</v>
      </c>
      <c r="F23" s="297">
        <v>212.4666666666667</v>
      </c>
      <c r="G23" s="298">
        <v>206.8333333333334</v>
      </c>
      <c r="H23" s="298">
        <v>197.91666666666671</v>
      </c>
      <c r="I23" s="298">
        <v>192.28333333333342</v>
      </c>
      <c r="J23" s="298">
        <v>221.38333333333338</v>
      </c>
      <c r="K23" s="298">
        <v>227.01666666666671</v>
      </c>
      <c r="L23" s="298">
        <v>235.93333333333337</v>
      </c>
      <c r="M23" s="285">
        <v>218.1</v>
      </c>
      <c r="N23" s="285">
        <v>203.55</v>
      </c>
      <c r="O23" s="300">
        <v>10750000</v>
      </c>
      <c r="P23" s="301">
        <v>-0.10154617634768073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115.85</v>
      </c>
      <c r="F24" s="297">
        <v>114.53333333333335</v>
      </c>
      <c r="G24" s="298">
        <v>112.91666666666669</v>
      </c>
      <c r="H24" s="298">
        <v>109.98333333333333</v>
      </c>
      <c r="I24" s="298">
        <v>108.36666666666667</v>
      </c>
      <c r="J24" s="298">
        <v>117.4666666666667</v>
      </c>
      <c r="K24" s="298">
        <v>119.08333333333334</v>
      </c>
      <c r="L24" s="298">
        <v>122.01666666666671</v>
      </c>
      <c r="M24" s="285">
        <v>116.15</v>
      </c>
      <c r="N24" s="285">
        <v>111.6</v>
      </c>
      <c r="O24" s="300">
        <v>42804000</v>
      </c>
      <c r="P24" s="301">
        <v>2.0819918437432926E-2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2582.1999999999998</v>
      </c>
      <c r="F25" s="297">
        <v>2597.3000000000002</v>
      </c>
      <c r="G25" s="298">
        <v>2560.7000000000003</v>
      </c>
      <c r="H25" s="298">
        <v>2539.2000000000003</v>
      </c>
      <c r="I25" s="298">
        <v>2502.6000000000004</v>
      </c>
      <c r="J25" s="298">
        <v>2618.8000000000002</v>
      </c>
      <c r="K25" s="298">
        <v>2655.4000000000005</v>
      </c>
      <c r="L25" s="298">
        <v>2676.9</v>
      </c>
      <c r="M25" s="285">
        <v>2633.9</v>
      </c>
      <c r="N25" s="285">
        <v>2575.8000000000002</v>
      </c>
      <c r="O25" s="300">
        <v>4768500</v>
      </c>
      <c r="P25" s="301">
        <v>-2.5101976780671476E-3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1085.05</v>
      </c>
      <c r="F26" s="297">
        <v>1075.9333333333334</v>
      </c>
      <c r="G26" s="298">
        <v>1045.8666666666668</v>
      </c>
      <c r="H26" s="298">
        <v>1006.6833333333334</v>
      </c>
      <c r="I26" s="298">
        <v>976.61666666666679</v>
      </c>
      <c r="J26" s="298">
        <v>1115.1166666666668</v>
      </c>
      <c r="K26" s="298">
        <v>1145.1833333333334</v>
      </c>
      <c r="L26" s="298">
        <v>1184.3666666666668</v>
      </c>
      <c r="M26" s="285">
        <v>1106</v>
      </c>
      <c r="N26" s="285">
        <v>1036.75</v>
      </c>
      <c r="O26" s="300">
        <v>2607500</v>
      </c>
      <c r="P26" s="301">
        <v>7.9263245033112578E-2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912.1</v>
      </c>
      <c r="F27" s="297">
        <v>911</v>
      </c>
      <c r="G27" s="298">
        <v>894.1</v>
      </c>
      <c r="H27" s="298">
        <v>876.1</v>
      </c>
      <c r="I27" s="298">
        <v>859.2</v>
      </c>
      <c r="J27" s="298">
        <v>929</v>
      </c>
      <c r="K27" s="298">
        <v>945.90000000000009</v>
      </c>
      <c r="L27" s="298">
        <v>963.9</v>
      </c>
      <c r="M27" s="285">
        <v>927.9</v>
      </c>
      <c r="N27" s="285">
        <v>893</v>
      </c>
      <c r="O27" s="300">
        <v>8910200</v>
      </c>
      <c r="P27" s="301">
        <v>4.3226610008059198E-3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661.65</v>
      </c>
      <c r="F28" s="297">
        <v>653.41666666666663</v>
      </c>
      <c r="G28" s="298">
        <v>640.48333333333323</v>
      </c>
      <c r="H28" s="298">
        <v>619.31666666666661</v>
      </c>
      <c r="I28" s="298">
        <v>606.38333333333321</v>
      </c>
      <c r="J28" s="298">
        <v>674.58333333333326</v>
      </c>
      <c r="K28" s="298">
        <v>687.51666666666665</v>
      </c>
      <c r="L28" s="298">
        <v>708.68333333333328</v>
      </c>
      <c r="M28" s="285">
        <v>666.35</v>
      </c>
      <c r="N28" s="285">
        <v>632.25</v>
      </c>
      <c r="O28" s="300">
        <v>41185200</v>
      </c>
      <c r="P28" s="301">
        <v>-2.3084367528179439E-2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3616.85</v>
      </c>
      <c r="F29" s="297">
        <v>3594.8333333333335</v>
      </c>
      <c r="G29" s="298">
        <v>3555.7666666666669</v>
      </c>
      <c r="H29" s="298">
        <v>3494.6833333333334</v>
      </c>
      <c r="I29" s="298">
        <v>3455.6166666666668</v>
      </c>
      <c r="J29" s="298">
        <v>3655.916666666667</v>
      </c>
      <c r="K29" s="298">
        <v>3694.9833333333336</v>
      </c>
      <c r="L29" s="298">
        <v>3756.0666666666671</v>
      </c>
      <c r="M29" s="285">
        <v>3633.9</v>
      </c>
      <c r="N29" s="285">
        <v>3533.75</v>
      </c>
      <c r="O29" s="300">
        <v>1991750</v>
      </c>
      <c r="P29" s="301">
        <v>-3.1281281281281283E-3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9807.2000000000007</v>
      </c>
      <c r="F30" s="297">
        <v>9632.0166666666682</v>
      </c>
      <c r="G30" s="298">
        <v>9394.0833333333358</v>
      </c>
      <c r="H30" s="298">
        <v>8980.9666666666672</v>
      </c>
      <c r="I30" s="298">
        <v>8743.0333333333347</v>
      </c>
      <c r="J30" s="298">
        <v>10045.133333333337</v>
      </c>
      <c r="K30" s="298">
        <v>10283.066666666668</v>
      </c>
      <c r="L30" s="298">
        <v>10696.183333333338</v>
      </c>
      <c r="M30" s="285">
        <v>9869.9500000000007</v>
      </c>
      <c r="N30" s="285">
        <v>9218.9</v>
      </c>
      <c r="O30" s="300">
        <v>587375</v>
      </c>
      <c r="P30" s="301">
        <v>5.0055865921787707E-2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4736.05</v>
      </c>
      <c r="F31" s="297">
        <v>4685.5333333333338</v>
      </c>
      <c r="G31" s="298">
        <v>4582.1166666666677</v>
      </c>
      <c r="H31" s="298">
        <v>4428.1833333333343</v>
      </c>
      <c r="I31" s="298">
        <v>4324.7666666666682</v>
      </c>
      <c r="J31" s="298">
        <v>4839.4666666666672</v>
      </c>
      <c r="K31" s="298">
        <v>4942.8833333333332</v>
      </c>
      <c r="L31" s="298">
        <v>5096.8166666666666</v>
      </c>
      <c r="M31" s="285">
        <v>4788.95</v>
      </c>
      <c r="N31" s="285">
        <v>4531.6000000000004</v>
      </c>
      <c r="O31" s="300">
        <v>4082250</v>
      </c>
      <c r="P31" s="301">
        <v>-4.4696659451237346E-2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1678.75</v>
      </c>
      <c r="F32" s="297">
        <v>1656.7833333333335</v>
      </c>
      <c r="G32" s="298">
        <v>1630.7666666666671</v>
      </c>
      <c r="H32" s="298">
        <v>1582.7833333333335</v>
      </c>
      <c r="I32" s="298">
        <v>1556.7666666666671</v>
      </c>
      <c r="J32" s="298">
        <v>1704.7666666666671</v>
      </c>
      <c r="K32" s="298">
        <v>1730.7833333333335</v>
      </c>
      <c r="L32" s="298">
        <v>1778.7666666666671</v>
      </c>
      <c r="M32" s="285">
        <v>1682.8</v>
      </c>
      <c r="N32" s="285">
        <v>1608.8</v>
      </c>
      <c r="O32" s="300">
        <v>1627200</v>
      </c>
      <c r="P32" s="301">
        <v>-1.7177914110429449E-3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331.9</v>
      </c>
      <c r="F33" s="297">
        <v>330.63333333333333</v>
      </c>
      <c r="G33" s="298">
        <v>319.61666666666667</v>
      </c>
      <c r="H33" s="298">
        <v>307.33333333333337</v>
      </c>
      <c r="I33" s="298">
        <v>296.31666666666672</v>
      </c>
      <c r="J33" s="298">
        <v>342.91666666666663</v>
      </c>
      <c r="K33" s="298">
        <v>353.93333333333328</v>
      </c>
      <c r="L33" s="298">
        <v>366.21666666666658</v>
      </c>
      <c r="M33" s="285">
        <v>341.65</v>
      </c>
      <c r="N33" s="285">
        <v>318.35000000000002</v>
      </c>
      <c r="O33" s="300">
        <v>16561800</v>
      </c>
      <c r="P33" s="301">
        <v>-3.5534591194968553E-2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69.05</v>
      </c>
      <c r="F34" s="297">
        <v>68.416666666666671</v>
      </c>
      <c r="G34" s="298">
        <v>67.183333333333337</v>
      </c>
      <c r="H34" s="298">
        <v>65.316666666666663</v>
      </c>
      <c r="I34" s="298">
        <v>64.083333333333329</v>
      </c>
      <c r="J34" s="298">
        <v>70.283333333333346</v>
      </c>
      <c r="K34" s="298">
        <v>71.516666666666666</v>
      </c>
      <c r="L34" s="298">
        <v>73.383333333333354</v>
      </c>
      <c r="M34" s="285">
        <v>69.650000000000006</v>
      </c>
      <c r="N34" s="285">
        <v>66.55</v>
      </c>
      <c r="O34" s="300">
        <v>123435000</v>
      </c>
      <c r="P34" s="301">
        <v>-1.503127625805247E-2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1319</v>
      </c>
      <c r="F35" s="297">
        <v>1318.8500000000001</v>
      </c>
      <c r="G35" s="298">
        <v>1303.2000000000003</v>
      </c>
      <c r="H35" s="298">
        <v>1287.4000000000001</v>
      </c>
      <c r="I35" s="298">
        <v>1271.7500000000002</v>
      </c>
      <c r="J35" s="298">
        <v>1334.6500000000003</v>
      </c>
      <c r="K35" s="298">
        <v>1350.3000000000004</v>
      </c>
      <c r="L35" s="298">
        <v>1366.1000000000004</v>
      </c>
      <c r="M35" s="285">
        <v>1334.5</v>
      </c>
      <c r="N35" s="285">
        <v>1303.05</v>
      </c>
      <c r="O35" s="300">
        <v>1826550</v>
      </c>
      <c r="P35" s="301">
        <v>1.0651247717589775E-2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126.1</v>
      </c>
      <c r="F36" s="297">
        <v>124.93333333333334</v>
      </c>
      <c r="G36" s="298">
        <v>123.21666666666667</v>
      </c>
      <c r="H36" s="298">
        <v>120.33333333333333</v>
      </c>
      <c r="I36" s="298">
        <v>118.61666666666666</v>
      </c>
      <c r="J36" s="298">
        <v>127.81666666666668</v>
      </c>
      <c r="K36" s="298">
        <v>129.53333333333336</v>
      </c>
      <c r="L36" s="298">
        <v>132.41666666666669</v>
      </c>
      <c r="M36" s="285">
        <v>126.65</v>
      </c>
      <c r="N36" s="285">
        <v>122.05</v>
      </c>
      <c r="O36" s="300">
        <v>43327600</v>
      </c>
      <c r="P36" s="301">
        <v>5.1128349788434413E-3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726.95</v>
      </c>
      <c r="F37" s="297">
        <v>730.26666666666677</v>
      </c>
      <c r="G37" s="298">
        <v>720.48333333333358</v>
      </c>
      <c r="H37" s="298">
        <v>714.01666666666677</v>
      </c>
      <c r="I37" s="298">
        <v>704.23333333333358</v>
      </c>
      <c r="J37" s="298">
        <v>736.73333333333358</v>
      </c>
      <c r="K37" s="298">
        <v>746.51666666666665</v>
      </c>
      <c r="L37" s="298">
        <v>752.98333333333358</v>
      </c>
      <c r="M37" s="285">
        <v>740.05</v>
      </c>
      <c r="N37" s="285">
        <v>723.8</v>
      </c>
      <c r="O37" s="300">
        <v>3040400</v>
      </c>
      <c r="P37" s="301">
        <v>3.9956411187795134E-3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593.20000000000005</v>
      </c>
      <c r="F38" s="297">
        <v>589.7833333333333</v>
      </c>
      <c r="G38" s="298">
        <v>582.91666666666663</v>
      </c>
      <c r="H38" s="298">
        <v>572.63333333333333</v>
      </c>
      <c r="I38" s="298">
        <v>565.76666666666665</v>
      </c>
      <c r="J38" s="298">
        <v>600.06666666666661</v>
      </c>
      <c r="K38" s="298">
        <v>606.93333333333339</v>
      </c>
      <c r="L38" s="298">
        <v>617.21666666666658</v>
      </c>
      <c r="M38" s="285">
        <v>596.65</v>
      </c>
      <c r="N38" s="285">
        <v>579.5</v>
      </c>
      <c r="O38" s="300">
        <v>5352000</v>
      </c>
      <c r="P38" s="301">
        <v>-1.6787912702853946E-3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537.04999999999995</v>
      </c>
      <c r="F39" s="297">
        <v>533.24999999999989</v>
      </c>
      <c r="G39" s="298">
        <v>528.0999999999998</v>
      </c>
      <c r="H39" s="298">
        <v>519.14999999999986</v>
      </c>
      <c r="I39" s="298">
        <v>513.99999999999977</v>
      </c>
      <c r="J39" s="298">
        <v>542.19999999999982</v>
      </c>
      <c r="K39" s="298">
        <v>547.34999999999991</v>
      </c>
      <c r="L39" s="298">
        <v>556.29999999999984</v>
      </c>
      <c r="M39" s="285">
        <v>538.4</v>
      </c>
      <c r="N39" s="285">
        <v>524.29999999999995</v>
      </c>
      <c r="O39" s="300">
        <v>94456530</v>
      </c>
      <c r="P39" s="301">
        <v>-1.8691588785046728E-2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46.8</v>
      </c>
      <c r="F40" s="297">
        <v>46.166666666666664</v>
      </c>
      <c r="G40" s="298">
        <v>45.233333333333327</v>
      </c>
      <c r="H40" s="298">
        <v>43.666666666666664</v>
      </c>
      <c r="I40" s="298">
        <v>42.733333333333327</v>
      </c>
      <c r="J40" s="298">
        <v>47.733333333333327</v>
      </c>
      <c r="K40" s="298">
        <v>48.666666666666664</v>
      </c>
      <c r="L40" s="298">
        <v>50.233333333333327</v>
      </c>
      <c r="M40" s="285">
        <v>47.1</v>
      </c>
      <c r="N40" s="285">
        <v>44.6</v>
      </c>
      <c r="O40" s="300">
        <v>107016000</v>
      </c>
      <c r="P40" s="301">
        <v>1.5341701534170154E-2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407.4</v>
      </c>
      <c r="F41" s="297">
        <v>407.64999999999992</v>
      </c>
      <c r="G41" s="298">
        <v>401.89999999999986</v>
      </c>
      <c r="H41" s="298">
        <v>396.39999999999992</v>
      </c>
      <c r="I41" s="298">
        <v>390.64999999999986</v>
      </c>
      <c r="J41" s="298">
        <v>413.14999999999986</v>
      </c>
      <c r="K41" s="298">
        <v>418.9</v>
      </c>
      <c r="L41" s="298">
        <v>424.39999999999986</v>
      </c>
      <c r="M41" s="285">
        <v>413.4</v>
      </c>
      <c r="N41" s="285">
        <v>402.15</v>
      </c>
      <c r="O41" s="300">
        <v>15145500</v>
      </c>
      <c r="P41" s="301">
        <v>9.9693251533742328E-3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13958.05</v>
      </c>
      <c r="F42" s="297">
        <v>13838.15</v>
      </c>
      <c r="G42" s="298">
        <v>13664.9</v>
      </c>
      <c r="H42" s="298">
        <v>13371.75</v>
      </c>
      <c r="I42" s="298">
        <v>13198.5</v>
      </c>
      <c r="J42" s="298">
        <v>14131.3</v>
      </c>
      <c r="K42" s="298">
        <v>14304.55</v>
      </c>
      <c r="L42" s="298">
        <v>14597.699999999999</v>
      </c>
      <c r="M42" s="285">
        <v>14011.4</v>
      </c>
      <c r="N42" s="285">
        <v>13545</v>
      </c>
      <c r="O42" s="300">
        <v>107250</v>
      </c>
      <c r="P42" s="301">
        <v>5.1470588235294115E-2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411.15</v>
      </c>
      <c r="F43" s="297">
        <v>409.55</v>
      </c>
      <c r="G43" s="298">
        <v>405.55</v>
      </c>
      <c r="H43" s="298">
        <v>399.95</v>
      </c>
      <c r="I43" s="298">
        <v>395.95</v>
      </c>
      <c r="J43" s="298">
        <v>415.15000000000003</v>
      </c>
      <c r="K43" s="298">
        <v>419.15000000000003</v>
      </c>
      <c r="L43" s="298">
        <v>424.75000000000006</v>
      </c>
      <c r="M43" s="285">
        <v>413.55</v>
      </c>
      <c r="N43" s="285">
        <v>403.95</v>
      </c>
      <c r="O43" s="300">
        <v>47466000</v>
      </c>
      <c r="P43" s="301">
        <v>-9.3914350112697213E-3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3751.9</v>
      </c>
      <c r="F44" s="297">
        <v>3782.9666666666667</v>
      </c>
      <c r="G44" s="298">
        <v>3707.9333333333334</v>
      </c>
      <c r="H44" s="298">
        <v>3663.9666666666667</v>
      </c>
      <c r="I44" s="298">
        <v>3588.9333333333334</v>
      </c>
      <c r="J44" s="298">
        <v>3826.9333333333334</v>
      </c>
      <c r="K44" s="298">
        <v>3901.9666666666672</v>
      </c>
      <c r="L44" s="298">
        <v>3945.9333333333334</v>
      </c>
      <c r="M44" s="285">
        <v>3858</v>
      </c>
      <c r="N44" s="285">
        <v>3739</v>
      </c>
      <c r="O44" s="300">
        <v>1871400</v>
      </c>
      <c r="P44" s="301">
        <v>-1.5052631578947368E-2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490.5</v>
      </c>
      <c r="F45" s="297">
        <v>494.73333333333335</v>
      </c>
      <c r="G45" s="298">
        <v>475.86666666666667</v>
      </c>
      <c r="H45" s="298">
        <v>461.23333333333335</v>
      </c>
      <c r="I45" s="298">
        <v>442.36666666666667</v>
      </c>
      <c r="J45" s="298">
        <v>509.36666666666667</v>
      </c>
      <c r="K45" s="298">
        <v>528.23333333333335</v>
      </c>
      <c r="L45" s="298">
        <v>542.86666666666667</v>
      </c>
      <c r="M45" s="285">
        <v>513.6</v>
      </c>
      <c r="N45" s="285">
        <v>480.1</v>
      </c>
      <c r="O45" s="300">
        <v>11990000</v>
      </c>
      <c r="P45" s="301">
        <v>3.2588101553618798E-2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137.85</v>
      </c>
      <c r="F46" s="297">
        <v>136.16666666666666</v>
      </c>
      <c r="G46" s="298">
        <v>133.68333333333331</v>
      </c>
      <c r="H46" s="298">
        <v>129.51666666666665</v>
      </c>
      <c r="I46" s="298">
        <v>127.0333333333333</v>
      </c>
      <c r="J46" s="298">
        <v>140.33333333333331</v>
      </c>
      <c r="K46" s="298">
        <v>142.81666666666666</v>
      </c>
      <c r="L46" s="298">
        <v>146.98333333333332</v>
      </c>
      <c r="M46" s="285">
        <v>138.65</v>
      </c>
      <c r="N46" s="285">
        <v>132</v>
      </c>
      <c r="O46" s="300">
        <v>60674400</v>
      </c>
      <c r="P46" s="301">
        <v>2.4982155603140615E-3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532.95000000000005</v>
      </c>
      <c r="F47" s="297">
        <v>527.98333333333335</v>
      </c>
      <c r="G47" s="298">
        <v>512.9666666666667</v>
      </c>
      <c r="H47" s="298">
        <v>492.98333333333335</v>
      </c>
      <c r="I47" s="298">
        <v>477.9666666666667</v>
      </c>
      <c r="J47" s="298">
        <v>547.9666666666667</v>
      </c>
      <c r="K47" s="298">
        <v>562.98333333333335</v>
      </c>
      <c r="L47" s="298">
        <v>582.9666666666667</v>
      </c>
      <c r="M47" s="285">
        <v>543</v>
      </c>
      <c r="N47" s="285">
        <v>508</v>
      </c>
      <c r="O47" s="300">
        <v>5515000</v>
      </c>
      <c r="P47" s="301">
        <v>-0.10434429557450264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886.7</v>
      </c>
      <c r="F48" s="297">
        <v>900.20000000000016</v>
      </c>
      <c r="G48" s="298">
        <v>866.5500000000003</v>
      </c>
      <c r="H48" s="298">
        <v>846.40000000000009</v>
      </c>
      <c r="I48" s="298">
        <v>812.75000000000023</v>
      </c>
      <c r="J48" s="298">
        <v>920.35000000000036</v>
      </c>
      <c r="K48" s="298">
        <v>954.00000000000023</v>
      </c>
      <c r="L48" s="298">
        <v>974.15000000000043</v>
      </c>
      <c r="M48" s="285">
        <v>933.85</v>
      </c>
      <c r="N48" s="285">
        <v>880.05</v>
      </c>
      <c r="O48" s="300">
        <v>12516400</v>
      </c>
      <c r="P48" s="301">
        <v>-7.9340546110252454E-3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128.1</v>
      </c>
      <c r="F49" s="297">
        <v>127.03333333333335</v>
      </c>
      <c r="G49" s="298">
        <v>125.56666666666669</v>
      </c>
      <c r="H49" s="298">
        <v>123.03333333333335</v>
      </c>
      <c r="I49" s="298">
        <v>121.56666666666669</v>
      </c>
      <c r="J49" s="298">
        <v>129.56666666666669</v>
      </c>
      <c r="K49" s="298">
        <v>131.03333333333336</v>
      </c>
      <c r="L49" s="298">
        <v>133.56666666666669</v>
      </c>
      <c r="M49" s="285">
        <v>128.5</v>
      </c>
      <c r="N49" s="285">
        <v>124.5</v>
      </c>
      <c r="O49" s="300">
        <v>46981200</v>
      </c>
      <c r="P49" s="301">
        <v>-3.0423853688133832E-2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2900.35</v>
      </c>
      <c r="F50" s="297">
        <v>2956.8333333333335</v>
      </c>
      <c r="G50" s="298">
        <v>2762.5166666666669</v>
      </c>
      <c r="H50" s="298">
        <v>2624.6833333333334</v>
      </c>
      <c r="I50" s="298">
        <v>2430.3666666666668</v>
      </c>
      <c r="J50" s="298">
        <v>3094.666666666667</v>
      </c>
      <c r="K50" s="298">
        <v>3288.9833333333336</v>
      </c>
      <c r="L50" s="298">
        <v>3426.8166666666671</v>
      </c>
      <c r="M50" s="285">
        <v>3151.15</v>
      </c>
      <c r="N50" s="285">
        <v>2819</v>
      </c>
      <c r="O50" s="300">
        <v>650250</v>
      </c>
      <c r="P50" s="301">
        <v>-4.9342105263157895E-2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1544.65</v>
      </c>
      <c r="F51" s="297">
        <v>1557.0333333333335</v>
      </c>
      <c r="G51" s="298">
        <v>1524.666666666667</v>
      </c>
      <c r="H51" s="298">
        <v>1504.6833333333334</v>
      </c>
      <c r="I51" s="298">
        <v>1472.3166666666668</v>
      </c>
      <c r="J51" s="298">
        <v>1577.0166666666671</v>
      </c>
      <c r="K51" s="298">
        <v>1609.3833333333334</v>
      </c>
      <c r="L51" s="298">
        <v>1629.3666666666672</v>
      </c>
      <c r="M51" s="285">
        <v>1589.4</v>
      </c>
      <c r="N51" s="285">
        <v>1537.05</v>
      </c>
      <c r="O51" s="300">
        <v>3522400</v>
      </c>
      <c r="P51" s="301">
        <v>-1.3526759458929621E-2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575.4</v>
      </c>
      <c r="F52" s="297">
        <v>572.26666666666654</v>
      </c>
      <c r="G52" s="298">
        <v>566.23333333333312</v>
      </c>
      <c r="H52" s="298">
        <v>557.06666666666661</v>
      </c>
      <c r="I52" s="298">
        <v>551.03333333333319</v>
      </c>
      <c r="J52" s="298">
        <v>581.43333333333305</v>
      </c>
      <c r="K52" s="298">
        <v>587.46666666666658</v>
      </c>
      <c r="L52" s="298">
        <v>596.63333333333298</v>
      </c>
      <c r="M52" s="285">
        <v>578.29999999999995</v>
      </c>
      <c r="N52" s="285">
        <v>563.1</v>
      </c>
      <c r="O52" s="300">
        <v>5609607</v>
      </c>
      <c r="P52" s="301">
        <v>1.2697516930022574E-2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163.15</v>
      </c>
      <c r="F53" s="297">
        <v>163.08333333333334</v>
      </c>
      <c r="G53" s="298">
        <v>160.9666666666667</v>
      </c>
      <c r="H53" s="298">
        <v>158.78333333333336</v>
      </c>
      <c r="I53" s="298">
        <v>156.66666666666671</v>
      </c>
      <c r="J53" s="298">
        <v>165.26666666666668</v>
      </c>
      <c r="K53" s="298">
        <v>167.3833333333333</v>
      </c>
      <c r="L53" s="298">
        <v>169.56666666666666</v>
      </c>
      <c r="M53" s="285">
        <v>165.2</v>
      </c>
      <c r="N53" s="285">
        <v>160.9</v>
      </c>
      <c r="O53" s="300">
        <v>7536100</v>
      </c>
      <c r="P53" s="301">
        <v>3.3016921172100704E-3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843.05</v>
      </c>
      <c r="F54" s="297">
        <v>831.33333333333337</v>
      </c>
      <c r="G54" s="298">
        <v>816.91666666666674</v>
      </c>
      <c r="H54" s="298">
        <v>790.78333333333342</v>
      </c>
      <c r="I54" s="298">
        <v>776.36666666666679</v>
      </c>
      <c r="J54" s="298">
        <v>857.4666666666667</v>
      </c>
      <c r="K54" s="298">
        <v>871.88333333333344</v>
      </c>
      <c r="L54" s="298">
        <v>898.01666666666665</v>
      </c>
      <c r="M54" s="285">
        <v>845.75</v>
      </c>
      <c r="N54" s="285">
        <v>805.2</v>
      </c>
      <c r="O54" s="300">
        <v>1473600</v>
      </c>
      <c r="P54" s="301">
        <v>-6.1879297173414824E-2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561.75</v>
      </c>
      <c r="F55" s="297">
        <v>561.81666666666672</v>
      </c>
      <c r="G55" s="298">
        <v>556.43333333333339</v>
      </c>
      <c r="H55" s="298">
        <v>551.11666666666667</v>
      </c>
      <c r="I55" s="298">
        <v>545.73333333333335</v>
      </c>
      <c r="J55" s="298">
        <v>567.13333333333344</v>
      </c>
      <c r="K55" s="298">
        <v>572.51666666666688</v>
      </c>
      <c r="L55" s="298">
        <v>577.83333333333348</v>
      </c>
      <c r="M55" s="285">
        <v>567.20000000000005</v>
      </c>
      <c r="N55" s="285">
        <v>556.5</v>
      </c>
      <c r="O55" s="300">
        <v>8191250</v>
      </c>
      <c r="P55" s="301">
        <v>1.7546583850931677E-2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1593.85</v>
      </c>
      <c r="F56" s="297">
        <v>1599.6000000000001</v>
      </c>
      <c r="G56" s="298">
        <v>1567.2000000000003</v>
      </c>
      <c r="H56" s="298">
        <v>1540.5500000000002</v>
      </c>
      <c r="I56" s="298">
        <v>1508.1500000000003</v>
      </c>
      <c r="J56" s="298">
        <v>1626.2500000000002</v>
      </c>
      <c r="K56" s="298">
        <v>1658.6500000000003</v>
      </c>
      <c r="L56" s="298">
        <v>1685.3000000000002</v>
      </c>
      <c r="M56" s="285">
        <v>1632</v>
      </c>
      <c r="N56" s="285">
        <v>1572.95</v>
      </c>
      <c r="O56" s="300">
        <v>1118500</v>
      </c>
      <c r="P56" s="301">
        <v>6.0692271218587009E-2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3730.45</v>
      </c>
      <c r="F57" s="297">
        <v>3765.5333333333333</v>
      </c>
      <c r="G57" s="298">
        <v>3678.0666666666666</v>
      </c>
      <c r="H57" s="298">
        <v>3625.6833333333334</v>
      </c>
      <c r="I57" s="298">
        <v>3538.2166666666667</v>
      </c>
      <c r="J57" s="298">
        <v>3817.9166666666665</v>
      </c>
      <c r="K57" s="298">
        <v>3905.3833333333328</v>
      </c>
      <c r="L57" s="298">
        <v>3957.7666666666664</v>
      </c>
      <c r="M57" s="285">
        <v>3853</v>
      </c>
      <c r="N57" s="285">
        <v>3713.15</v>
      </c>
      <c r="O57" s="300">
        <v>2626400</v>
      </c>
      <c r="P57" s="301">
        <v>-6.8068370896989866E-3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256.64999999999998</v>
      </c>
      <c r="F58" s="297">
        <v>254.35</v>
      </c>
      <c r="G58" s="298">
        <v>249.25</v>
      </c>
      <c r="H58" s="298">
        <v>241.85</v>
      </c>
      <c r="I58" s="298">
        <v>236.75</v>
      </c>
      <c r="J58" s="298">
        <v>261.75</v>
      </c>
      <c r="K58" s="298">
        <v>266.84999999999997</v>
      </c>
      <c r="L58" s="298">
        <v>274.25</v>
      </c>
      <c r="M58" s="285">
        <v>259.45</v>
      </c>
      <c r="N58" s="285">
        <v>246.95</v>
      </c>
      <c r="O58" s="300">
        <v>32125500</v>
      </c>
      <c r="P58" s="301">
        <v>6.6498685363716045E-2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4796.3500000000004</v>
      </c>
      <c r="F59" s="297">
        <v>4902.5166666666664</v>
      </c>
      <c r="G59" s="298">
        <v>4660.5333333333328</v>
      </c>
      <c r="H59" s="298">
        <v>4524.7166666666662</v>
      </c>
      <c r="I59" s="298">
        <v>4282.7333333333327</v>
      </c>
      <c r="J59" s="298">
        <v>5038.333333333333</v>
      </c>
      <c r="K59" s="298">
        <v>5280.3166666666666</v>
      </c>
      <c r="L59" s="298">
        <v>5416.1333333333332</v>
      </c>
      <c r="M59" s="285">
        <v>5144.5</v>
      </c>
      <c r="N59" s="285">
        <v>4766.7</v>
      </c>
      <c r="O59" s="300">
        <v>3649375</v>
      </c>
      <c r="P59" s="301">
        <v>4.488028345442182E-2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2505.3000000000002</v>
      </c>
      <c r="F60" s="297">
        <v>2480.4833333333336</v>
      </c>
      <c r="G60" s="298">
        <v>2447.166666666667</v>
      </c>
      <c r="H60" s="298">
        <v>2389.0333333333333</v>
      </c>
      <c r="I60" s="298">
        <v>2355.7166666666667</v>
      </c>
      <c r="J60" s="298">
        <v>2538.6166666666672</v>
      </c>
      <c r="K60" s="298">
        <v>2571.9333333333338</v>
      </c>
      <c r="L60" s="298">
        <v>2630.0666666666675</v>
      </c>
      <c r="M60" s="285">
        <v>2513.8000000000002</v>
      </c>
      <c r="N60" s="285">
        <v>2422.35</v>
      </c>
      <c r="O60" s="300">
        <v>2541350</v>
      </c>
      <c r="P60" s="301">
        <v>-8.6018569087930093E-3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1239.9000000000001</v>
      </c>
      <c r="F61" s="297">
        <v>1228.2833333333333</v>
      </c>
      <c r="G61" s="298">
        <v>1210.7666666666667</v>
      </c>
      <c r="H61" s="298">
        <v>1181.6333333333334</v>
      </c>
      <c r="I61" s="298">
        <v>1164.1166666666668</v>
      </c>
      <c r="J61" s="298">
        <v>1257.4166666666665</v>
      </c>
      <c r="K61" s="298">
        <v>1274.9333333333329</v>
      </c>
      <c r="L61" s="298">
        <v>1304.0666666666664</v>
      </c>
      <c r="M61" s="285">
        <v>1245.8</v>
      </c>
      <c r="N61" s="285">
        <v>1199.1500000000001</v>
      </c>
      <c r="O61" s="300">
        <v>1923900</v>
      </c>
      <c r="P61" s="301">
        <v>-2.0168067226890758E-2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180.05</v>
      </c>
      <c r="F62" s="297">
        <v>179.03333333333333</v>
      </c>
      <c r="G62" s="298">
        <v>177.06666666666666</v>
      </c>
      <c r="H62" s="298">
        <v>174.08333333333334</v>
      </c>
      <c r="I62" s="298">
        <v>172.11666666666667</v>
      </c>
      <c r="J62" s="298">
        <v>182.01666666666665</v>
      </c>
      <c r="K62" s="298">
        <v>183.98333333333329</v>
      </c>
      <c r="L62" s="298">
        <v>186.96666666666664</v>
      </c>
      <c r="M62" s="285">
        <v>181</v>
      </c>
      <c r="N62" s="285">
        <v>176.05</v>
      </c>
      <c r="O62" s="300">
        <v>12787200</v>
      </c>
      <c r="P62" s="301">
        <v>-1.4701803051317614E-2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77</v>
      </c>
      <c r="F63" s="297">
        <v>75.216666666666654</v>
      </c>
      <c r="G63" s="298">
        <v>73.083333333333314</v>
      </c>
      <c r="H63" s="298">
        <v>69.166666666666657</v>
      </c>
      <c r="I63" s="298">
        <v>67.033333333333317</v>
      </c>
      <c r="J63" s="298">
        <v>79.133333333333312</v>
      </c>
      <c r="K63" s="298">
        <v>81.266666666666666</v>
      </c>
      <c r="L63" s="298">
        <v>85.183333333333309</v>
      </c>
      <c r="M63" s="285">
        <v>77.349999999999994</v>
      </c>
      <c r="N63" s="285">
        <v>71.3</v>
      </c>
      <c r="O63" s="300">
        <v>64570000</v>
      </c>
      <c r="P63" s="301">
        <v>-6.2980699463067766E-2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139.05000000000001</v>
      </c>
      <c r="F64" s="297">
        <v>137.80000000000001</v>
      </c>
      <c r="G64" s="298">
        <v>135.55000000000001</v>
      </c>
      <c r="H64" s="298">
        <v>132.05000000000001</v>
      </c>
      <c r="I64" s="298">
        <v>129.80000000000001</v>
      </c>
      <c r="J64" s="298">
        <v>141.30000000000001</v>
      </c>
      <c r="K64" s="298">
        <v>143.55000000000001</v>
      </c>
      <c r="L64" s="298">
        <v>147.05000000000001</v>
      </c>
      <c r="M64" s="285">
        <v>140.05000000000001</v>
      </c>
      <c r="N64" s="285">
        <v>134.30000000000001</v>
      </c>
      <c r="O64" s="300">
        <v>45920800</v>
      </c>
      <c r="P64" s="301">
        <v>3.7333333333333333E-3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514.15</v>
      </c>
      <c r="F65" s="297">
        <v>507.45</v>
      </c>
      <c r="G65" s="298">
        <v>491.94999999999993</v>
      </c>
      <c r="H65" s="298">
        <v>469.74999999999994</v>
      </c>
      <c r="I65" s="298">
        <v>454.24999999999989</v>
      </c>
      <c r="J65" s="298">
        <v>529.65</v>
      </c>
      <c r="K65" s="298">
        <v>545.15000000000009</v>
      </c>
      <c r="L65" s="298">
        <v>567.35</v>
      </c>
      <c r="M65" s="285">
        <v>522.95000000000005</v>
      </c>
      <c r="N65" s="285">
        <v>485.25</v>
      </c>
      <c r="O65" s="300">
        <v>9533500</v>
      </c>
      <c r="P65" s="301">
        <v>6.9539414269126562E-2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24.2</v>
      </c>
      <c r="F66" s="297">
        <v>23.966666666666669</v>
      </c>
      <c r="G66" s="298">
        <v>23.633333333333336</v>
      </c>
      <c r="H66" s="298">
        <v>23.066666666666666</v>
      </c>
      <c r="I66" s="298">
        <v>22.733333333333334</v>
      </c>
      <c r="J66" s="298">
        <v>24.533333333333339</v>
      </c>
      <c r="K66" s="298">
        <v>24.866666666666667</v>
      </c>
      <c r="L66" s="298">
        <v>25.433333333333341</v>
      </c>
      <c r="M66" s="285">
        <v>24.3</v>
      </c>
      <c r="N66" s="285">
        <v>23.4</v>
      </c>
      <c r="O66" s="300">
        <v>154260000</v>
      </c>
      <c r="P66" s="301">
        <v>-2.2526375819788995E-2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726.35</v>
      </c>
      <c r="F67" s="425">
        <v>725.88333333333333</v>
      </c>
      <c r="G67" s="426">
        <v>715.81666666666661</v>
      </c>
      <c r="H67" s="426">
        <v>705.2833333333333</v>
      </c>
      <c r="I67" s="426">
        <v>695.21666666666658</v>
      </c>
      <c r="J67" s="426">
        <v>736.41666666666663</v>
      </c>
      <c r="K67" s="426">
        <v>746.48333333333346</v>
      </c>
      <c r="L67" s="426">
        <v>757.01666666666665</v>
      </c>
      <c r="M67" s="427">
        <v>735.95</v>
      </c>
      <c r="N67" s="427">
        <v>715.35</v>
      </c>
      <c r="O67" s="428">
        <v>5260000</v>
      </c>
      <c r="P67" s="429">
        <v>9.984639016897081E-3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1299.5</v>
      </c>
      <c r="F68" s="297">
        <v>1294.6000000000001</v>
      </c>
      <c r="G68" s="298">
        <v>1273.3000000000002</v>
      </c>
      <c r="H68" s="298">
        <v>1247.1000000000001</v>
      </c>
      <c r="I68" s="298">
        <v>1225.8000000000002</v>
      </c>
      <c r="J68" s="298">
        <v>1320.8000000000002</v>
      </c>
      <c r="K68" s="298">
        <v>1342.1</v>
      </c>
      <c r="L68" s="298">
        <v>1368.3000000000002</v>
      </c>
      <c r="M68" s="285">
        <v>1315.9</v>
      </c>
      <c r="N68" s="285">
        <v>1268.4000000000001</v>
      </c>
      <c r="O68" s="300">
        <v>1573000</v>
      </c>
      <c r="P68" s="301">
        <v>-6.0194174757281553E-2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319.10000000000002</v>
      </c>
      <c r="F69" s="297">
        <v>319.03333333333336</v>
      </c>
      <c r="G69" s="298">
        <v>312.91666666666674</v>
      </c>
      <c r="H69" s="298">
        <v>306.73333333333341</v>
      </c>
      <c r="I69" s="298">
        <v>300.61666666666679</v>
      </c>
      <c r="J69" s="298">
        <v>325.2166666666667</v>
      </c>
      <c r="K69" s="298">
        <v>331.33333333333337</v>
      </c>
      <c r="L69" s="298">
        <v>337.51666666666665</v>
      </c>
      <c r="M69" s="285">
        <v>325.14999999999998</v>
      </c>
      <c r="N69" s="285">
        <v>312.85000000000002</v>
      </c>
      <c r="O69" s="300">
        <v>6342600</v>
      </c>
      <c r="P69" s="301">
        <v>1.9588638589618022E-3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1394.15</v>
      </c>
      <c r="F70" s="297">
        <v>1394.1333333333334</v>
      </c>
      <c r="G70" s="298">
        <v>1378.5666666666668</v>
      </c>
      <c r="H70" s="298">
        <v>1362.9833333333333</v>
      </c>
      <c r="I70" s="298">
        <v>1347.4166666666667</v>
      </c>
      <c r="J70" s="298">
        <v>1409.7166666666669</v>
      </c>
      <c r="K70" s="298">
        <v>1425.2833333333335</v>
      </c>
      <c r="L70" s="298">
        <v>1440.866666666667</v>
      </c>
      <c r="M70" s="285">
        <v>1409.7</v>
      </c>
      <c r="N70" s="285">
        <v>1378.55</v>
      </c>
      <c r="O70" s="300">
        <v>16110100</v>
      </c>
      <c r="P70" s="301">
        <v>6.8277622751291341E-3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526.15</v>
      </c>
      <c r="F71" s="297">
        <v>527.38333333333333</v>
      </c>
      <c r="G71" s="298">
        <v>508.76666666666665</v>
      </c>
      <c r="H71" s="298">
        <v>491.38333333333333</v>
      </c>
      <c r="I71" s="298">
        <v>472.76666666666665</v>
      </c>
      <c r="J71" s="298">
        <v>544.76666666666665</v>
      </c>
      <c r="K71" s="298">
        <v>563.38333333333321</v>
      </c>
      <c r="L71" s="298">
        <v>580.76666666666665</v>
      </c>
      <c r="M71" s="285">
        <v>546</v>
      </c>
      <c r="N71" s="285">
        <v>510</v>
      </c>
      <c r="O71" s="300">
        <v>872500</v>
      </c>
      <c r="P71" s="301">
        <v>-6.933333333333333E-2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1024.6500000000001</v>
      </c>
      <c r="F72" s="297">
        <v>1011.7166666666668</v>
      </c>
      <c r="G72" s="298">
        <v>994.98333333333358</v>
      </c>
      <c r="H72" s="298">
        <v>965.31666666666672</v>
      </c>
      <c r="I72" s="298">
        <v>948.58333333333348</v>
      </c>
      <c r="J72" s="298">
        <v>1041.3833333333337</v>
      </c>
      <c r="K72" s="298">
        <v>1058.116666666667</v>
      </c>
      <c r="L72" s="298">
        <v>1087.7833333333338</v>
      </c>
      <c r="M72" s="285">
        <v>1028.45</v>
      </c>
      <c r="N72" s="285">
        <v>982.05</v>
      </c>
      <c r="O72" s="300">
        <v>4687000</v>
      </c>
      <c r="P72" s="301">
        <v>2.995934089450032E-3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982.85</v>
      </c>
      <c r="F73" s="297">
        <v>990.9</v>
      </c>
      <c r="G73" s="298">
        <v>959.94999999999993</v>
      </c>
      <c r="H73" s="298">
        <v>937.05</v>
      </c>
      <c r="I73" s="298">
        <v>906.09999999999991</v>
      </c>
      <c r="J73" s="298">
        <v>1013.8</v>
      </c>
      <c r="K73" s="298">
        <v>1044.75</v>
      </c>
      <c r="L73" s="298">
        <v>1067.6500000000001</v>
      </c>
      <c r="M73" s="285">
        <v>1021.85</v>
      </c>
      <c r="N73" s="285">
        <v>968</v>
      </c>
      <c r="O73" s="300">
        <v>17490200</v>
      </c>
      <c r="P73" s="301">
        <v>2.8907922912205567E-2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2517</v>
      </c>
      <c r="F74" s="297">
        <v>2487.3333333333335</v>
      </c>
      <c r="G74" s="298">
        <v>2450.6166666666668</v>
      </c>
      <c r="H74" s="298">
        <v>2384.2333333333331</v>
      </c>
      <c r="I74" s="298">
        <v>2347.5166666666664</v>
      </c>
      <c r="J74" s="298">
        <v>2553.7166666666672</v>
      </c>
      <c r="K74" s="298">
        <v>2590.4333333333334</v>
      </c>
      <c r="L74" s="298">
        <v>2656.8166666666675</v>
      </c>
      <c r="M74" s="285">
        <v>2524.0500000000002</v>
      </c>
      <c r="N74" s="285">
        <v>2420.9499999999998</v>
      </c>
      <c r="O74" s="300">
        <v>14779200</v>
      </c>
      <c r="P74" s="301">
        <v>-2.1471844274505908E-2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2878.9</v>
      </c>
      <c r="F75" s="297">
        <v>2874.7166666666672</v>
      </c>
      <c r="G75" s="298">
        <v>2836.2333333333345</v>
      </c>
      <c r="H75" s="298">
        <v>2793.5666666666675</v>
      </c>
      <c r="I75" s="298">
        <v>2755.0833333333348</v>
      </c>
      <c r="J75" s="298">
        <v>2917.3833333333341</v>
      </c>
      <c r="K75" s="298">
        <v>2955.8666666666668</v>
      </c>
      <c r="L75" s="298">
        <v>2998.5333333333338</v>
      </c>
      <c r="M75" s="285">
        <v>2913.2</v>
      </c>
      <c r="N75" s="285">
        <v>2832.05</v>
      </c>
      <c r="O75" s="300">
        <v>602800</v>
      </c>
      <c r="P75" s="301">
        <v>-8.8786583360736596E-3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1404.6</v>
      </c>
      <c r="F76" s="425">
        <v>1393.1833333333334</v>
      </c>
      <c r="G76" s="426">
        <v>1376.4666666666667</v>
      </c>
      <c r="H76" s="426">
        <v>1348.3333333333333</v>
      </c>
      <c r="I76" s="426">
        <v>1331.6166666666666</v>
      </c>
      <c r="J76" s="426">
        <v>1421.3166666666668</v>
      </c>
      <c r="K76" s="426">
        <v>1438.0333333333335</v>
      </c>
      <c r="L76" s="426">
        <v>1466.166666666667</v>
      </c>
      <c r="M76" s="427">
        <v>1409.9</v>
      </c>
      <c r="N76" s="427">
        <v>1365.05</v>
      </c>
      <c r="O76" s="428">
        <v>35173600</v>
      </c>
      <c r="P76" s="429">
        <v>-2.657615148101921E-2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707.75</v>
      </c>
      <c r="F77" s="297">
        <v>702.18333333333339</v>
      </c>
      <c r="G77" s="298">
        <v>692.51666666666677</v>
      </c>
      <c r="H77" s="298">
        <v>677.28333333333342</v>
      </c>
      <c r="I77" s="298">
        <v>667.61666666666679</v>
      </c>
      <c r="J77" s="298">
        <v>717.41666666666674</v>
      </c>
      <c r="K77" s="298">
        <v>727.08333333333326</v>
      </c>
      <c r="L77" s="298">
        <v>742.31666666666672</v>
      </c>
      <c r="M77" s="285">
        <v>711.85</v>
      </c>
      <c r="N77" s="285">
        <v>686.95</v>
      </c>
      <c r="O77" s="300">
        <v>7837500</v>
      </c>
      <c r="P77" s="301">
        <v>-2.3571330683842675E-2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2874.95</v>
      </c>
      <c r="F78" s="297">
        <v>2847.5</v>
      </c>
      <c r="G78" s="298">
        <v>2810.65</v>
      </c>
      <c r="H78" s="298">
        <v>2746.35</v>
      </c>
      <c r="I78" s="298">
        <v>2709.5</v>
      </c>
      <c r="J78" s="298">
        <v>2911.8</v>
      </c>
      <c r="K78" s="298">
        <v>2948.6500000000005</v>
      </c>
      <c r="L78" s="298">
        <v>3012.9500000000003</v>
      </c>
      <c r="M78" s="285">
        <v>2884.35</v>
      </c>
      <c r="N78" s="285">
        <v>2783.2</v>
      </c>
      <c r="O78" s="300">
        <v>4119000</v>
      </c>
      <c r="P78" s="301">
        <v>-3.4730033745781777E-2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349.45</v>
      </c>
      <c r="F79" s="297">
        <v>345.84999999999997</v>
      </c>
      <c r="G79" s="298">
        <v>340.64999999999992</v>
      </c>
      <c r="H79" s="298">
        <v>331.84999999999997</v>
      </c>
      <c r="I79" s="298">
        <v>326.64999999999992</v>
      </c>
      <c r="J79" s="298">
        <v>354.64999999999992</v>
      </c>
      <c r="K79" s="298">
        <v>359.84999999999997</v>
      </c>
      <c r="L79" s="298">
        <v>368.64999999999992</v>
      </c>
      <c r="M79" s="285">
        <v>351.05</v>
      </c>
      <c r="N79" s="285">
        <v>337.05</v>
      </c>
      <c r="O79" s="300">
        <v>29747400</v>
      </c>
      <c r="P79" s="301">
        <v>1.6157461809635721E-2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232.15</v>
      </c>
      <c r="F80" s="297">
        <v>230.83333333333334</v>
      </c>
      <c r="G80" s="298">
        <v>228.81666666666669</v>
      </c>
      <c r="H80" s="298">
        <v>225.48333333333335</v>
      </c>
      <c r="I80" s="298">
        <v>223.4666666666667</v>
      </c>
      <c r="J80" s="298">
        <v>234.16666666666669</v>
      </c>
      <c r="K80" s="298">
        <v>236.18333333333334</v>
      </c>
      <c r="L80" s="298">
        <v>239.51666666666668</v>
      </c>
      <c r="M80" s="285">
        <v>232.85</v>
      </c>
      <c r="N80" s="285">
        <v>227.5</v>
      </c>
      <c r="O80" s="300">
        <v>24192000</v>
      </c>
      <c r="P80" s="301">
        <v>-2.8410323140316635E-2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2461.4</v>
      </c>
      <c r="F81" s="297">
        <v>2474.4666666666667</v>
      </c>
      <c r="G81" s="298">
        <v>2440.3833333333332</v>
      </c>
      <c r="H81" s="298">
        <v>2419.3666666666663</v>
      </c>
      <c r="I81" s="298">
        <v>2385.2833333333328</v>
      </c>
      <c r="J81" s="298">
        <v>2495.4833333333336</v>
      </c>
      <c r="K81" s="298">
        <v>2529.5666666666666</v>
      </c>
      <c r="L81" s="298">
        <v>2550.5833333333339</v>
      </c>
      <c r="M81" s="285">
        <v>2508.5500000000002</v>
      </c>
      <c r="N81" s="285">
        <v>2453.4499999999998</v>
      </c>
      <c r="O81" s="300">
        <v>6178500</v>
      </c>
      <c r="P81" s="301">
        <v>4.585142188185942E-3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172.75</v>
      </c>
      <c r="F82" s="297">
        <v>171.19999999999996</v>
      </c>
      <c r="G82" s="298">
        <v>168.24999999999991</v>
      </c>
      <c r="H82" s="298">
        <v>163.74999999999994</v>
      </c>
      <c r="I82" s="298">
        <v>160.7999999999999</v>
      </c>
      <c r="J82" s="298">
        <v>175.69999999999993</v>
      </c>
      <c r="K82" s="298">
        <v>178.64999999999998</v>
      </c>
      <c r="L82" s="298">
        <v>183.14999999999995</v>
      </c>
      <c r="M82" s="285">
        <v>174.15</v>
      </c>
      <c r="N82" s="285">
        <v>166.7</v>
      </c>
      <c r="O82" s="300">
        <v>33554400</v>
      </c>
      <c r="P82" s="301">
        <v>4.6214992143451335E-4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562.95000000000005</v>
      </c>
      <c r="F83" s="297">
        <v>556.1</v>
      </c>
      <c r="G83" s="298">
        <v>546.1</v>
      </c>
      <c r="H83" s="298">
        <v>529.25</v>
      </c>
      <c r="I83" s="298">
        <v>519.25</v>
      </c>
      <c r="J83" s="298">
        <v>572.95000000000005</v>
      </c>
      <c r="K83" s="298">
        <v>582.95000000000005</v>
      </c>
      <c r="L83" s="298">
        <v>599.80000000000007</v>
      </c>
      <c r="M83" s="285">
        <v>566.1</v>
      </c>
      <c r="N83" s="285">
        <v>539.25</v>
      </c>
      <c r="O83" s="300">
        <v>96372375</v>
      </c>
      <c r="P83" s="301">
        <v>9.6951711420998048E-3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1370.95</v>
      </c>
      <c r="F84" s="297">
        <v>1368.8833333333332</v>
      </c>
      <c r="G84" s="298">
        <v>1353.1666666666665</v>
      </c>
      <c r="H84" s="298">
        <v>1335.3833333333332</v>
      </c>
      <c r="I84" s="298">
        <v>1319.6666666666665</v>
      </c>
      <c r="J84" s="298">
        <v>1386.6666666666665</v>
      </c>
      <c r="K84" s="298">
        <v>1402.3833333333332</v>
      </c>
      <c r="L84" s="298">
        <v>1420.1666666666665</v>
      </c>
      <c r="M84" s="285">
        <v>1384.6</v>
      </c>
      <c r="N84" s="285">
        <v>1351.1</v>
      </c>
      <c r="O84" s="300">
        <v>1129650</v>
      </c>
      <c r="P84" s="301">
        <v>5.1424050632911396E-2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458.95</v>
      </c>
      <c r="F85" s="297">
        <v>454.15000000000003</v>
      </c>
      <c r="G85" s="298">
        <v>447.85000000000008</v>
      </c>
      <c r="H85" s="298">
        <v>436.75000000000006</v>
      </c>
      <c r="I85" s="298">
        <v>430.4500000000001</v>
      </c>
      <c r="J85" s="298">
        <v>465.25000000000006</v>
      </c>
      <c r="K85" s="298">
        <v>471.55</v>
      </c>
      <c r="L85" s="298">
        <v>482.65000000000003</v>
      </c>
      <c r="M85" s="285">
        <v>460.45</v>
      </c>
      <c r="N85" s="285">
        <v>443.05</v>
      </c>
      <c r="O85" s="300">
        <v>7743000</v>
      </c>
      <c r="P85" s="301">
        <v>-1.0542457350967989E-2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9</v>
      </c>
      <c r="F86" s="297">
        <v>8.9666666666666668</v>
      </c>
      <c r="G86" s="298">
        <v>8.8833333333333329</v>
      </c>
      <c r="H86" s="298">
        <v>8.7666666666666657</v>
      </c>
      <c r="I86" s="298">
        <v>8.6833333333333318</v>
      </c>
      <c r="J86" s="298">
        <v>9.0833333333333339</v>
      </c>
      <c r="K86" s="298">
        <v>9.1666666666666661</v>
      </c>
      <c r="L86" s="298">
        <v>9.283333333333335</v>
      </c>
      <c r="M86" s="285">
        <v>9.0500000000000007</v>
      </c>
      <c r="N86" s="285">
        <v>8.85</v>
      </c>
      <c r="O86" s="300">
        <v>672770000</v>
      </c>
      <c r="P86" s="301">
        <v>-8.3168728558062166E-4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54.1</v>
      </c>
      <c r="F87" s="297">
        <v>53.133333333333333</v>
      </c>
      <c r="G87" s="298">
        <v>51.816666666666663</v>
      </c>
      <c r="H87" s="298">
        <v>49.533333333333331</v>
      </c>
      <c r="I87" s="298">
        <v>48.216666666666661</v>
      </c>
      <c r="J87" s="298">
        <v>55.416666666666664</v>
      </c>
      <c r="K87" s="298">
        <v>56.733333333333341</v>
      </c>
      <c r="L87" s="298">
        <v>59.016666666666666</v>
      </c>
      <c r="M87" s="285">
        <v>54.45</v>
      </c>
      <c r="N87" s="285">
        <v>50.85</v>
      </c>
      <c r="O87" s="300">
        <v>195396000</v>
      </c>
      <c r="P87" s="301">
        <v>-3.8698822209758836E-2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522.70000000000005</v>
      </c>
      <c r="F88" s="297">
        <v>519.80000000000007</v>
      </c>
      <c r="G88" s="298">
        <v>514.90000000000009</v>
      </c>
      <c r="H88" s="298">
        <v>507.1</v>
      </c>
      <c r="I88" s="298">
        <v>502.20000000000005</v>
      </c>
      <c r="J88" s="298">
        <v>527.60000000000014</v>
      </c>
      <c r="K88" s="298">
        <v>532.5</v>
      </c>
      <c r="L88" s="298">
        <v>540.30000000000018</v>
      </c>
      <c r="M88" s="285">
        <v>524.70000000000005</v>
      </c>
      <c r="N88" s="285">
        <v>512</v>
      </c>
      <c r="O88" s="300">
        <v>5057250</v>
      </c>
      <c r="P88" s="301">
        <v>-2.5178902729923139E-2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1598.25</v>
      </c>
      <c r="F89" s="297">
        <v>1600.6499999999999</v>
      </c>
      <c r="G89" s="298">
        <v>1577.8999999999996</v>
      </c>
      <c r="H89" s="298">
        <v>1557.5499999999997</v>
      </c>
      <c r="I89" s="298">
        <v>1534.7999999999995</v>
      </c>
      <c r="J89" s="298">
        <v>1620.9999999999998</v>
      </c>
      <c r="K89" s="298">
        <v>1643.7500000000002</v>
      </c>
      <c r="L89" s="298">
        <v>1664.1</v>
      </c>
      <c r="M89" s="285">
        <v>1623.4</v>
      </c>
      <c r="N89" s="285">
        <v>1580.3</v>
      </c>
      <c r="O89" s="300">
        <v>4347500</v>
      </c>
      <c r="P89" s="301">
        <v>2.3422787193973636E-2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879.05</v>
      </c>
      <c r="F90" s="297">
        <v>870.18333333333328</v>
      </c>
      <c r="G90" s="298">
        <v>855.46666666666658</v>
      </c>
      <c r="H90" s="298">
        <v>831.88333333333333</v>
      </c>
      <c r="I90" s="298">
        <v>817.16666666666663</v>
      </c>
      <c r="J90" s="298">
        <v>893.76666666666654</v>
      </c>
      <c r="K90" s="298">
        <v>908.48333333333323</v>
      </c>
      <c r="L90" s="298">
        <v>932.06666666666649</v>
      </c>
      <c r="M90" s="285">
        <v>884.9</v>
      </c>
      <c r="N90" s="285">
        <v>846.6</v>
      </c>
      <c r="O90" s="300">
        <v>21975300</v>
      </c>
      <c r="P90" s="301">
        <v>-1.8254191628804633E-2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246.05</v>
      </c>
      <c r="F91" s="297">
        <v>245.5</v>
      </c>
      <c r="G91" s="298">
        <v>243.2</v>
      </c>
      <c r="H91" s="298">
        <v>240.35</v>
      </c>
      <c r="I91" s="298">
        <v>238.04999999999998</v>
      </c>
      <c r="J91" s="298">
        <v>248.35</v>
      </c>
      <c r="K91" s="298">
        <v>250.65</v>
      </c>
      <c r="L91" s="298">
        <v>253.5</v>
      </c>
      <c r="M91" s="285">
        <v>247.8</v>
      </c>
      <c r="N91" s="285">
        <v>242.65</v>
      </c>
      <c r="O91" s="300">
        <v>11222400</v>
      </c>
      <c r="P91" s="301">
        <v>6.024096385542169E-3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1401.5</v>
      </c>
      <c r="F92" s="425">
        <v>1404.5166666666664</v>
      </c>
      <c r="G92" s="426">
        <v>1371.0833333333328</v>
      </c>
      <c r="H92" s="426">
        <v>1340.6666666666663</v>
      </c>
      <c r="I92" s="426">
        <v>1307.2333333333327</v>
      </c>
      <c r="J92" s="426">
        <v>1434.9333333333329</v>
      </c>
      <c r="K92" s="426">
        <v>1468.3666666666663</v>
      </c>
      <c r="L92" s="426">
        <v>1498.7833333333331</v>
      </c>
      <c r="M92" s="427">
        <v>1437.95</v>
      </c>
      <c r="N92" s="427">
        <v>1374.1</v>
      </c>
      <c r="O92" s="428">
        <v>32658000</v>
      </c>
      <c r="P92" s="429">
        <v>7.8136572359650425E-3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89.2</v>
      </c>
      <c r="F93" s="297">
        <v>88.566666666666677</v>
      </c>
      <c r="G93" s="298">
        <v>87.733333333333348</v>
      </c>
      <c r="H93" s="298">
        <v>86.266666666666666</v>
      </c>
      <c r="I93" s="298">
        <v>85.433333333333337</v>
      </c>
      <c r="J93" s="298">
        <v>90.03333333333336</v>
      </c>
      <c r="K93" s="298">
        <v>90.866666666666703</v>
      </c>
      <c r="L93" s="298">
        <v>92.333333333333371</v>
      </c>
      <c r="M93" s="285">
        <v>89.4</v>
      </c>
      <c r="N93" s="285">
        <v>87.1</v>
      </c>
      <c r="O93" s="300">
        <v>65864500</v>
      </c>
      <c r="P93" s="301">
        <v>-2.2948606691736574E-2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1617.4</v>
      </c>
      <c r="F94" s="297">
        <v>1610.2333333333333</v>
      </c>
      <c r="G94" s="298">
        <v>1594.4166666666667</v>
      </c>
      <c r="H94" s="298">
        <v>1571.4333333333334</v>
      </c>
      <c r="I94" s="298">
        <v>1555.6166666666668</v>
      </c>
      <c r="J94" s="298">
        <v>1633.2166666666667</v>
      </c>
      <c r="K94" s="298">
        <v>1649.0333333333333</v>
      </c>
      <c r="L94" s="298">
        <v>1672.0166666666667</v>
      </c>
      <c r="M94" s="285">
        <v>1626.05</v>
      </c>
      <c r="N94" s="285">
        <v>1587.25</v>
      </c>
      <c r="O94" s="300">
        <v>1640275</v>
      </c>
      <c r="P94" s="301">
        <v>-2.8675904541955351E-2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209.5</v>
      </c>
      <c r="F95" s="297">
        <v>208.6</v>
      </c>
      <c r="G95" s="298">
        <v>207</v>
      </c>
      <c r="H95" s="298">
        <v>204.5</v>
      </c>
      <c r="I95" s="298">
        <v>202.9</v>
      </c>
      <c r="J95" s="298">
        <v>211.1</v>
      </c>
      <c r="K95" s="298">
        <v>212.69999999999996</v>
      </c>
      <c r="L95" s="298">
        <v>215.2</v>
      </c>
      <c r="M95" s="285">
        <v>210.2</v>
      </c>
      <c r="N95" s="285">
        <v>206.1</v>
      </c>
      <c r="O95" s="300">
        <v>126451200</v>
      </c>
      <c r="P95" s="301">
        <v>-7.7838597900868776E-3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411</v>
      </c>
      <c r="F96" s="297">
        <v>403.2833333333333</v>
      </c>
      <c r="G96" s="298">
        <v>393.11666666666662</v>
      </c>
      <c r="H96" s="298">
        <v>375.23333333333329</v>
      </c>
      <c r="I96" s="298">
        <v>365.06666666666661</v>
      </c>
      <c r="J96" s="298">
        <v>421.16666666666663</v>
      </c>
      <c r="K96" s="298">
        <v>431.33333333333337</v>
      </c>
      <c r="L96" s="298">
        <v>449.21666666666664</v>
      </c>
      <c r="M96" s="285">
        <v>413.45</v>
      </c>
      <c r="N96" s="285">
        <v>385.4</v>
      </c>
      <c r="O96" s="300">
        <v>31740000</v>
      </c>
      <c r="P96" s="301">
        <v>3.2530904359141181E-2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632.65</v>
      </c>
      <c r="F97" s="297">
        <v>624.4666666666667</v>
      </c>
      <c r="G97" s="298">
        <v>613.93333333333339</v>
      </c>
      <c r="H97" s="298">
        <v>595.2166666666667</v>
      </c>
      <c r="I97" s="298">
        <v>584.68333333333339</v>
      </c>
      <c r="J97" s="298">
        <v>643.18333333333339</v>
      </c>
      <c r="K97" s="298">
        <v>653.7166666666667</v>
      </c>
      <c r="L97" s="298">
        <v>672.43333333333339</v>
      </c>
      <c r="M97" s="285">
        <v>635</v>
      </c>
      <c r="N97" s="285">
        <v>605.75</v>
      </c>
      <c r="O97" s="300">
        <v>37181700</v>
      </c>
      <c r="P97" s="301">
        <v>5.3473072215422274E-2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2771</v>
      </c>
      <c r="F98" s="297">
        <v>2741.9666666666667</v>
      </c>
      <c r="G98" s="298">
        <v>2699.2833333333333</v>
      </c>
      <c r="H98" s="298">
        <v>2627.5666666666666</v>
      </c>
      <c r="I98" s="298">
        <v>2584.8833333333332</v>
      </c>
      <c r="J98" s="298">
        <v>2813.6833333333334</v>
      </c>
      <c r="K98" s="298">
        <v>2856.3666666666668</v>
      </c>
      <c r="L98" s="298">
        <v>2928.0833333333335</v>
      </c>
      <c r="M98" s="285">
        <v>2784.65</v>
      </c>
      <c r="N98" s="285">
        <v>2670.25</v>
      </c>
      <c r="O98" s="300">
        <v>1529000</v>
      </c>
      <c r="P98" s="301">
        <v>-1.6878315383378879E-2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1781.95</v>
      </c>
      <c r="F99" s="297">
        <v>1765.9166666666667</v>
      </c>
      <c r="G99" s="298">
        <v>1739.8833333333334</v>
      </c>
      <c r="H99" s="298">
        <v>1697.8166666666666</v>
      </c>
      <c r="I99" s="298">
        <v>1671.7833333333333</v>
      </c>
      <c r="J99" s="298">
        <v>1807.9833333333336</v>
      </c>
      <c r="K99" s="298">
        <v>1834.0166666666669</v>
      </c>
      <c r="L99" s="298">
        <v>1876.0833333333337</v>
      </c>
      <c r="M99" s="285">
        <v>1791.95</v>
      </c>
      <c r="N99" s="285">
        <v>1723.85</v>
      </c>
      <c r="O99" s="300">
        <v>11537600</v>
      </c>
      <c r="P99" s="301">
        <v>-4.2268486237008997E-2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94.7</v>
      </c>
      <c r="F100" s="297">
        <v>93.033333333333346</v>
      </c>
      <c r="G100" s="298">
        <v>90.966666666666697</v>
      </c>
      <c r="H100" s="298">
        <v>87.233333333333348</v>
      </c>
      <c r="I100" s="298">
        <v>85.1666666666667</v>
      </c>
      <c r="J100" s="298">
        <v>96.766666666666694</v>
      </c>
      <c r="K100" s="298">
        <v>98.833333333333329</v>
      </c>
      <c r="L100" s="298">
        <v>102.56666666666669</v>
      </c>
      <c r="M100" s="285">
        <v>95.1</v>
      </c>
      <c r="N100" s="285">
        <v>89.3</v>
      </c>
      <c r="O100" s="300">
        <v>27494844</v>
      </c>
      <c r="P100" s="301">
        <v>-4.2275411874417156E-2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2958</v>
      </c>
      <c r="F101" s="297">
        <v>3076.8666666666668</v>
      </c>
      <c r="G101" s="298">
        <v>2803.1333333333337</v>
      </c>
      <c r="H101" s="298">
        <v>2648.2666666666669</v>
      </c>
      <c r="I101" s="298">
        <v>2374.5333333333338</v>
      </c>
      <c r="J101" s="298">
        <v>3231.7333333333336</v>
      </c>
      <c r="K101" s="298">
        <v>3505.4666666666672</v>
      </c>
      <c r="L101" s="298">
        <v>3660.3333333333335</v>
      </c>
      <c r="M101" s="285">
        <v>3350.6</v>
      </c>
      <c r="N101" s="285">
        <v>2922</v>
      </c>
      <c r="O101" s="300">
        <v>437250</v>
      </c>
      <c r="P101" s="301">
        <v>0.17540322580645162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395.5</v>
      </c>
      <c r="F102" s="297">
        <v>391.38333333333338</v>
      </c>
      <c r="G102" s="298">
        <v>386.11666666666679</v>
      </c>
      <c r="H102" s="298">
        <v>376.73333333333341</v>
      </c>
      <c r="I102" s="298">
        <v>371.46666666666681</v>
      </c>
      <c r="J102" s="298">
        <v>400.76666666666677</v>
      </c>
      <c r="K102" s="298">
        <v>406.0333333333333</v>
      </c>
      <c r="L102" s="298">
        <v>415.41666666666674</v>
      </c>
      <c r="M102" s="285">
        <v>396.65</v>
      </c>
      <c r="N102" s="285">
        <v>382</v>
      </c>
      <c r="O102" s="300">
        <v>7356000</v>
      </c>
      <c r="P102" s="301">
        <v>-3.7172774869109949E-2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1379.8</v>
      </c>
      <c r="F103" s="297">
        <v>1372.1499999999999</v>
      </c>
      <c r="G103" s="298">
        <v>1356.5999999999997</v>
      </c>
      <c r="H103" s="298">
        <v>1333.3999999999999</v>
      </c>
      <c r="I103" s="298">
        <v>1317.8499999999997</v>
      </c>
      <c r="J103" s="298">
        <v>1395.3499999999997</v>
      </c>
      <c r="K103" s="298">
        <v>1410.8999999999999</v>
      </c>
      <c r="L103" s="298">
        <v>1434.0999999999997</v>
      </c>
      <c r="M103" s="285">
        <v>1387.7</v>
      </c>
      <c r="N103" s="285">
        <v>1348.95</v>
      </c>
      <c r="O103" s="300">
        <v>13416475</v>
      </c>
      <c r="P103" s="301">
        <v>-1.3403805496828753E-2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4123.8</v>
      </c>
      <c r="F104" s="297">
        <v>4174.45</v>
      </c>
      <c r="G104" s="298">
        <v>4019.3499999999995</v>
      </c>
      <c r="H104" s="298">
        <v>3914.8999999999996</v>
      </c>
      <c r="I104" s="298">
        <v>3759.7999999999993</v>
      </c>
      <c r="J104" s="298">
        <v>4278.8999999999996</v>
      </c>
      <c r="K104" s="298">
        <v>4434</v>
      </c>
      <c r="L104" s="298">
        <v>4538.45</v>
      </c>
      <c r="M104" s="285">
        <v>4329.55</v>
      </c>
      <c r="N104" s="285">
        <v>4070</v>
      </c>
      <c r="O104" s="300">
        <v>459600</v>
      </c>
      <c r="P104" s="301">
        <v>1.5915119363395226E-2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2700.7</v>
      </c>
      <c r="F105" s="297">
        <v>2753.8833333333332</v>
      </c>
      <c r="G105" s="298">
        <v>2627.8166666666666</v>
      </c>
      <c r="H105" s="298">
        <v>2554.9333333333334</v>
      </c>
      <c r="I105" s="298">
        <v>2428.8666666666668</v>
      </c>
      <c r="J105" s="298">
        <v>2826.7666666666664</v>
      </c>
      <c r="K105" s="298">
        <v>2952.833333333333</v>
      </c>
      <c r="L105" s="298">
        <v>3025.7166666666662</v>
      </c>
      <c r="M105" s="285">
        <v>2879.95</v>
      </c>
      <c r="N105" s="285">
        <v>2681</v>
      </c>
      <c r="O105" s="300">
        <v>493600</v>
      </c>
      <c r="P105" s="301">
        <v>-7.6397265782066747E-3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1039.7</v>
      </c>
      <c r="F106" s="297">
        <v>1041.8666666666668</v>
      </c>
      <c r="G106" s="298">
        <v>1021.8333333333335</v>
      </c>
      <c r="H106" s="298">
        <v>1003.9666666666667</v>
      </c>
      <c r="I106" s="298">
        <v>983.93333333333339</v>
      </c>
      <c r="J106" s="298">
        <v>1059.7333333333336</v>
      </c>
      <c r="K106" s="298">
        <v>1079.7666666666669</v>
      </c>
      <c r="L106" s="298">
        <v>1097.6333333333337</v>
      </c>
      <c r="M106" s="285">
        <v>1061.9000000000001</v>
      </c>
      <c r="N106" s="285">
        <v>1024</v>
      </c>
      <c r="O106" s="300">
        <v>7820850</v>
      </c>
      <c r="P106" s="301">
        <v>-7.33628223109289E-3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811.7</v>
      </c>
      <c r="F107" s="297">
        <v>794.80000000000007</v>
      </c>
      <c r="G107" s="298">
        <v>772.85000000000014</v>
      </c>
      <c r="H107" s="298">
        <v>734.00000000000011</v>
      </c>
      <c r="I107" s="298">
        <v>712.05000000000018</v>
      </c>
      <c r="J107" s="298">
        <v>833.65000000000009</v>
      </c>
      <c r="K107" s="298">
        <v>855.60000000000014</v>
      </c>
      <c r="L107" s="298">
        <v>894.45</v>
      </c>
      <c r="M107" s="285">
        <v>816.75</v>
      </c>
      <c r="N107" s="285">
        <v>755.95</v>
      </c>
      <c r="O107" s="300">
        <v>9345000</v>
      </c>
      <c r="P107" s="301">
        <v>-4.9551473729175566E-2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177</v>
      </c>
      <c r="F108" s="297">
        <v>176.18333333333331</v>
      </c>
      <c r="G108" s="298">
        <v>172.71666666666661</v>
      </c>
      <c r="H108" s="298">
        <v>168.43333333333331</v>
      </c>
      <c r="I108" s="298">
        <v>164.96666666666661</v>
      </c>
      <c r="J108" s="298">
        <v>180.46666666666661</v>
      </c>
      <c r="K108" s="298">
        <v>183.93333333333331</v>
      </c>
      <c r="L108" s="298">
        <v>188.21666666666661</v>
      </c>
      <c r="M108" s="285">
        <v>179.65</v>
      </c>
      <c r="N108" s="285">
        <v>171.9</v>
      </c>
      <c r="O108" s="300">
        <v>17840000</v>
      </c>
      <c r="P108" s="301">
        <v>8.9766606822262122E-4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149.19999999999999</v>
      </c>
      <c r="F109" s="297">
        <v>148.48333333333332</v>
      </c>
      <c r="G109" s="298">
        <v>146.36666666666665</v>
      </c>
      <c r="H109" s="298">
        <v>143.53333333333333</v>
      </c>
      <c r="I109" s="298">
        <v>141.41666666666666</v>
      </c>
      <c r="J109" s="298">
        <v>151.31666666666663</v>
      </c>
      <c r="K109" s="298">
        <v>153.43333333333331</v>
      </c>
      <c r="L109" s="298">
        <v>156.26666666666662</v>
      </c>
      <c r="M109" s="285">
        <v>150.6</v>
      </c>
      <c r="N109" s="285">
        <v>145.65</v>
      </c>
      <c r="O109" s="300">
        <v>25398000</v>
      </c>
      <c r="P109" s="301">
        <v>-8.200562324273665E-3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421.8</v>
      </c>
      <c r="F110" s="297">
        <v>418.7166666666667</v>
      </c>
      <c r="G110" s="298">
        <v>413.13333333333338</v>
      </c>
      <c r="H110" s="298">
        <v>404.4666666666667</v>
      </c>
      <c r="I110" s="298">
        <v>398.88333333333338</v>
      </c>
      <c r="J110" s="298">
        <v>427.38333333333338</v>
      </c>
      <c r="K110" s="298">
        <v>432.96666666666664</v>
      </c>
      <c r="L110" s="298">
        <v>441.63333333333338</v>
      </c>
      <c r="M110" s="285">
        <v>424.3</v>
      </c>
      <c r="N110" s="285">
        <v>410.05</v>
      </c>
      <c r="O110" s="300">
        <v>7390000</v>
      </c>
      <c r="P110" s="301">
        <v>-3.1200839014158363E-2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6847.75</v>
      </c>
      <c r="F111" s="297">
        <v>6739.4000000000005</v>
      </c>
      <c r="G111" s="298">
        <v>6608.5500000000011</v>
      </c>
      <c r="H111" s="298">
        <v>6369.35</v>
      </c>
      <c r="I111" s="298">
        <v>6238.5000000000009</v>
      </c>
      <c r="J111" s="298">
        <v>6978.6000000000013</v>
      </c>
      <c r="K111" s="298">
        <v>7109.4500000000016</v>
      </c>
      <c r="L111" s="298">
        <v>7348.6500000000015</v>
      </c>
      <c r="M111" s="285">
        <v>6870.25</v>
      </c>
      <c r="N111" s="285">
        <v>6500.2</v>
      </c>
      <c r="O111" s="300">
        <v>2526100</v>
      </c>
      <c r="P111" s="301">
        <v>-4.833484026522001E-2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525.45000000000005</v>
      </c>
      <c r="F112" s="297">
        <v>523.1</v>
      </c>
      <c r="G112" s="298">
        <v>519.35</v>
      </c>
      <c r="H112" s="298">
        <v>513.25</v>
      </c>
      <c r="I112" s="298">
        <v>509.5</v>
      </c>
      <c r="J112" s="298">
        <v>529.20000000000005</v>
      </c>
      <c r="K112" s="298">
        <v>532.95000000000005</v>
      </c>
      <c r="L112" s="298">
        <v>539.05000000000007</v>
      </c>
      <c r="M112" s="285">
        <v>526.85</v>
      </c>
      <c r="N112" s="285">
        <v>517</v>
      </c>
      <c r="O112" s="300">
        <v>13373750</v>
      </c>
      <c r="P112" s="301">
        <v>-1.1639722863741339E-2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874.25</v>
      </c>
      <c r="F113" s="297">
        <v>867.0333333333333</v>
      </c>
      <c r="G113" s="298">
        <v>856.06666666666661</v>
      </c>
      <c r="H113" s="298">
        <v>837.88333333333333</v>
      </c>
      <c r="I113" s="298">
        <v>826.91666666666663</v>
      </c>
      <c r="J113" s="298">
        <v>885.21666666666658</v>
      </c>
      <c r="K113" s="298">
        <v>896.18333333333328</v>
      </c>
      <c r="L113" s="298">
        <v>914.36666666666656</v>
      </c>
      <c r="M113" s="285">
        <v>878</v>
      </c>
      <c r="N113" s="285">
        <v>848.85</v>
      </c>
      <c r="O113" s="300">
        <v>2502500</v>
      </c>
      <c r="P113" s="301">
        <v>1.0400416016640667E-3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1097.5</v>
      </c>
      <c r="F114" s="297">
        <v>1090.8499999999999</v>
      </c>
      <c r="G114" s="298">
        <v>1074.7499999999998</v>
      </c>
      <c r="H114" s="298">
        <v>1051.9999999999998</v>
      </c>
      <c r="I114" s="298">
        <v>1035.8999999999996</v>
      </c>
      <c r="J114" s="298">
        <v>1113.5999999999999</v>
      </c>
      <c r="K114" s="298">
        <v>1129.7000000000003</v>
      </c>
      <c r="L114" s="298">
        <v>1152.45</v>
      </c>
      <c r="M114" s="285">
        <v>1106.95</v>
      </c>
      <c r="N114" s="285">
        <v>1068.0999999999999</v>
      </c>
      <c r="O114" s="300">
        <v>1682400</v>
      </c>
      <c r="P114" s="301">
        <v>2.3357664233576641E-2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2060.75</v>
      </c>
      <c r="F115" s="297">
        <v>2081.65</v>
      </c>
      <c r="G115" s="298">
        <v>1981.8000000000002</v>
      </c>
      <c r="H115" s="298">
        <v>1902.8500000000001</v>
      </c>
      <c r="I115" s="298">
        <v>1803.0000000000002</v>
      </c>
      <c r="J115" s="298">
        <v>2160.6000000000004</v>
      </c>
      <c r="K115" s="298">
        <v>2260.4499999999998</v>
      </c>
      <c r="L115" s="298">
        <v>2339.4</v>
      </c>
      <c r="M115" s="285">
        <v>2181.5</v>
      </c>
      <c r="N115" s="285">
        <v>2002.7</v>
      </c>
      <c r="O115" s="300">
        <v>2246400</v>
      </c>
      <c r="P115" s="301">
        <v>6.4516129032258064E-3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211.75</v>
      </c>
      <c r="F116" s="297">
        <v>208.91666666666666</v>
      </c>
      <c r="G116" s="298">
        <v>205.08333333333331</v>
      </c>
      <c r="H116" s="298">
        <v>198.41666666666666</v>
      </c>
      <c r="I116" s="298">
        <v>194.58333333333331</v>
      </c>
      <c r="J116" s="298">
        <v>215.58333333333331</v>
      </c>
      <c r="K116" s="298">
        <v>219.41666666666663</v>
      </c>
      <c r="L116" s="298">
        <v>226.08333333333331</v>
      </c>
      <c r="M116" s="285">
        <v>212.75</v>
      </c>
      <c r="N116" s="285">
        <v>202.25</v>
      </c>
      <c r="O116" s="300">
        <v>28868000</v>
      </c>
      <c r="P116" s="301">
        <v>4.6285018270401952E-3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1688</v>
      </c>
      <c r="F117" s="297">
        <v>1685.3333333333333</v>
      </c>
      <c r="G117" s="298">
        <v>1610.6666666666665</v>
      </c>
      <c r="H117" s="298">
        <v>1533.3333333333333</v>
      </c>
      <c r="I117" s="298">
        <v>1458.6666666666665</v>
      </c>
      <c r="J117" s="298">
        <v>1762.6666666666665</v>
      </c>
      <c r="K117" s="298">
        <v>1837.333333333333</v>
      </c>
      <c r="L117" s="298">
        <v>1914.6666666666665</v>
      </c>
      <c r="M117" s="285">
        <v>1760</v>
      </c>
      <c r="N117" s="285">
        <v>1608</v>
      </c>
      <c r="O117" s="300">
        <v>734175</v>
      </c>
      <c r="P117" s="301">
        <v>4.4286979627989372E-4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82862.399999999994</v>
      </c>
      <c r="F118" s="297">
        <v>81796.516666666677</v>
      </c>
      <c r="G118" s="298">
        <v>80481.733333333352</v>
      </c>
      <c r="H118" s="298">
        <v>78101.06666666668</v>
      </c>
      <c r="I118" s="298">
        <v>76786.283333333355</v>
      </c>
      <c r="J118" s="298">
        <v>84177.183333333349</v>
      </c>
      <c r="K118" s="298">
        <v>85491.966666666674</v>
      </c>
      <c r="L118" s="298">
        <v>87872.633333333346</v>
      </c>
      <c r="M118" s="285">
        <v>83111.3</v>
      </c>
      <c r="N118" s="285">
        <v>79415.850000000006</v>
      </c>
      <c r="O118" s="300">
        <v>42580</v>
      </c>
      <c r="P118" s="301">
        <v>-1.9345923537540305E-2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1159.3499999999999</v>
      </c>
      <c r="F119" s="297">
        <v>1168.7333333333333</v>
      </c>
      <c r="G119" s="298">
        <v>1143.2166666666667</v>
      </c>
      <c r="H119" s="298">
        <v>1127.0833333333333</v>
      </c>
      <c r="I119" s="298">
        <v>1101.5666666666666</v>
      </c>
      <c r="J119" s="298">
        <v>1184.8666666666668</v>
      </c>
      <c r="K119" s="298">
        <v>1210.3833333333337</v>
      </c>
      <c r="L119" s="298">
        <v>1226.5166666666669</v>
      </c>
      <c r="M119" s="285">
        <v>1194.25</v>
      </c>
      <c r="N119" s="285">
        <v>1152.5999999999999</v>
      </c>
      <c r="O119" s="300">
        <v>2615250</v>
      </c>
      <c r="P119" s="301">
        <v>3.9344262295081971E-2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330.65</v>
      </c>
      <c r="F120" s="297">
        <v>329.01666666666671</v>
      </c>
      <c r="G120" s="298">
        <v>324.23333333333341</v>
      </c>
      <c r="H120" s="298">
        <v>317.81666666666672</v>
      </c>
      <c r="I120" s="298">
        <v>313.03333333333342</v>
      </c>
      <c r="J120" s="298">
        <v>335.43333333333339</v>
      </c>
      <c r="K120" s="298">
        <v>340.2166666666667</v>
      </c>
      <c r="L120" s="298">
        <v>346.63333333333338</v>
      </c>
      <c r="M120" s="285">
        <v>333.8</v>
      </c>
      <c r="N120" s="285">
        <v>322.60000000000002</v>
      </c>
      <c r="O120" s="300">
        <v>1276800</v>
      </c>
      <c r="P120" s="301">
        <v>3.7735849056603774E-3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56.1</v>
      </c>
      <c r="F121" s="297">
        <v>55.383333333333333</v>
      </c>
      <c r="G121" s="298">
        <v>54.466666666666669</v>
      </c>
      <c r="H121" s="298">
        <v>52.833333333333336</v>
      </c>
      <c r="I121" s="298">
        <v>51.916666666666671</v>
      </c>
      <c r="J121" s="298">
        <v>57.016666666666666</v>
      </c>
      <c r="K121" s="298">
        <v>57.933333333333337</v>
      </c>
      <c r="L121" s="298">
        <v>59.566666666666663</v>
      </c>
      <c r="M121" s="285">
        <v>56.3</v>
      </c>
      <c r="N121" s="285">
        <v>53.75</v>
      </c>
      <c r="O121" s="300">
        <v>70907000</v>
      </c>
      <c r="P121" s="301">
        <v>-2.1121802393804272E-2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4575.3999999999996</v>
      </c>
      <c r="F122" s="297">
        <v>4635.666666666667</v>
      </c>
      <c r="G122" s="298">
        <v>4456.0333333333338</v>
      </c>
      <c r="H122" s="298">
        <v>4336.666666666667</v>
      </c>
      <c r="I122" s="298">
        <v>4157.0333333333338</v>
      </c>
      <c r="J122" s="298">
        <v>4755.0333333333338</v>
      </c>
      <c r="K122" s="298">
        <v>4934.666666666667</v>
      </c>
      <c r="L122" s="298">
        <v>5054.0333333333338</v>
      </c>
      <c r="M122" s="285">
        <v>4815.3</v>
      </c>
      <c r="N122" s="285">
        <v>4516.3</v>
      </c>
      <c r="O122" s="300">
        <v>1364750</v>
      </c>
      <c r="P122" s="301">
        <v>3.9215686274509803E-2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2970.85</v>
      </c>
      <c r="F123" s="297">
        <v>2984.9166666666665</v>
      </c>
      <c r="G123" s="298">
        <v>2922.083333333333</v>
      </c>
      <c r="H123" s="298">
        <v>2873.3166666666666</v>
      </c>
      <c r="I123" s="298">
        <v>2810.4833333333331</v>
      </c>
      <c r="J123" s="298">
        <v>3033.6833333333329</v>
      </c>
      <c r="K123" s="298">
        <v>3096.516666666666</v>
      </c>
      <c r="L123" s="298">
        <v>3145.2833333333328</v>
      </c>
      <c r="M123" s="285">
        <v>3047.75</v>
      </c>
      <c r="N123" s="285">
        <v>2936.15</v>
      </c>
      <c r="O123" s="300">
        <v>266400</v>
      </c>
      <c r="P123" s="301">
        <v>-6.7114093959731542E-3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17132.45</v>
      </c>
      <c r="F124" s="297">
        <v>17238.5</v>
      </c>
      <c r="G124" s="298">
        <v>16904</v>
      </c>
      <c r="H124" s="298">
        <v>16675.55</v>
      </c>
      <c r="I124" s="298">
        <v>16341.05</v>
      </c>
      <c r="J124" s="298">
        <v>17466.95</v>
      </c>
      <c r="K124" s="298">
        <v>17801.45</v>
      </c>
      <c r="L124" s="298">
        <v>18029.900000000001</v>
      </c>
      <c r="M124" s="285">
        <v>17573</v>
      </c>
      <c r="N124" s="285">
        <v>17010.05</v>
      </c>
      <c r="O124" s="300">
        <v>292000</v>
      </c>
      <c r="P124" s="301">
        <v>3.896103896103896E-2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139.05000000000001</v>
      </c>
      <c r="F125" s="297">
        <v>137.48333333333332</v>
      </c>
      <c r="G125" s="298">
        <v>135.26666666666665</v>
      </c>
      <c r="H125" s="298">
        <v>131.48333333333332</v>
      </c>
      <c r="I125" s="298">
        <v>129.26666666666665</v>
      </c>
      <c r="J125" s="298">
        <v>141.26666666666665</v>
      </c>
      <c r="K125" s="298">
        <v>143.48333333333329</v>
      </c>
      <c r="L125" s="298">
        <v>147.26666666666665</v>
      </c>
      <c r="M125" s="285">
        <v>139.69999999999999</v>
      </c>
      <c r="N125" s="285">
        <v>133.69999999999999</v>
      </c>
      <c r="O125" s="300">
        <v>47067500</v>
      </c>
      <c r="P125" s="301">
        <v>-7.7683615819209044E-3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100.65</v>
      </c>
      <c r="F126" s="297">
        <v>100.43333333333332</v>
      </c>
      <c r="G126" s="298">
        <v>99.566666666666649</v>
      </c>
      <c r="H126" s="298">
        <v>98.48333333333332</v>
      </c>
      <c r="I126" s="298">
        <v>97.616666666666646</v>
      </c>
      <c r="J126" s="298">
        <v>101.51666666666665</v>
      </c>
      <c r="K126" s="298">
        <v>102.38333333333333</v>
      </c>
      <c r="L126" s="298">
        <v>103.46666666666665</v>
      </c>
      <c r="M126" s="285">
        <v>101.3</v>
      </c>
      <c r="N126" s="285">
        <v>99.35</v>
      </c>
      <c r="O126" s="300">
        <v>74635800</v>
      </c>
      <c r="P126" s="301">
        <v>-2.2398088696431239E-2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102.5</v>
      </c>
      <c r="F127" s="297">
        <v>101.33333333333333</v>
      </c>
      <c r="G127" s="298">
        <v>99.716666666666654</v>
      </c>
      <c r="H127" s="298">
        <v>96.933333333333323</v>
      </c>
      <c r="I127" s="298">
        <v>95.316666666666649</v>
      </c>
      <c r="J127" s="298">
        <v>104.11666666666666</v>
      </c>
      <c r="K127" s="298">
        <v>105.73333333333333</v>
      </c>
      <c r="L127" s="298">
        <v>108.51666666666667</v>
      </c>
      <c r="M127" s="285">
        <v>102.95</v>
      </c>
      <c r="N127" s="285">
        <v>98.55</v>
      </c>
      <c r="O127" s="300">
        <v>39816700</v>
      </c>
      <c r="P127" s="301">
        <v>-3.7416232315711097E-2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29311.1</v>
      </c>
      <c r="F128" s="297">
        <v>29078.649999999998</v>
      </c>
      <c r="G128" s="298">
        <v>28648.249999999996</v>
      </c>
      <c r="H128" s="298">
        <v>27985.399999999998</v>
      </c>
      <c r="I128" s="298">
        <v>27554.999999999996</v>
      </c>
      <c r="J128" s="298">
        <v>29741.499999999996</v>
      </c>
      <c r="K128" s="298">
        <v>30171.899999999998</v>
      </c>
      <c r="L128" s="298">
        <v>30834.749999999996</v>
      </c>
      <c r="M128" s="285">
        <v>29509.05</v>
      </c>
      <c r="N128" s="285">
        <v>28415.8</v>
      </c>
      <c r="O128" s="300">
        <v>57360</v>
      </c>
      <c r="P128" s="301">
        <v>2.7404621171413217E-2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1714.8</v>
      </c>
      <c r="F129" s="297">
        <v>1699.2333333333333</v>
      </c>
      <c r="G129" s="298">
        <v>1665.5666666666666</v>
      </c>
      <c r="H129" s="298">
        <v>1616.3333333333333</v>
      </c>
      <c r="I129" s="298">
        <v>1582.6666666666665</v>
      </c>
      <c r="J129" s="298">
        <v>1748.4666666666667</v>
      </c>
      <c r="K129" s="298">
        <v>1782.1333333333332</v>
      </c>
      <c r="L129" s="298">
        <v>1831.3666666666668</v>
      </c>
      <c r="M129" s="285">
        <v>1732.9</v>
      </c>
      <c r="N129" s="285">
        <v>1650</v>
      </c>
      <c r="O129" s="300">
        <v>3419350</v>
      </c>
      <c r="P129" s="301">
        <v>-3.3276317835484376E-2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225.55</v>
      </c>
      <c r="F130" s="297">
        <v>224.51666666666668</v>
      </c>
      <c r="G130" s="298">
        <v>222.13333333333335</v>
      </c>
      <c r="H130" s="298">
        <v>218.71666666666667</v>
      </c>
      <c r="I130" s="298">
        <v>216.33333333333334</v>
      </c>
      <c r="J130" s="298">
        <v>227.93333333333337</v>
      </c>
      <c r="K130" s="298">
        <v>230.31666666666669</v>
      </c>
      <c r="L130" s="298">
        <v>233.73333333333338</v>
      </c>
      <c r="M130" s="285">
        <v>226.9</v>
      </c>
      <c r="N130" s="285">
        <v>221.1</v>
      </c>
      <c r="O130" s="300">
        <v>16731000</v>
      </c>
      <c r="P130" s="301">
        <v>3.0575539568345324E-3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110.05</v>
      </c>
      <c r="F131" s="297">
        <v>108.66666666666667</v>
      </c>
      <c r="G131" s="298">
        <v>106.98333333333335</v>
      </c>
      <c r="H131" s="298">
        <v>103.91666666666667</v>
      </c>
      <c r="I131" s="298">
        <v>102.23333333333335</v>
      </c>
      <c r="J131" s="298">
        <v>111.73333333333335</v>
      </c>
      <c r="K131" s="298">
        <v>113.41666666666666</v>
      </c>
      <c r="L131" s="298">
        <v>116.48333333333335</v>
      </c>
      <c r="M131" s="285">
        <v>110.35</v>
      </c>
      <c r="N131" s="285">
        <v>105.6</v>
      </c>
      <c r="O131" s="300">
        <v>35705800</v>
      </c>
      <c r="P131" s="301">
        <v>2.2624434389140274E-3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5103.3500000000004</v>
      </c>
      <c r="F132" s="297">
        <v>5011.1166666666668</v>
      </c>
      <c r="G132" s="298">
        <v>4842.2333333333336</v>
      </c>
      <c r="H132" s="298">
        <v>4581.1166666666668</v>
      </c>
      <c r="I132" s="298">
        <v>4412.2333333333336</v>
      </c>
      <c r="J132" s="298">
        <v>5272.2333333333336</v>
      </c>
      <c r="K132" s="298">
        <v>5441.1166666666668</v>
      </c>
      <c r="L132" s="298">
        <v>5702.2333333333336</v>
      </c>
      <c r="M132" s="285">
        <v>5180</v>
      </c>
      <c r="N132" s="285">
        <v>4750</v>
      </c>
      <c r="O132" s="300">
        <v>157375</v>
      </c>
      <c r="P132" s="301">
        <v>0.80372492836676213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1807</v>
      </c>
      <c r="F133" s="297">
        <v>1822.9166666666667</v>
      </c>
      <c r="G133" s="298">
        <v>1784.0833333333335</v>
      </c>
      <c r="H133" s="298">
        <v>1761.1666666666667</v>
      </c>
      <c r="I133" s="298">
        <v>1722.3333333333335</v>
      </c>
      <c r="J133" s="298">
        <v>1845.8333333333335</v>
      </c>
      <c r="K133" s="298">
        <v>1884.666666666667</v>
      </c>
      <c r="L133" s="298">
        <v>1907.5833333333335</v>
      </c>
      <c r="M133" s="285">
        <v>1861.75</v>
      </c>
      <c r="N133" s="285">
        <v>1800</v>
      </c>
      <c r="O133" s="300">
        <v>1974500</v>
      </c>
      <c r="P133" s="301">
        <v>9.6335369239311491E-2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2454.15</v>
      </c>
      <c r="F134" s="297">
        <v>2463.8666666666668</v>
      </c>
      <c r="G134" s="298">
        <v>2378.0333333333338</v>
      </c>
      <c r="H134" s="298">
        <v>2301.916666666667</v>
      </c>
      <c r="I134" s="298">
        <v>2216.0833333333339</v>
      </c>
      <c r="J134" s="298">
        <v>2539.9833333333336</v>
      </c>
      <c r="K134" s="298">
        <v>2625.8166666666666</v>
      </c>
      <c r="L134" s="298">
        <v>2701.9333333333334</v>
      </c>
      <c r="M134" s="285">
        <v>2549.6999999999998</v>
      </c>
      <c r="N134" s="285">
        <v>2387.75</v>
      </c>
      <c r="O134" s="300">
        <v>407000</v>
      </c>
      <c r="P134" s="301">
        <v>5.0322580645161291E-2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35.25</v>
      </c>
      <c r="F135" s="297">
        <v>34.766666666666673</v>
      </c>
      <c r="G135" s="298">
        <v>34.133333333333347</v>
      </c>
      <c r="H135" s="298">
        <v>33.016666666666673</v>
      </c>
      <c r="I135" s="298">
        <v>32.383333333333347</v>
      </c>
      <c r="J135" s="298">
        <v>35.883333333333347</v>
      </c>
      <c r="K135" s="298">
        <v>36.516666666666673</v>
      </c>
      <c r="L135" s="298">
        <v>37.633333333333347</v>
      </c>
      <c r="M135" s="285">
        <v>35.4</v>
      </c>
      <c r="N135" s="285">
        <v>33.65</v>
      </c>
      <c r="O135" s="300">
        <v>217232000</v>
      </c>
      <c r="P135" s="301">
        <v>-2.4500646644632848E-2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208.9</v>
      </c>
      <c r="F136" s="297">
        <v>207.15</v>
      </c>
      <c r="G136" s="298">
        <v>204.85000000000002</v>
      </c>
      <c r="H136" s="298">
        <v>200.8</v>
      </c>
      <c r="I136" s="298">
        <v>198.50000000000003</v>
      </c>
      <c r="J136" s="298">
        <v>211.20000000000002</v>
      </c>
      <c r="K136" s="298">
        <v>213.50000000000003</v>
      </c>
      <c r="L136" s="298">
        <v>217.55</v>
      </c>
      <c r="M136" s="285">
        <v>209.45</v>
      </c>
      <c r="N136" s="285">
        <v>203.1</v>
      </c>
      <c r="O136" s="300">
        <v>18960000</v>
      </c>
      <c r="P136" s="301">
        <v>-7.3494917904612975E-2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1088.2</v>
      </c>
      <c r="F137" s="297">
        <v>1082.1000000000001</v>
      </c>
      <c r="G137" s="298">
        <v>1064.6500000000003</v>
      </c>
      <c r="H137" s="298">
        <v>1041.1000000000001</v>
      </c>
      <c r="I137" s="298">
        <v>1023.6500000000003</v>
      </c>
      <c r="J137" s="298">
        <v>1105.6500000000003</v>
      </c>
      <c r="K137" s="298">
        <v>1123.1000000000001</v>
      </c>
      <c r="L137" s="298">
        <v>1146.6500000000003</v>
      </c>
      <c r="M137" s="285">
        <v>1099.55</v>
      </c>
      <c r="N137" s="285">
        <v>1058.55</v>
      </c>
      <c r="O137" s="300">
        <v>1974764</v>
      </c>
      <c r="P137" s="301">
        <v>3.343982960596379E-2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1060.6500000000001</v>
      </c>
      <c r="F138" s="297">
        <v>1060.9166666666667</v>
      </c>
      <c r="G138" s="298">
        <v>1045.7333333333336</v>
      </c>
      <c r="H138" s="298">
        <v>1030.8166666666668</v>
      </c>
      <c r="I138" s="298">
        <v>1015.6333333333337</v>
      </c>
      <c r="J138" s="298">
        <v>1075.8333333333335</v>
      </c>
      <c r="K138" s="298">
        <v>1091.0166666666664</v>
      </c>
      <c r="L138" s="298">
        <v>1105.9333333333334</v>
      </c>
      <c r="M138" s="285">
        <v>1076.0999999999999</v>
      </c>
      <c r="N138" s="285">
        <v>1046</v>
      </c>
      <c r="O138" s="300">
        <v>1631150</v>
      </c>
      <c r="P138" s="301">
        <v>1.5343915343915344E-2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194.35</v>
      </c>
      <c r="F139" s="297">
        <v>192.45000000000002</v>
      </c>
      <c r="G139" s="298">
        <v>188.65000000000003</v>
      </c>
      <c r="H139" s="298">
        <v>182.95000000000002</v>
      </c>
      <c r="I139" s="298">
        <v>179.15000000000003</v>
      </c>
      <c r="J139" s="298">
        <v>198.15000000000003</v>
      </c>
      <c r="K139" s="298">
        <v>201.95000000000005</v>
      </c>
      <c r="L139" s="298">
        <v>207.65000000000003</v>
      </c>
      <c r="M139" s="285">
        <v>196.25</v>
      </c>
      <c r="N139" s="285">
        <v>186.75</v>
      </c>
      <c r="O139" s="300">
        <v>23797400</v>
      </c>
      <c r="P139" s="301">
        <v>-5.815362248606736E-3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131.6</v>
      </c>
      <c r="F140" s="297">
        <v>129.16666666666666</v>
      </c>
      <c r="G140" s="298">
        <v>126.08333333333331</v>
      </c>
      <c r="H140" s="298">
        <v>120.56666666666666</v>
      </c>
      <c r="I140" s="298">
        <v>117.48333333333332</v>
      </c>
      <c r="J140" s="298">
        <v>134.68333333333331</v>
      </c>
      <c r="K140" s="298">
        <v>137.76666666666662</v>
      </c>
      <c r="L140" s="298">
        <v>143.2833333333333</v>
      </c>
      <c r="M140" s="285">
        <v>132.25</v>
      </c>
      <c r="N140" s="285">
        <v>123.65</v>
      </c>
      <c r="O140" s="300">
        <v>18672000</v>
      </c>
      <c r="P140" s="301">
        <v>-8.6014654348518637E-3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1940.6</v>
      </c>
      <c r="F141" s="297">
        <v>1938.25</v>
      </c>
      <c r="G141" s="298">
        <v>1927.35</v>
      </c>
      <c r="H141" s="298">
        <v>1914.1</v>
      </c>
      <c r="I141" s="298">
        <v>1903.1999999999998</v>
      </c>
      <c r="J141" s="298">
        <v>1951.5</v>
      </c>
      <c r="K141" s="298">
        <v>1962.4</v>
      </c>
      <c r="L141" s="298">
        <v>1975.65</v>
      </c>
      <c r="M141" s="285">
        <v>1949.15</v>
      </c>
      <c r="N141" s="285">
        <v>1925</v>
      </c>
      <c r="O141" s="300">
        <v>30221750</v>
      </c>
      <c r="P141" s="301">
        <v>-4.2585087806003095E-3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91.4</v>
      </c>
      <c r="F142" s="297">
        <v>89.733333333333334</v>
      </c>
      <c r="G142" s="298">
        <v>87.366666666666674</v>
      </c>
      <c r="H142" s="298">
        <v>83.333333333333343</v>
      </c>
      <c r="I142" s="298">
        <v>80.966666666666683</v>
      </c>
      <c r="J142" s="298">
        <v>93.766666666666666</v>
      </c>
      <c r="K142" s="298">
        <v>96.133333333333312</v>
      </c>
      <c r="L142" s="298">
        <v>100.16666666666666</v>
      </c>
      <c r="M142" s="285">
        <v>92.1</v>
      </c>
      <c r="N142" s="285">
        <v>85.7</v>
      </c>
      <c r="O142" s="300">
        <v>119814000</v>
      </c>
      <c r="P142" s="301">
        <v>-5.3627760252365929E-3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899.55</v>
      </c>
      <c r="F143" s="297">
        <v>893.25</v>
      </c>
      <c r="G143" s="298">
        <v>884.5</v>
      </c>
      <c r="H143" s="298">
        <v>869.45</v>
      </c>
      <c r="I143" s="298">
        <v>860.7</v>
      </c>
      <c r="J143" s="298">
        <v>908.3</v>
      </c>
      <c r="K143" s="298">
        <v>917.05</v>
      </c>
      <c r="L143" s="298">
        <v>932.09999999999991</v>
      </c>
      <c r="M143" s="285">
        <v>902</v>
      </c>
      <c r="N143" s="285">
        <v>878.2</v>
      </c>
      <c r="O143" s="300">
        <v>4675500</v>
      </c>
      <c r="P143" s="301">
        <v>-7.7988222186853411E-3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341.7</v>
      </c>
      <c r="F144" s="297">
        <v>339.01666666666665</v>
      </c>
      <c r="G144" s="298">
        <v>334.38333333333333</v>
      </c>
      <c r="H144" s="298">
        <v>327.06666666666666</v>
      </c>
      <c r="I144" s="298">
        <v>322.43333333333334</v>
      </c>
      <c r="J144" s="298">
        <v>346.33333333333331</v>
      </c>
      <c r="K144" s="298">
        <v>350.96666666666664</v>
      </c>
      <c r="L144" s="298">
        <v>358.2833333333333</v>
      </c>
      <c r="M144" s="285">
        <v>343.65</v>
      </c>
      <c r="N144" s="285">
        <v>331.7</v>
      </c>
      <c r="O144" s="300">
        <v>100842000</v>
      </c>
      <c r="P144" s="301">
        <v>-3.6765337994670029E-2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30493.75</v>
      </c>
      <c r="F145" s="297">
        <v>30469.083333333332</v>
      </c>
      <c r="G145" s="298">
        <v>30215.316666666666</v>
      </c>
      <c r="H145" s="298">
        <v>29936.883333333335</v>
      </c>
      <c r="I145" s="298">
        <v>29683.116666666669</v>
      </c>
      <c r="J145" s="298">
        <v>30747.516666666663</v>
      </c>
      <c r="K145" s="298">
        <v>31001.283333333333</v>
      </c>
      <c r="L145" s="298">
        <v>31279.71666666666</v>
      </c>
      <c r="M145" s="285">
        <v>30722.85</v>
      </c>
      <c r="N145" s="285">
        <v>30190.65</v>
      </c>
      <c r="O145" s="300">
        <v>170900</v>
      </c>
      <c r="P145" s="301">
        <v>-3.2079323417906094E-3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1770.8</v>
      </c>
      <c r="F146" s="297">
        <v>1762.3166666666668</v>
      </c>
      <c r="G146" s="298">
        <v>1735.6333333333337</v>
      </c>
      <c r="H146" s="298">
        <v>1700.4666666666669</v>
      </c>
      <c r="I146" s="298">
        <v>1673.7833333333338</v>
      </c>
      <c r="J146" s="298">
        <v>1797.4833333333336</v>
      </c>
      <c r="K146" s="298">
        <v>1824.1666666666665</v>
      </c>
      <c r="L146" s="298">
        <v>1859.3333333333335</v>
      </c>
      <c r="M146" s="285">
        <v>1789</v>
      </c>
      <c r="N146" s="285">
        <v>1727.15</v>
      </c>
      <c r="O146" s="300">
        <v>852500</v>
      </c>
      <c r="P146" s="301">
        <v>-3.2154340836012861E-3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6081.75</v>
      </c>
      <c r="F147" s="297">
        <v>6164.1500000000005</v>
      </c>
      <c r="G147" s="298">
        <v>5973.6000000000013</v>
      </c>
      <c r="H147" s="298">
        <v>5865.4500000000007</v>
      </c>
      <c r="I147" s="298">
        <v>5674.9000000000015</v>
      </c>
      <c r="J147" s="298">
        <v>6272.3000000000011</v>
      </c>
      <c r="K147" s="298">
        <v>6462.85</v>
      </c>
      <c r="L147" s="298">
        <v>6571.0000000000009</v>
      </c>
      <c r="M147" s="285">
        <v>6354.7</v>
      </c>
      <c r="N147" s="285">
        <v>6056</v>
      </c>
      <c r="O147" s="300">
        <v>441000</v>
      </c>
      <c r="P147" s="301">
        <v>4.8128342245989303E-2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1384.05</v>
      </c>
      <c r="F148" s="297">
        <v>1366.2666666666667</v>
      </c>
      <c r="G148" s="298">
        <v>1333.5333333333333</v>
      </c>
      <c r="H148" s="298">
        <v>1283.0166666666667</v>
      </c>
      <c r="I148" s="298">
        <v>1250.2833333333333</v>
      </c>
      <c r="J148" s="298">
        <v>1416.7833333333333</v>
      </c>
      <c r="K148" s="298">
        <v>1449.5166666666664</v>
      </c>
      <c r="L148" s="298">
        <v>1500.0333333333333</v>
      </c>
      <c r="M148" s="285">
        <v>1399</v>
      </c>
      <c r="N148" s="285">
        <v>1315.75</v>
      </c>
      <c r="O148" s="300">
        <v>3256800</v>
      </c>
      <c r="P148" s="301">
        <v>3.3511043412033509E-2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628.15</v>
      </c>
      <c r="F149" s="297">
        <v>627.30000000000007</v>
      </c>
      <c r="G149" s="298">
        <v>617.60000000000014</v>
      </c>
      <c r="H149" s="298">
        <v>607.05000000000007</v>
      </c>
      <c r="I149" s="298">
        <v>597.35000000000014</v>
      </c>
      <c r="J149" s="298">
        <v>637.85000000000014</v>
      </c>
      <c r="K149" s="298">
        <v>647.55000000000018</v>
      </c>
      <c r="L149" s="298">
        <v>658.10000000000014</v>
      </c>
      <c r="M149" s="285">
        <v>637</v>
      </c>
      <c r="N149" s="285">
        <v>616.75</v>
      </c>
      <c r="O149" s="300">
        <v>41633200</v>
      </c>
      <c r="P149" s="301">
        <v>-3.2512150159208983E-3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467.3</v>
      </c>
      <c r="F150" s="297">
        <v>463.65000000000003</v>
      </c>
      <c r="G150" s="298">
        <v>458.70000000000005</v>
      </c>
      <c r="H150" s="298">
        <v>450.1</v>
      </c>
      <c r="I150" s="298">
        <v>445.15000000000003</v>
      </c>
      <c r="J150" s="298">
        <v>472.25000000000006</v>
      </c>
      <c r="K150" s="298">
        <v>477.2</v>
      </c>
      <c r="L150" s="298">
        <v>485.80000000000007</v>
      </c>
      <c r="M150" s="285">
        <v>468.6</v>
      </c>
      <c r="N150" s="285">
        <v>455.05</v>
      </c>
      <c r="O150" s="300">
        <v>13560000</v>
      </c>
      <c r="P150" s="301">
        <v>2.1061966522558473E-3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760.25</v>
      </c>
      <c r="F151" s="297">
        <v>755.93333333333339</v>
      </c>
      <c r="G151" s="298">
        <v>744.31666666666683</v>
      </c>
      <c r="H151" s="298">
        <v>728.38333333333344</v>
      </c>
      <c r="I151" s="298">
        <v>716.76666666666688</v>
      </c>
      <c r="J151" s="298">
        <v>771.86666666666679</v>
      </c>
      <c r="K151" s="298">
        <v>783.48333333333335</v>
      </c>
      <c r="L151" s="298">
        <v>799.41666666666674</v>
      </c>
      <c r="M151" s="285">
        <v>767.55</v>
      </c>
      <c r="N151" s="285">
        <v>740</v>
      </c>
      <c r="O151" s="300">
        <v>10306000</v>
      </c>
      <c r="P151" s="301">
        <v>-1.0180560891279293E-2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666.95</v>
      </c>
      <c r="F152" s="297">
        <v>667.1</v>
      </c>
      <c r="G152" s="298">
        <v>656.40000000000009</v>
      </c>
      <c r="H152" s="298">
        <v>645.85</v>
      </c>
      <c r="I152" s="298">
        <v>635.15000000000009</v>
      </c>
      <c r="J152" s="298">
        <v>677.65000000000009</v>
      </c>
      <c r="K152" s="298">
        <v>688.35000000000014</v>
      </c>
      <c r="L152" s="298">
        <v>698.90000000000009</v>
      </c>
      <c r="M152" s="285">
        <v>677.8</v>
      </c>
      <c r="N152" s="285">
        <v>656.55</v>
      </c>
      <c r="O152" s="300">
        <v>16962750</v>
      </c>
      <c r="P152" s="301">
        <v>9.8858704388361997E-3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303.89999999999998</v>
      </c>
      <c r="F153" s="297">
        <v>296.89999999999998</v>
      </c>
      <c r="G153" s="298">
        <v>288.14999999999998</v>
      </c>
      <c r="H153" s="298">
        <v>272.39999999999998</v>
      </c>
      <c r="I153" s="298">
        <v>263.64999999999998</v>
      </c>
      <c r="J153" s="298">
        <v>312.64999999999998</v>
      </c>
      <c r="K153" s="298">
        <v>321.39999999999998</v>
      </c>
      <c r="L153" s="298">
        <v>337.15</v>
      </c>
      <c r="M153" s="285">
        <v>305.64999999999998</v>
      </c>
      <c r="N153" s="285">
        <v>281.14999999999998</v>
      </c>
      <c r="O153" s="300">
        <v>95007600</v>
      </c>
      <c r="P153" s="301">
        <v>1.6651418115279048E-2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96</v>
      </c>
      <c r="F154" s="297">
        <v>94.716666666666654</v>
      </c>
      <c r="G154" s="298">
        <v>93.083333333333314</v>
      </c>
      <c r="H154" s="298">
        <v>90.166666666666657</v>
      </c>
      <c r="I154" s="298">
        <v>88.533333333333317</v>
      </c>
      <c r="J154" s="298">
        <v>97.633333333333312</v>
      </c>
      <c r="K154" s="298">
        <v>99.266666666666666</v>
      </c>
      <c r="L154" s="298">
        <v>102.18333333333331</v>
      </c>
      <c r="M154" s="285">
        <v>96.35</v>
      </c>
      <c r="N154" s="285">
        <v>91.8</v>
      </c>
      <c r="O154" s="300">
        <v>137295000</v>
      </c>
      <c r="P154" s="301">
        <v>-3.7387600567912918E-2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881.85</v>
      </c>
      <c r="F155" s="297">
        <v>872.63333333333333</v>
      </c>
      <c r="G155" s="298">
        <v>860.41666666666663</v>
      </c>
      <c r="H155" s="298">
        <v>838.98333333333335</v>
      </c>
      <c r="I155" s="298">
        <v>826.76666666666665</v>
      </c>
      <c r="J155" s="298">
        <v>894.06666666666661</v>
      </c>
      <c r="K155" s="298">
        <v>906.2833333333333</v>
      </c>
      <c r="L155" s="298">
        <v>927.71666666666658</v>
      </c>
      <c r="M155" s="285">
        <v>884.85</v>
      </c>
      <c r="N155" s="285">
        <v>851.2</v>
      </c>
      <c r="O155" s="300">
        <v>44851100</v>
      </c>
      <c r="P155" s="301">
        <v>-1.9802348045772033E-2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3109.6</v>
      </c>
      <c r="F156" s="297">
        <v>3131.9666666666672</v>
      </c>
      <c r="G156" s="298">
        <v>3052.9333333333343</v>
      </c>
      <c r="H156" s="298">
        <v>2996.2666666666673</v>
      </c>
      <c r="I156" s="298">
        <v>2917.2333333333345</v>
      </c>
      <c r="J156" s="298">
        <v>3188.6333333333341</v>
      </c>
      <c r="K156" s="298">
        <v>3267.666666666667</v>
      </c>
      <c r="L156" s="298">
        <v>3324.3333333333339</v>
      </c>
      <c r="M156" s="285">
        <v>3211</v>
      </c>
      <c r="N156" s="285">
        <v>3075.3</v>
      </c>
      <c r="O156" s="300">
        <v>8744100</v>
      </c>
      <c r="P156" s="301">
        <v>-2.4923056336143449E-2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1003.2</v>
      </c>
      <c r="F157" s="297">
        <v>1012.6333333333333</v>
      </c>
      <c r="G157" s="298">
        <v>974.2166666666667</v>
      </c>
      <c r="H157" s="298">
        <v>945.23333333333335</v>
      </c>
      <c r="I157" s="298">
        <v>906.81666666666672</v>
      </c>
      <c r="J157" s="298">
        <v>1041.6166666666668</v>
      </c>
      <c r="K157" s="298">
        <v>1080.0333333333333</v>
      </c>
      <c r="L157" s="298">
        <v>1109.0166666666667</v>
      </c>
      <c r="M157" s="285">
        <v>1051.05</v>
      </c>
      <c r="N157" s="285">
        <v>983.65</v>
      </c>
      <c r="O157" s="300">
        <v>12009600</v>
      </c>
      <c r="P157" s="301">
        <v>-4.1471123455607703E-2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1532.15</v>
      </c>
      <c r="F158" s="297">
        <v>1534.3833333333332</v>
      </c>
      <c r="G158" s="298">
        <v>1514.7666666666664</v>
      </c>
      <c r="H158" s="298">
        <v>1497.3833333333332</v>
      </c>
      <c r="I158" s="298">
        <v>1477.7666666666664</v>
      </c>
      <c r="J158" s="298">
        <v>1551.7666666666664</v>
      </c>
      <c r="K158" s="298">
        <v>1571.3833333333332</v>
      </c>
      <c r="L158" s="298">
        <v>1588.7666666666664</v>
      </c>
      <c r="M158" s="285">
        <v>1554</v>
      </c>
      <c r="N158" s="285">
        <v>1517</v>
      </c>
      <c r="O158" s="300">
        <v>5892750</v>
      </c>
      <c r="P158" s="301">
        <v>-1.3683153401958323E-2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2578.8000000000002</v>
      </c>
      <c r="F159" s="297">
        <v>2579.9166666666665</v>
      </c>
      <c r="G159" s="298">
        <v>2549.8833333333332</v>
      </c>
      <c r="H159" s="298">
        <v>2520.9666666666667</v>
      </c>
      <c r="I159" s="298">
        <v>2490.9333333333334</v>
      </c>
      <c r="J159" s="298">
        <v>2608.833333333333</v>
      </c>
      <c r="K159" s="298">
        <v>2638.8666666666668</v>
      </c>
      <c r="L159" s="298">
        <v>2667.7833333333328</v>
      </c>
      <c r="M159" s="285">
        <v>2609.9499999999998</v>
      </c>
      <c r="N159" s="285">
        <v>2551</v>
      </c>
      <c r="O159" s="300">
        <v>968500</v>
      </c>
      <c r="P159" s="301">
        <v>-1.3245033112582781E-2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399</v>
      </c>
      <c r="F160" s="297">
        <v>399</v>
      </c>
      <c r="G160" s="298">
        <v>390.1</v>
      </c>
      <c r="H160" s="298">
        <v>381.20000000000005</v>
      </c>
      <c r="I160" s="298">
        <v>372.30000000000007</v>
      </c>
      <c r="J160" s="298">
        <v>407.9</v>
      </c>
      <c r="K160" s="298">
        <v>416.79999999999995</v>
      </c>
      <c r="L160" s="298">
        <v>425.69999999999993</v>
      </c>
      <c r="M160" s="285">
        <v>407.9</v>
      </c>
      <c r="N160" s="285">
        <v>390.1</v>
      </c>
      <c r="O160" s="300">
        <v>2343000</v>
      </c>
      <c r="P160" s="301">
        <v>4.4117647058823532E-2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730.55</v>
      </c>
      <c r="F161" s="297">
        <v>726.01666666666677</v>
      </c>
      <c r="G161" s="298">
        <v>717.93333333333351</v>
      </c>
      <c r="H161" s="298">
        <v>705.31666666666672</v>
      </c>
      <c r="I161" s="298">
        <v>697.23333333333346</v>
      </c>
      <c r="J161" s="298">
        <v>738.63333333333355</v>
      </c>
      <c r="K161" s="298">
        <v>746.71666666666681</v>
      </c>
      <c r="L161" s="298">
        <v>759.3333333333336</v>
      </c>
      <c r="M161" s="285">
        <v>734.1</v>
      </c>
      <c r="N161" s="285">
        <v>713.4</v>
      </c>
      <c r="O161" s="300">
        <v>1171600</v>
      </c>
      <c r="P161" s="301">
        <v>-1.8529956763434219E-3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550.35</v>
      </c>
      <c r="F162" s="297">
        <v>546.35</v>
      </c>
      <c r="G162" s="298">
        <v>540.80000000000007</v>
      </c>
      <c r="H162" s="298">
        <v>531.25</v>
      </c>
      <c r="I162" s="298">
        <v>525.70000000000005</v>
      </c>
      <c r="J162" s="298">
        <v>555.90000000000009</v>
      </c>
      <c r="K162" s="298">
        <v>561.45000000000005</v>
      </c>
      <c r="L162" s="298">
        <v>571.00000000000011</v>
      </c>
      <c r="M162" s="285">
        <v>551.9</v>
      </c>
      <c r="N162" s="285">
        <v>536.79999999999995</v>
      </c>
      <c r="O162" s="300">
        <v>3651200</v>
      </c>
      <c r="P162" s="301">
        <v>3.3690051525961155E-2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1096.45</v>
      </c>
      <c r="F163" s="297">
        <v>1094.2333333333333</v>
      </c>
      <c r="G163" s="298">
        <v>1080.9666666666667</v>
      </c>
      <c r="H163" s="298">
        <v>1065.4833333333333</v>
      </c>
      <c r="I163" s="298">
        <v>1052.2166666666667</v>
      </c>
      <c r="J163" s="298">
        <v>1109.7166666666667</v>
      </c>
      <c r="K163" s="298">
        <v>1122.9833333333336</v>
      </c>
      <c r="L163" s="298">
        <v>1138.4666666666667</v>
      </c>
      <c r="M163" s="285">
        <v>1107.5</v>
      </c>
      <c r="N163" s="285">
        <v>1078.75</v>
      </c>
      <c r="O163" s="300">
        <v>1401400</v>
      </c>
      <c r="P163" s="301">
        <v>2.247191011235955E-2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6631.25</v>
      </c>
      <c r="F164" s="297">
        <v>6612.3833333333341</v>
      </c>
      <c r="G164" s="298">
        <v>6543.8666666666686</v>
      </c>
      <c r="H164" s="298">
        <v>6456.4833333333345</v>
      </c>
      <c r="I164" s="298">
        <v>6387.966666666669</v>
      </c>
      <c r="J164" s="298">
        <v>6699.7666666666682</v>
      </c>
      <c r="K164" s="298">
        <v>6768.2833333333328</v>
      </c>
      <c r="L164" s="298">
        <v>6855.6666666666679</v>
      </c>
      <c r="M164" s="285">
        <v>6680.9</v>
      </c>
      <c r="N164" s="285">
        <v>6525</v>
      </c>
      <c r="O164" s="300">
        <v>1975400</v>
      </c>
      <c r="P164" s="301">
        <v>1.8247422680412372E-2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606.45000000000005</v>
      </c>
      <c r="F165" s="297">
        <v>600.5333333333333</v>
      </c>
      <c r="G165" s="298">
        <v>581.26666666666665</v>
      </c>
      <c r="H165" s="298">
        <v>556.08333333333337</v>
      </c>
      <c r="I165" s="298">
        <v>536.81666666666672</v>
      </c>
      <c r="J165" s="298">
        <v>625.71666666666658</v>
      </c>
      <c r="K165" s="298">
        <v>644.98333333333323</v>
      </c>
      <c r="L165" s="298">
        <v>670.16666666666652</v>
      </c>
      <c r="M165" s="285">
        <v>619.79999999999995</v>
      </c>
      <c r="N165" s="285">
        <v>575.35</v>
      </c>
      <c r="O165" s="300">
        <v>22353500</v>
      </c>
      <c r="P165" s="301">
        <v>-7.5036075036075036E-3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219.3</v>
      </c>
      <c r="F166" s="297">
        <v>217.54999999999998</v>
      </c>
      <c r="G166" s="298">
        <v>214.74999999999997</v>
      </c>
      <c r="H166" s="298">
        <v>210.2</v>
      </c>
      <c r="I166" s="298">
        <v>207.39999999999998</v>
      </c>
      <c r="J166" s="298">
        <v>222.09999999999997</v>
      </c>
      <c r="K166" s="298">
        <v>224.89999999999998</v>
      </c>
      <c r="L166" s="298">
        <v>229.44999999999996</v>
      </c>
      <c r="M166" s="285">
        <v>220.35</v>
      </c>
      <c r="N166" s="285">
        <v>213</v>
      </c>
      <c r="O166" s="300">
        <v>85863800</v>
      </c>
      <c r="P166" s="301">
        <v>-8.4484857163313522E-3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961.1</v>
      </c>
      <c r="F167" s="297">
        <v>961.23333333333323</v>
      </c>
      <c r="G167" s="298">
        <v>949.41666666666652</v>
      </c>
      <c r="H167" s="298">
        <v>937.73333333333323</v>
      </c>
      <c r="I167" s="298">
        <v>925.91666666666652</v>
      </c>
      <c r="J167" s="298">
        <v>972.91666666666652</v>
      </c>
      <c r="K167" s="298">
        <v>984.73333333333335</v>
      </c>
      <c r="L167" s="298">
        <v>996.41666666666652</v>
      </c>
      <c r="M167" s="285">
        <v>973.05</v>
      </c>
      <c r="N167" s="285">
        <v>949.55</v>
      </c>
      <c r="O167" s="300">
        <v>4623000</v>
      </c>
      <c r="P167" s="301">
        <v>0.10836729801006953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420.8</v>
      </c>
      <c r="F168" s="297">
        <v>426.58333333333331</v>
      </c>
      <c r="G168" s="298">
        <v>408.71666666666664</v>
      </c>
      <c r="H168" s="298">
        <v>396.63333333333333</v>
      </c>
      <c r="I168" s="298">
        <v>378.76666666666665</v>
      </c>
      <c r="J168" s="298">
        <v>438.66666666666663</v>
      </c>
      <c r="K168" s="298">
        <v>456.5333333333333</v>
      </c>
      <c r="L168" s="298">
        <v>468.61666666666662</v>
      </c>
      <c r="M168" s="285">
        <v>444.45</v>
      </c>
      <c r="N168" s="285">
        <v>414.5</v>
      </c>
      <c r="O168" s="300">
        <v>35609600</v>
      </c>
      <c r="P168" s="301">
        <v>7.6059398768562117E-3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188.25</v>
      </c>
      <c r="F169" s="297">
        <v>186.71666666666667</v>
      </c>
      <c r="G169" s="298">
        <v>183.93333333333334</v>
      </c>
      <c r="H169" s="298">
        <v>179.61666666666667</v>
      </c>
      <c r="I169" s="298">
        <v>176.83333333333334</v>
      </c>
      <c r="J169" s="298">
        <v>191.03333333333333</v>
      </c>
      <c r="K169" s="298">
        <v>193.81666666666669</v>
      </c>
      <c r="L169" s="298">
        <v>198.13333333333333</v>
      </c>
      <c r="M169" s="285">
        <v>189.5</v>
      </c>
      <c r="N169" s="285">
        <v>182.4</v>
      </c>
      <c r="O169" s="300">
        <v>56796000</v>
      </c>
      <c r="P169" s="301">
        <v>-1.4728077023158991E-2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44301</v>
      </c>
    </row>
    <row r="7" spans="1:15">
      <c r="A7"/>
    </row>
    <row r="8" spans="1:15" ht="28.5" customHeight="1">
      <c r="A8" s="567" t="s">
        <v>16</v>
      </c>
      <c r="B8" s="568" t="s">
        <v>18</v>
      </c>
      <c r="C8" s="566" t="s">
        <v>19</v>
      </c>
      <c r="D8" s="566" t="s">
        <v>20</v>
      </c>
      <c r="E8" s="566" t="s">
        <v>21</v>
      </c>
      <c r="F8" s="566"/>
      <c r="G8" s="566"/>
      <c r="H8" s="566" t="s">
        <v>22</v>
      </c>
      <c r="I8" s="566"/>
      <c r="J8" s="566"/>
      <c r="K8" s="260"/>
      <c r="L8" s="268"/>
      <c r="M8" s="268"/>
    </row>
    <row r="9" spans="1:15" ht="36" customHeight="1">
      <c r="A9" s="562"/>
      <c r="B9" s="564"/>
      <c r="C9" s="569" t="s">
        <v>23</v>
      </c>
      <c r="D9" s="56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14504.8</v>
      </c>
      <c r="D10" s="284">
        <v>14436.199999999999</v>
      </c>
      <c r="E10" s="284">
        <v>14343.499999999998</v>
      </c>
      <c r="F10" s="284">
        <v>14182.199999999999</v>
      </c>
      <c r="G10" s="284">
        <v>14089.499999999998</v>
      </c>
      <c r="H10" s="284">
        <v>14597.499999999998</v>
      </c>
      <c r="I10" s="284">
        <v>14690.199999999999</v>
      </c>
      <c r="J10" s="284">
        <v>14851.499999999998</v>
      </c>
      <c r="K10" s="283">
        <v>14528.9</v>
      </c>
      <c r="L10" s="283">
        <v>14274.9</v>
      </c>
      <c r="M10" s="288"/>
    </row>
    <row r="11" spans="1:15">
      <c r="A11" s="282">
        <v>2</v>
      </c>
      <c r="B11" s="263" t="s">
        <v>216</v>
      </c>
      <c r="C11" s="285">
        <v>31771.599999999999</v>
      </c>
      <c r="D11" s="265">
        <v>31459.966666666664</v>
      </c>
      <c r="E11" s="265">
        <v>31034.483333333326</v>
      </c>
      <c r="F11" s="265">
        <v>30297.366666666661</v>
      </c>
      <c r="G11" s="265">
        <v>29871.883333333324</v>
      </c>
      <c r="H11" s="265">
        <v>32197.083333333328</v>
      </c>
      <c r="I11" s="265">
        <v>32622.566666666666</v>
      </c>
      <c r="J11" s="265">
        <v>33359.683333333334</v>
      </c>
      <c r="K11" s="285">
        <v>31885.45</v>
      </c>
      <c r="L11" s="285">
        <v>30722.85</v>
      </c>
      <c r="M11" s="288"/>
    </row>
    <row r="12" spans="1:15">
      <c r="A12" s="282">
        <v>3</v>
      </c>
      <c r="B12" s="271" t="s">
        <v>217</v>
      </c>
      <c r="C12" s="285">
        <v>1732.5</v>
      </c>
      <c r="D12" s="265">
        <v>1720.3166666666666</v>
      </c>
      <c r="E12" s="265">
        <v>1702.7333333333331</v>
      </c>
      <c r="F12" s="265">
        <v>1672.9666666666665</v>
      </c>
      <c r="G12" s="265">
        <v>1655.383333333333</v>
      </c>
      <c r="H12" s="265">
        <v>1750.0833333333333</v>
      </c>
      <c r="I12" s="265">
        <v>1767.6666666666667</v>
      </c>
      <c r="J12" s="265">
        <v>1797.4333333333334</v>
      </c>
      <c r="K12" s="285">
        <v>1737.9</v>
      </c>
      <c r="L12" s="285">
        <v>1690.55</v>
      </c>
      <c r="M12" s="288"/>
    </row>
    <row r="13" spans="1:15">
      <c r="A13" s="282">
        <v>4</v>
      </c>
      <c r="B13" s="263" t="s">
        <v>218</v>
      </c>
      <c r="C13" s="285">
        <v>4022.45</v>
      </c>
      <c r="D13" s="265">
        <v>4006.25</v>
      </c>
      <c r="E13" s="265">
        <v>3983.35</v>
      </c>
      <c r="F13" s="265">
        <v>3944.25</v>
      </c>
      <c r="G13" s="265">
        <v>3921.35</v>
      </c>
      <c r="H13" s="265">
        <v>4045.35</v>
      </c>
      <c r="I13" s="265">
        <v>4068.2499999999995</v>
      </c>
      <c r="J13" s="265">
        <v>4107.3500000000004</v>
      </c>
      <c r="K13" s="285">
        <v>4029.15</v>
      </c>
      <c r="L13" s="285">
        <v>3967.15</v>
      </c>
      <c r="M13" s="288"/>
    </row>
    <row r="14" spans="1:15">
      <c r="A14" s="282">
        <v>5</v>
      </c>
      <c r="B14" s="263" t="s">
        <v>219</v>
      </c>
      <c r="C14" s="285">
        <v>25851.3</v>
      </c>
      <c r="D14" s="265">
        <v>26041.3</v>
      </c>
      <c r="E14" s="265">
        <v>25323.399999999998</v>
      </c>
      <c r="F14" s="265">
        <v>24795.5</v>
      </c>
      <c r="G14" s="265">
        <v>24077.599999999999</v>
      </c>
      <c r="H14" s="265">
        <v>26569.199999999997</v>
      </c>
      <c r="I14" s="265">
        <v>27287.1</v>
      </c>
      <c r="J14" s="265">
        <v>27814.999999999996</v>
      </c>
      <c r="K14" s="285">
        <v>26759.200000000001</v>
      </c>
      <c r="L14" s="285">
        <v>25513.4</v>
      </c>
      <c r="M14" s="288"/>
    </row>
    <row r="15" spans="1:15">
      <c r="A15" s="282">
        <v>6</v>
      </c>
      <c r="B15" s="263" t="s">
        <v>220</v>
      </c>
      <c r="C15" s="285">
        <v>3039.25</v>
      </c>
      <c r="D15" s="265">
        <v>3017.3333333333335</v>
      </c>
      <c r="E15" s="265">
        <v>2987.9666666666672</v>
      </c>
      <c r="F15" s="265">
        <v>2936.6833333333338</v>
      </c>
      <c r="G15" s="265">
        <v>2907.3166666666675</v>
      </c>
      <c r="H15" s="265">
        <v>3068.6166666666668</v>
      </c>
      <c r="I15" s="265">
        <v>3097.9833333333327</v>
      </c>
      <c r="J15" s="265">
        <v>3149.2666666666664</v>
      </c>
      <c r="K15" s="285">
        <v>3046.7</v>
      </c>
      <c r="L15" s="285">
        <v>2966.05</v>
      </c>
      <c r="M15" s="288"/>
    </row>
    <row r="16" spans="1:15">
      <c r="A16" s="282">
        <v>7</v>
      </c>
      <c r="B16" s="263" t="s">
        <v>221</v>
      </c>
      <c r="C16" s="285">
        <v>6597.55</v>
      </c>
      <c r="D16" s="265">
        <v>6544.166666666667</v>
      </c>
      <c r="E16" s="265">
        <v>6476.5833333333339</v>
      </c>
      <c r="F16" s="265">
        <v>6355.6166666666668</v>
      </c>
      <c r="G16" s="265">
        <v>6288.0333333333338</v>
      </c>
      <c r="H16" s="265">
        <v>6665.1333333333341</v>
      </c>
      <c r="I16" s="265">
        <v>6732.7166666666681</v>
      </c>
      <c r="J16" s="265">
        <v>6853.6833333333343</v>
      </c>
      <c r="K16" s="285">
        <v>6611.75</v>
      </c>
      <c r="L16" s="285">
        <v>6423.2</v>
      </c>
      <c r="M16" s="288"/>
    </row>
    <row r="17" spans="1:13">
      <c r="A17" s="282">
        <v>8</v>
      </c>
      <c r="B17" s="263" t="s">
        <v>38</v>
      </c>
      <c r="C17" s="263">
        <v>1882.15</v>
      </c>
      <c r="D17" s="265">
        <v>1881.7</v>
      </c>
      <c r="E17" s="265">
        <v>1858.45</v>
      </c>
      <c r="F17" s="265">
        <v>1834.75</v>
      </c>
      <c r="G17" s="265">
        <v>1811.5</v>
      </c>
      <c r="H17" s="265">
        <v>1905.4</v>
      </c>
      <c r="I17" s="265">
        <v>1928.65</v>
      </c>
      <c r="J17" s="265">
        <v>1952.3500000000001</v>
      </c>
      <c r="K17" s="263">
        <v>1904.95</v>
      </c>
      <c r="L17" s="263">
        <v>1858</v>
      </c>
      <c r="M17" s="263">
        <v>5.31684</v>
      </c>
    </row>
    <row r="18" spans="1:13">
      <c r="A18" s="282">
        <v>9</v>
      </c>
      <c r="B18" s="263" t="s">
        <v>222</v>
      </c>
      <c r="C18" s="263">
        <v>1080.8</v>
      </c>
      <c r="D18" s="265">
        <v>1073.8499999999999</v>
      </c>
      <c r="E18" s="265">
        <v>1041.7999999999997</v>
      </c>
      <c r="F18" s="265">
        <v>1002.7999999999997</v>
      </c>
      <c r="G18" s="265">
        <v>970.74999999999955</v>
      </c>
      <c r="H18" s="265">
        <v>1112.8499999999999</v>
      </c>
      <c r="I18" s="265">
        <v>1144.9000000000001</v>
      </c>
      <c r="J18" s="265">
        <v>1183.9000000000001</v>
      </c>
      <c r="K18" s="263">
        <v>1105.9000000000001</v>
      </c>
      <c r="L18" s="263">
        <v>1034.8499999999999</v>
      </c>
      <c r="M18" s="263">
        <v>24.53716</v>
      </c>
    </row>
    <row r="19" spans="1:13">
      <c r="A19" s="282">
        <v>10</v>
      </c>
      <c r="B19" s="263" t="s">
        <v>735</v>
      </c>
      <c r="C19" s="264">
        <v>1370.3</v>
      </c>
      <c r="D19" s="265">
        <v>1370.55</v>
      </c>
      <c r="E19" s="265">
        <v>1351.1</v>
      </c>
      <c r="F19" s="265">
        <v>1331.8999999999999</v>
      </c>
      <c r="G19" s="265">
        <v>1312.4499999999998</v>
      </c>
      <c r="H19" s="265">
        <v>1389.75</v>
      </c>
      <c r="I19" s="265">
        <v>1409.2000000000003</v>
      </c>
      <c r="J19" s="265">
        <v>1428.4</v>
      </c>
      <c r="K19" s="263">
        <v>1390</v>
      </c>
      <c r="L19" s="263">
        <v>1351.35</v>
      </c>
      <c r="M19" s="263">
        <v>1.98109</v>
      </c>
    </row>
    <row r="20" spans="1:13">
      <c r="A20" s="282">
        <v>11</v>
      </c>
      <c r="B20" s="263" t="s">
        <v>288</v>
      </c>
      <c r="C20" s="263">
        <v>14959.9</v>
      </c>
      <c r="D20" s="265">
        <v>15009.866666666667</v>
      </c>
      <c r="E20" s="265">
        <v>14870.833333333334</v>
      </c>
      <c r="F20" s="265">
        <v>14781.766666666666</v>
      </c>
      <c r="G20" s="265">
        <v>14642.733333333334</v>
      </c>
      <c r="H20" s="265">
        <v>15098.933333333334</v>
      </c>
      <c r="I20" s="265">
        <v>15237.966666666667</v>
      </c>
      <c r="J20" s="265">
        <v>15327.033333333335</v>
      </c>
      <c r="K20" s="263">
        <v>15148.9</v>
      </c>
      <c r="L20" s="263">
        <v>14920.8</v>
      </c>
      <c r="M20" s="263">
        <v>6.2420000000000003E-2</v>
      </c>
    </row>
    <row r="21" spans="1:13">
      <c r="A21" s="282">
        <v>12</v>
      </c>
      <c r="B21" s="263" t="s">
        <v>40</v>
      </c>
      <c r="C21" s="263">
        <v>1106.3499999999999</v>
      </c>
      <c r="D21" s="265">
        <v>1091.2333333333333</v>
      </c>
      <c r="E21" s="265">
        <v>1066.1666666666667</v>
      </c>
      <c r="F21" s="265">
        <v>1025.9833333333333</v>
      </c>
      <c r="G21" s="265">
        <v>1000.9166666666667</v>
      </c>
      <c r="H21" s="265">
        <v>1131.4166666666667</v>
      </c>
      <c r="I21" s="265">
        <v>1156.4833333333333</v>
      </c>
      <c r="J21" s="265">
        <v>1196.6666666666667</v>
      </c>
      <c r="K21" s="263">
        <v>1116.3</v>
      </c>
      <c r="L21" s="263">
        <v>1051.05</v>
      </c>
      <c r="M21" s="263">
        <v>121.37329</v>
      </c>
    </row>
    <row r="22" spans="1:13">
      <c r="A22" s="282">
        <v>13</v>
      </c>
      <c r="B22" s="263" t="s">
        <v>289</v>
      </c>
      <c r="C22" s="263">
        <v>1116.05</v>
      </c>
      <c r="D22" s="265">
        <v>1096.4000000000001</v>
      </c>
      <c r="E22" s="265">
        <v>1054.8000000000002</v>
      </c>
      <c r="F22" s="265">
        <v>993.55000000000018</v>
      </c>
      <c r="G22" s="265">
        <v>951.95000000000027</v>
      </c>
      <c r="H22" s="265">
        <v>1157.6500000000001</v>
      </c>
      <c r="I22" s="265">
        <v>1199.25</v>
      </c>
      <c r="J22" s="265">
        <v>1260.5</v>
      </c>
      <c r="K22" s="263">
        <v>1138</v>
      </c>
      <c r="L22" s="263">
        <v>1035.1500000000001</v>
      </c>
      <c r="M22" s="263">
        <v>8.8878799999999991</v>
      </c>
    </row>
    <row r="23" spans="1:13">
      <c r="A23" s="282">
        <v>14</v>
      </c>
      <c r="B23" s="263" t="s">
        <v>41</v>
      </c>
      <c r="C23" s="263">
        <v>731.05</v>
      </c>
      <c r="D23" s="265">
        <v>729.38333333333333</v>
      </c>
      <c r="E23" s="265">
        <v>703.01666666666665</v>
      </c>
      <c r="F23" s="265">
        <v>674.98333333333335</v>
      </c>
      <c r="G23" s="265">
        <v>648.61666666666667</v>
      </c>
      <c r="H23" s="265">
        <v>757.41666666666663</v>
      </c>
      <c r="I23" s="265">
        <v>783.78333333333319</v>
      </c>
      <c r="J23" s="265">
        <v>811.81666666666661</v>
      </c>
      <c r="K23" s="263">
        <v>755.75</v>
      </c>
      <c r="L23" s="263">
        <v>701.35</v>
      </c>
      <c r="M23" s="263">
        <v>528.12517000000003</v>
      </c>
    </row>
    <row r="24" spans="1:13">
      <c r="A24" s="282">
        <v>15</v>
      </c>
      <c r="B24" s="263" t="s">
        <v>831</v>
      </c>
      <c r="C24" s="263">
        <v>1038.9000000000001</v>
      </c>
      <c r="D24" s="265">
        <v>1016.3000000000001</v>
      </c>
      <c r="E24" s="265">
        <v>972.60000000000014</v>
      </c>
      <c r="F24" s="265">
        <v>906.30000000000007</v>
      </c>
      <c r="G24" s="265">
        <v>862.60000000000014</v>
      </c>
      <c r="H24" s="265">
        <v>1082.6000000000001</v>
      </c>
      <c r="I24" s="265">
        <v>1126.3000000000002</v>
      </c>
      <c r="J24" s="265">
        <v>1192.6000000000001</v>
      </c>
      <c r="K24" s="263">
        <v>1060</v>
      </c>
      <c r="L24" s="263">
        <v>950</v>
      </c>
      <c r="M24" s="263">
        <v>24.793949999999999</v>
      </c>
    </row>
    <row r="25" spans="1:13">
      <c r="A25" s="282">
        <v>16</v>
      </c>
      <c r="B25" s="263" t="s">
        <v>290</v>
      </c>
      <c r="C25" s="263">
        <v>899.25</v>
      </c>
      <c r="D25" s="265">
        <v>897.2166666666667</v>
      </c>
      <c r="E25" s="265">
        <v>880.73333333333335</v>
      </c>
      <c r="F25" s="265">
        <v>862.2166666666667</v>
      </c>
      <c r="G25" s="265">
        <v>845.73333333333335</v>
      </c>
      <c r="H25" s="265">
        <v>915.73333333333335</v>
      </c>
      <c r="I25" s="265">
        <v>932.2166666666667</v>
      </c>
      <c r="J25" s="265">
        <v>950.73333333333335</v>
      </c>
      <c r="K25" s="263">
        <v>913.7</v>
      </c>
      <c r="L25" s="263">
        <v>878.7</v>
      </c>
      <c r="M25" s="263">
        <v>21.33962</v>
      </c>
    </row>
    <row r="26" spans="1:13">
      <c r="A26" s="282">
        <v>17</v>
      </c>
      <c r="B26" s="263" t="s">
        <v>223</v>
      </c>
      <c r="C26" s="263">
        <v>116.1</v>
      </c>
      <c r="D26" s="265">
        <v>115.73333333333333</v>
      </c>
      <c r="E26" s="265">
        <v>113.46666666666667</v>
      </c>
      <c r="F26" s="265">
        <v>110.83333333333333</v>
      </c>
      <c r="G26" s="265">
        <v>108.56666666666666</v>
      </c>
      <c r="H26" s="265">
        <v>118.36666666666667</v>
      </c>
      <c r="I26" s="265">
        <v>120.63333333333335</v>
      </c>
      <c r="J26" s="265">
        <v>123.26666666666668</v>
      </c>
      <c r="K26" s="263">
        <v>118</v>
      </c>
      <c r="L26" s="263">
        <v>113.1</v>
      </c>
      <c r="M26" s="263">
        <v>26.854489999999998</v>
      </c>
    </row>
    <row r="27" spans="1:13">
      <c r="A27" s="282">
        <v>18</v>
      </c>
      <c r="B27" s="263" t="s">
        <v>224</v>
      </c>
      <c r="C27" s="263">
        <v>176.5</v>
      </c>
      <c r="D27" s="265">
        <v>175.98333333333335</v>
      </c>
      <c r="E27" s="265">
        <v>171.06666666666669</v>
      </c>
      <c r="F27" s="265">
        <v>165.63333333333335</v>
      </c>
      <c r="G27" s="265">
        <v>160.7166666666667</v>
      </c>
      <c r="H27" s="265">
        <v>181.41666666666669</v>
      </c>
      <c r="I27" s="265">
        <v>186.33333333333331</v>
      </c>
      <c r="J27" s="265">
        <v>191.76666666666668</v>
      </c>
      <c r="K27" s="263">
        <v>180.9</v>
      </c>
      <c r="L27" s="263">
        <v>170.55</v>
      </c>
      <c r="M27" s="263">
        <v>41.843249999999998</v>
      </c>
    </row>
    <row r="28" spans="1:13">
      <c r="A28" s="282">
        <v>19</v>
      </c>
      <c r="B28" s="263" t="s">
        <v>225</v>
      </c>
      <c r="C28" s="263">
        <v>1725.45</v>
      </c>
      <c r="D28" s="265">
        <v>1728.4333333333334</v>
      </c>
      <c r="E28" s="265">
        <v>1701.9166666666667</v>
      </c>
      <c r="F28" s="265">
        <v>1678.3833333333334</v>
      </c>
      <c r="G28" s="265">
        <v>1651.8666666666668</v>
      </c>
      <c r="H28" s="265">
        <v>1751.9666666666667</v>
      </c>
      <c r="I28" s="265">
        <v>1778.4833333333331</v>
      </c>
      <c r="J28" s="265">
        <v>1802.0166666666667</v>
      </c>
      <c r="K28" s="263">
        <v>1754.95</v>
      </c>
      <c r="L28" s="263">
        <v>1704.9</v>
      </c>
      <c r="M28" s="263">
        <v>1.0274799999999999</v>
      </c>
    </row>
    <row r="29" spans="1:13">
      <c r="A29" s="282">
        <v>20</v>
      </c>
      <c r="B29" s="263" t="s">
        <v>294</v>
      </c>
      <c r="C29" s="263">
        <v>975.8</v>
      </c>
      <c r="D29" s="265">
        <v>971.88333333333333</v>
      </c>
      <c r="E29" s="265">
        <v>960.06666666666661</v>
      </c>
      <c r="F29" s="265">
        <v>944.33333333333326</v>
      </c>
      <c r="G29" s="265">
        <v>932.51666666666654</v>
      </c>
      <c r="H29" s="265">
        <v>987.61666666666667</v>
      </c>
      <c r="I29" s="265">
        <v>999.43333333333351</v>
      </c>
      <c r="J29" s="265">
        <v>1015.1666666666667</v>
      </c>
      <c r="K29" s="263">
        <v>983.7</v>
      </c>
      <c r="L29" s="263">
        <v>956.15</v>
      </c>
      <c r="M29" s="263">
        <v>1.64144</v>
      </c>
    </row>
    <row r="30" spans="1:13">
      <c r="A30" s="282">
        <v>21</v>
      </c>
      <c r="B30" s="263" t="s">
        <v>226</v>
      </c>
      <c r="C30" s="263">
        <v>2751.75</v>
      </c>
      <c r="D30" s="265">
        <v>2775.9666666666667</v>
      </c>
      <c r="E30" s="265">
        <v>2711.9333333333334</v>
      </c>
      <c r="F30" s="265">
        <v>2672.1166666666668</v>
      </c>
      <c r="G30" s="265">
        <v>2608.0833333333335</v>
      </c>
      <c r="H30" s="265">
        <v>2815.7833333333333</v>
      </c>
      <c r="I30" s="265">
        <v>2879.8166666666671</v>
      </c>
      <c r="J30" s="265">
        <v>2919.6333333333332</v>
      </c>
      <c r="K30" s="263">
        <v>2840</v>
      </c>
      <c r="L30" s="263">
        <v>2736.15</v>
      </c>
      <c r="M30" s="263">
        <v>1.9041600000000001</v>
      </c>
    </row>
    <row r="31" spans="1:13">
      <c r="A31" s="282">
        <v>22</v>
      </c>
      <c r="B31" s="263" t="s">
        <v>44</v>
      </c>
      <c r="C31" s="263">
        <v>805.15</v>
      </c>
      <c r="D31" s="265">
        <v>802.23333333333323</v>
      </c>
      <c r="E31" s="265">
        <v>794.56666666666649</v>
      </c>
      <c r="F31" s="265">
        <v>783.98333333333323</v>
      </c>
      <c r="G31" s="265">
        <v>776.31666666666649</v>
      </c>
      <c r="H31" s="265">
        <v>812.81666666666649</v>
      </c>
      <c r="I31" s="265">
        <v>820.48333333333323</v>
      </c>
      <c r="J31" s="265">
        <v>831.06666666666649</v>
      </c>
      <c r="K31" s="263">
        <v>809.9</v>
      </c>
      <c r="L31" s="263">
        <v>791.65</v>
      </c>
      <c r="M31" s="263">
        <v>10.0174</v>
      </c>
    </row>
    <row r="32" spans="1:13">
      <c r="A32" s="282">
        <v>23</v>
      </c>
      <c r="B32" s="263" t="s">
        <v>45</v>
      </c>
      <c r="C32" s="263">
        <v>302.3</v>
      </c>
      <c r="D32" s="265">
        <v>303.28333333333336</v>
      </c>
      <c r="E32" s="265">
        <v>297.51666666666671</v>
      </c>
      <c r="F32" s="265">
        <v>292.73333333333335</v>
      </c>
      <c r="G32" s="265">
        <v>286.9666666666667</v>
      </c>
      <c r="H32" s="265">
        <v>308.06666666666672</v>
      </c>
      <c r="I32" s="265">
        <v>313.83333333333337</v>
      </c>
      <c r="J32" s="265">
        <v>318.61666666666673</v>
      </c>
      <c r="K32" s="263">
        <v>309.05</v>
      </c>
      <c r="L32" s="263">
        <v>298.5</v>
      </c>
      <c r="M32" s="263">
        <v>59.754190000000001</v>
      </c>
    </row>
    <row r="33" spans="1:13">
      <c r="A33" s="282">
        <v>24</v>
      </c>
      <c r="B33" s="263" t="s">
        <v>46</v>
      </c>
      <c r="C33" s="263">
        <v>2980.75</v>
      </c>
      <c r="D33" s="265">
        <v>2997.8833333333332</v>
      </c>
      <c r="E33" s="265">
        <v>2933.8666666666663</v>
      </c>
      <c r="F33" s="265">
        <v>2886.9833333333331</v>
      </c>
      <c r="G33" s="265">
        <v>2822.9666666666662</v>
      </c>
      <c r="H33" s="265">
        <v>3044.7666666666664</v>
      </c>
      <c r="I33" s="265">
        <v>3108.7833333333328</v>
      </c>
      <c r="J33" s="265">
        <v>3155.6666666666665</v>
      </c>
      <c r="K33" s="263">
        <v>3061.9</v>
      </c>
      <c r="L33" s="263">
        <v>2951</v>
      </c>
      <c r="M33" s="263">
        <v>5.44916</v>
      </c>
    </row>
    <row r="34" spans="1:13">
      <c r="A34" s="282">
        <v>25</v>
      </c>
      <c r="B34" s="263" t="s">
        <v>47</v>
      </c>
      <c r="C34" s="263">
        <v>215.45</v>
      </c>
      <c r="D34" s="265">
        <v>212.11666666666667</v>
      </c>
      <c r="E34" s="265">
        <v>206.33333333333334</v>
      </c>
      <c r="F34" s="265">
        <v>197.21666666666667</v>
      </c>
      <c r="G34" s="265">
        <v>191.43333333333334</v>
      </c>
      <c r="H34" s="265">
        <v>221.23333333333335</v>
      </c>
      <c r="I34" s="265">
        <v>227.01666666666665</v>
      </c>
      <c r="J34" s="265">
        <v>236.13333333333335</v>
      </c>
      <c r="K34" s="263">
        <v>217.9</v>
      </c>
      <c r="L34" s="263">
        <v>203</v>
      </c>
      <c r="M34" s="263">
        <v>137.40611999999999</v>
      </c>
    </row>
    <row r="35" spans="1:13">
      <c r="A35" s="282">
        <v>26</v>
      </c>
      <c r="B35" s="263" t="s">
        <v>48</v>
      </c>
      <c r="C35" s="263">
        <v>115.3</v>
      </c>
      <c r="D35" s="265">
        <v>114.2</v>
      </c>
      <c r="E35" s="265">
        <v>112.60000000000001</v>
      </c>
      <c r="F35" s="265">
        <v>109.9</v>
      </c>
      <c r="G35" s="265">
        <v>108.30000000000001</v>
      </c>
      <c r="H35" s="265">
        <v>116.9</v>
      </c>
      <c r="I35" s="265">
        <v>118.5</v>
      </c>
      <c r="J35" s="265">
        <v>121.2</v>
      </c>
      <c r="K35" s="263">
        <v>115.8</v>
      </c>
      <c r="L35" s="263">
        <v>111.5</v>
      </c>
      <c r="M35" s="263">
        <v>236.22792000000001</v>
      </c>
    </row>
    <row r="36" spans="1:13">
      <c r="A36" s="282">
        <v>27</v>
      </c>
      <c r="B36" s="263" t="s">
        <v>50</v>
      </c>
      <c r="C36" s="263">
        <v>2570.6999999999998</v>
      </c>
      <c r="D36" s="265">
        <v>2587</v>
      </c>
      <c r="E36" s="265">
        <v>2548</v>
      </c>
      <c r="F36" s="265">
        <v>2525.3000000000002</v>
      </c>
      <c r="G36" s="265">
        <v>2486.3000000000002</v>
      </c>
      <c r="H36" s="265">
        <v>2609.6999999999998</v>
      </c>
      <c r="I36" s="265">
        <v>2648.7</v>
      </c>
      <c r="J36" s="265">
        <v>2671.3999999999996</v>
      </c>
      <c r="K36" s="263">
        <v>2626</v>
      </c>
      <c r="L36" s="263">
        <v>2564.3000000000002</v>
      </c>
      <c r="M36" s="263">
        <v>12.0023</v>
      </c>
    </row>
    <row r="37" spans="1:13">
      <c r="A37" s="282">
        <v>28</v>
      </c>
      <c r="B37" s="263" t="s">
        <v>52</v>
      </c>
      <c r="C37" s="263">
        <v>909.25</v>
      </c>
      <c r="D37" s="265">
        <v>907.91666666666663</v>
      </c>
      <c r="E37" s="265">
        <v>890.83333333333326</v>
      </c>
      <c r="F37" s="265">
        <v>872.41666666666663</v>
      </c>
      <c r="G37" s="265">
        <v>855.33333333333326</v>
      </c>
      <c r="H37" s="265">
        <v>926.33333333333326</v>
      </c>
      <c r="I37" s="265">
        <v>943.41666666666652</v>
      </c>
      <c r="J37" s="265">
        <v>961.83333333333326</v>
      </c>
      <c r="K37" s="263">
        <v>925</v>
      </c>
      <c r="L37" s="263">
        <v>889.5</v>
      </c>
      <c r="M37" s="263">
        <v>16.93074</v>
      </c>
    </row>
    <row r="38" spans="1:13">
      <c r="A38" s="282">
        <v>29</v>
      </c>
      <c r="B38" s="263" t="s">
        <v>227</v>
      </c>
      <c r="C38" s="263">
        <v>2832.7</v>
      </c>
      <c r="D38" s="265">
        <v>2843.2333333333336</v>
      </c>
      <c r="E38" s="265">
        <v>2801.4666666666672</v>
      </c>
      <c r="F38" s="265">
        <v>2770.2333333333336</v>
      </c>
      <c r="G38" s="265">
        <v>2728.4666666666672</v>
      </c>
      <c r="H38" s="265">
        <v>2874.4666666666672</v>
      </c>
      <c r="I38" s="265">
        <v>2916.2333333333336</v>
      </c>
      <c r="J38" s="265">
        <v>2947.4666666666672</v>
      </c>
      <c r="K38" s="263">
        <v>2885</v>
      </c>
      <c r="L38" s="263">
        <v>2812</v>
      </c>
      <c r="M38" s="263">
        <v>2.6779299999999999</v>
      </c>
    </row>
    <row r="39" spans="1:13">
      <c r="A39" s="282">
        <v>30</v>
      </c>
      <c r="B39" s="263" t="s">
        <v>54</v>
      </c>
      <c r="C39" s="263">
        <v>661</v>
      </c>
      <c r="D39" s="265">
        <v>651.94999999999993</v>
      </c>
      <c r="E39" s="265">
        <v>639.04999999999984</v>
      </c>
      <c r="F39" s="265">
        <v>617.09999999999991</v>
      </c>
      <c r="G39" s="265">
        <v>604.19999999999982</v>
      </c>
      <c r="H39" s="265">
        <v>673.89999999999986</v>
      </c>
      <c r="I39" s="265">
        <v>686.8</v>
      </c>
      <c r="J39" s="265">
        <v>708.74999999999989</v>
      </c>
      <c r="K39" s="263">
        <v>664.85</v>
      </c>
      <c r="L39" s="263">
        <v>630</v>
      </c>
      <c r="M39" s="263">
        <v>127.37649999999999</v>
      </c>
    </row>
    <row r="40" spans="1:13">
      <c r="A40" s="282">
        <v>31</v>
      </c>
      <c r="B40" s="263" t="s">
        <v>55</v>
      </c>
      <c r="C40" s="263">
        <v>3602.45</v>
      </c>
      <c r="D40" s="265">
        <v>3580.4499999999994</v>
      </c>
      <c r="E40" s="265">
        <v>3537.1999999999989</v>
      </c>
      <c r="F40" s="265">
        <v>3471.9499999999994</v>
      </c>
      <c r="G40" s="265">
        <v>3428.6999999999989</v>
      </c>
      <c r="H40" s="265">
        <v>3645.6999999999989</v>
      </c>
      <c r="I40" s="265">
        <v>3688.95</v>
      </c>
      <c r="J40" s="265">
        <v>3754.1999999999989</v>
      </c>
      <c r="K40" s="263">
        <v>3623.7</v>
      </c>
      <c r="L40" s="263">
        <v>3515.2</v>
      </c>
      <c r="M40" s="263">
        <v>4.1212200000000001</v>
      </c>
    </row>
    <row r="41" spans="1:13">
      <c r="A41" s="282">
        <v>32</v>
      </c>
      <c r="B41" s="263" t="s">
        <v>58</v>
      </c>
      <c r="C41" s="263">
        <v>4728.75</v>
      </c>
      <c r="D41" s="265">
        <v>4672.5666666666666</v>
      </c>
      <c r="E41" s="265">
        <v>4570.2333333333336</v>
      </c>
      <c r="F41" s="265">
        <v>4411.7166666666672</v>
      </c>
      <c r="G41" s="265">
        <v>4309.3833333333341</v>
      </c>
      <c r="H41" s="265">
        <v>4831.083333333333</v>
      </c>
      <c r="I41" s="265">
        <v>4933.416666666667</v>
      </c>
      <c r="J41" s="265">
        <v>5091.9333333333325</v>
      </c>
      <c r="K41" s="263">
        <v>4774.8999999999996</v>
      </c>
      <c r="L41" s="263">
        <v>4514.05</v>
      </c>
      <c r="M41" s="263">
        <v>31.75019</v>
      </c>
    </row>
    <row r="42" spans="1:13">
      <c r="A42" s="282">
        <v>33</v>
      </c>
      <c r="B42" s="263" t="s">
        <v>57</v>
      </c>
      <c r="C42" s="263">
        <v>9806.7000000000007</v>
      </c>
      <c r="D42" s="265">
        <v>9614.75</v>
      </c>
      <c r="E42" s="265">
        <v>9382</v>
      </c>
      <c r="F42" s="265">
        <v>8957.2999999999993</v>
      </c>
      <c r="G42" s="265">
        <v>8724.5499999999993</v>
      </c>
      <c r="H42" s="265">
        <v>10039.450000000001</v>
      </c>
      <c r="I42" s="265">
        <v>10272.200000000001</v>
      </c>
      <c r="J42" s="265">
        <v>10696.900000000001</v>
      </c>
      <c r="K42" s="263">
        <v>9847.5</v>
      </c>
      <c r="L42" s="263">
        <v>9190.0499999999993</v>
      </c>
      <c r="M42" s="263">
        <v>8.3091500000000007</v>
      </c>
    </row>
    <row r="43" spans="1:13">
      <c r="A43" s="282">
        <v>34</v>
      </c>
      <c r="B43" s="263" t="s">
        <v>228</v>
      </c>
      <c r="C43" s="263">
        <v>3331</v>
      </c>
      <c r="D43" s="265">
        <v>3332.35</v>
      </c>
      <c r="E43" s="265">
        <v>3248.75</v>
      </c>
      <c r="F43" s="265">
        <v>3166.5</v>
      </c>
      <c r="G43" s="265">
        <v>3082.9</v>
      </c>
      <c r="H43" s="265">
        <v>3414.6</v>
      </c>
      <c r="I43" s="265">
        <v>3498.1999999999994</v>
      </c>
      <c r="J43" s="265">
        <v>3580.45</v>
      </c>
      <c r="K43" s="263">
        <v>3415.95</v>
      </c>
      <c r="L43" s="263">
        <v>3250.1</v>
      </c>
      <c r="M43" s="263">
        <v>0.25102999999999998</v>
      </c>
    </row>
    <row r="44" spans="1:13">
      <c r="A44" s="282">
        <v>35</v>
      </c>
      <c r="B44" s="263" t="s">
        <v>59</v>
      </c>
      <c r="C44" s="263">
        <v>1673.85</v>
      </c>
      <c r="D44" s="265">
        <v>1650.95</v>
      </c>
      <c r="E44" s="265">
        <v>1623.0500000000002</v>
      </c>
      <c r="F44" s="265">
        <v>1572.2500000000002</v>
      </c>
      <c r="G44" s="265">
        <v>1544.3500000000004</v>
      </c>
      <c r="H44" s="265">
        <v>1701.75</v>
      </c>
      <c r="I44" s="265">
        <v>1729.65</v>
      </c>
      <c r="J44" s="265">
        <v>1780.4499999999998</v>
      </c>
      <c r="K44" s="263">
        <v>1678.85</v>
      </c>
      <c r="L44" s="263">
        <v>1600.15</v>
      </c>
      <c r="M44" s="263">
        <v>5.3925700000000001</v>
      </c>
    </row>
    <row r="45" spans="1:13">
      <c r="A45" s="282">
        <v>36</v>
      </c>
      <c r="B45" s="263" t="s">
        <v>229</v>
      </c>
      <c r="C45" s="263">
        <v>331.9</v>
      </c>
      <c r="D45" s="265">
        <v>330.5</v>
      </c>
      <c r="E45" s="265">
        <v>320</v>
      </c>
      <c r="F45" s="265">
        <v>308.10000000000002</v>
      </c>
      <c r="G45" s="265">
        <v>297.60000000000002</v>
      </c>
      <c r="H45" s="265">
        <v>342.4</v>
      </c>
      <c r="I45" s="265">
        <v>352.9</v>
      </c>
      <c r="J45" s="265">
        <v>364.79999999999995</v>
      </c>
      <c r="K45" s="263">
        <v>341</v>
      </c>
      <c r="L45" s="263">
        <v>318.60000000000002</v>
      </c>
      <c r="M45" s="263">
        <v>121.09901000000001</v>
      </c>
    </row>
    <row r="46" spans="1:13">
      <c r="A46" s="282">
        <v>37</v>
      </c>
      <c r="B46" s="263" t="s">
        <v>60</v>
      </c>
      <c r="C46" s="263">
        <v>68.900000000000006</v>
      </c>
      <c r="D46" s="265">
        <v>68.166666666666671</v>
      </c>
      <c r="E46" s="265">
        <v>67.033333333333346</v>
      </c>
      <c r="F46" s="265">
        <v>65.166666666666671</v>
      </c>
      <c r="G46" s="265">
        <v>64.033333333333346</v>
      </c>
      <c r="H46" s="265">
        <v>70.033333333333346</v>
      </c>
      <c r="I46" s="265">
        <v>71.166666666666671</v>
      </c>
      <c r="J46" s="265">
        <v>73.033333333333346</v>
      </c>
      <c r="K46" s="263">
        <v>69.3</v>
      </c>
      <c r="L46" s="263">
        <v>66.3</v>
      </c>
      <c r="M46" s="263">
        <v>493.63119999999998</v>
      </c>
    </row>
    <row r="47" spans="1:13">
      <c r="A47" s="282">
        <v>38</v>
      </c>
      <c r="B47" s="263" t="s">
        <v>61</v>
      </c>
      <c r="C47" s="263">
        <v>71.5</v>
      </c>
      <c r="D47" s="265">
        <v>70.36666666666666</v>
      </c>
      <c r="E47" s="265">
        <v>67.283333333333317</v>
      </c>
      <c r="F47" s="265">
        <v>63.066666666666663</v>
      </c>
      <c r="G47" s="265">
        <v>59.98333333333332</v>
      </c>
      <c r="H47" s="265">
        <v>74.583333333333314</v>
      </c>
      <c r="I47" s="265">
        <v>77.666666666666657</v>
      </c>
      <c r="J47" s="265">
        <v>81.883333333333312</v>
      </c>
      <c r="K47" s="263">
        <v>73.45</v>
      </c>
      <c r="L47" s="263">
        <v>66.150000000000006</v>
      </c>
      <c r="M47" s="263">
        <v>175.95747</v>
      </c>
    </row>
    <row r="48" spans="1:13">
      <c r="A48" s="282">
        <v>39</v>
      </c>
      <c r="B48" s="263" t="s">
        <v>62</v>
      </c>
      <c r="C48" s="263">
        <v>1313</v>
      </c>
      <c r="D48" s="265">
        <v>1315.0666666666666</v>
      </c>
      <c r="E48" s="265">
        <v>1298.6833333333332</v>
      </c>
      <c r="F48" s="265">
        <v>1284.3666666666666</v>
      </c>
      <c r="G48" s="265">
        <v>1267.9833333333331</v>
      </c>
      <c r="H48" s="265">
        <v>1329.3833333333332</v>
      </c>
      <c r="I48" s="265">
        <v>1345.7666666666664</v>
      </c>
      <c r="J48" s="265">
        <v>1360.0833333333333</v>
      </c>
      <c r="K48" s="263">
        <v>1331.45</v>
      </c>
      <c r="L48" s="263">
        <v>1300.75</v>
      </c>
      <c r="M48" s="263">
        <v>4.0957299999999996</v>
      </c>
    </row>
    <row r="49" spans="1:13">
      <c r="A49" s="282">
        <v>40</v>
      </c>
      <c r="B49" s="263" t="s">
        <v>65</v>
      </c>
      <c r="C49" s="263">
        <v>725.2</v>
      </c>
      <c r="D49" s="265">
        <v>728.36666666666667</v>
      </c>
      <c r="E49" s="265">
        <v>717.83333333333337</v>
      </c>
      <c r="F49" s="265">
        <v>710.4666666666667</v>
      </c>
      <c r="G49" s="265">
        <v>699.93333333333339</v>
      </c>
      <c r="H49" s="265">
        <v>735.73333333333335</v>
      </c>
      <c r="I49" s="265">
        <v>746.26666666666665</v>
      </c>
      <c r="J49" s="265">
        <v>753.63333333333333</v>
      </c>
      <c r="K49" s="263">
        <v>738.9</v>
      </c>
      <c r="L49" s="263">
        <v>721</v>
      </c>
      <c r="M49" s="263">
        <v>5.5590799999999998</v>
      </c>
    </row>
    <row r="50" spans="1:13">
      <c r="A50" s="282">
        <v>41</v>
      </c>
      <c r="B50" s="263" t="s">
        <v>64</v>
      </c>
      <c r="C50" s="263">
        <v>125.6</v>
      </c>
      <c r="D50" s="265">
        <v>124.48333333333335</v>
      </c>
      <c r="E50" s="265">
        <v>122.76666666666669</v>
      </c>
      <c r="F50" s="265">
        <v>119.93333333333335</v>
      </c>
      <c r="G50" s="265">
        <v>118.2166666666667</v>
      </c>
      <c r="H50" s="265">
        <v>127.31666666666669</v>
      </c>
      <c r="I50" s="265">
        <v>129.03333333333333</v>
      </c>
      <c r="J50" s="265">
        <v>131.86666666666667</v>
      </c>
      <c r="K50" s="263">
        <v>126.2</v>
      </c>
      <c r="L50" s="263">
        <v>121.65</v>
      </c>
      <c r="M50" s="263">
        <v>64.768630000000002</v>
      </c>
    </row>
    <row r="51" spans="1:13">
      <c r="A51" s="282">
        <v>42</v>
      </c>
      <c r="B51" s="263" t="s">
        <v>66</v>
      </c>
      <c r="C51" s="263">
        <v>590.54999999999995</v>
      </c>
      <c r="D51" s="265">
        <v>588.15</v>
      </c>
      <c r="E51" s="265">
        <v>581.15</v>
      </c>
      <c r="F51" s="265">
        <v>571.75</v>
      </c>
      <c r="G51" s="265">
        <v>564.75</v>
      </c>
      <c r="H51" s="265">
        <v>597.54999999999995</v>
      </c>
      <c r="I51" s="265">
        <v>604.54999999999995</v>
      </c>
      <c r="J51" s="265">
        <v>613.94999999999993</v>
      </c>
      <c r="K51" s="263">
        <v>595.15</v>
      </c>
      <c r="L51" s="263">
        <v>578.75</v>
      </c>
      <c r="M51" s="263">
        <v>10.49508</v>
      </c>
    </row>
    <row r="52" spans="1:13">
      <c r="A52" s="282">
        <v>43</v>
      </c>
      <c r="B52" s="263" t="s">
        <v>69</v>
      </c>
      <c r="C52" s="263">
        <v>46.55</v>
      </c>
      <c r="D52" s="265">
        <v>45.983333333333327</v>
      </c>
      <c r="E52" s="265">
        <v>45.166666666666657</v>
      </c>
      <c r="F52" s="265">
        <v>43.783333333333331</v>
      </c>
      <c r="G52" s="265">
        <v>42.966666666666661</v>
      </c>
      <c r="H52" s="265">
        <v>47.366666666666653</v>
      </c>
      <c r="I52" s="265">
        <v>48.18333333333333</v>
      </c>
      <c r="J52" s="265">
        <v>49.566666666666649</v>
      </c>
      <c r="K52" s="263">
        <v>46.8</v>
      </c>
      <c r="L52" s="263">
        <v>44.6</v>
      </c>
      <c r="M52" s="263">
        <v>560.28764000000001</v>
      </c>
    </row>
    <row r="53" spans="1:13">
      <c r="A53" s="282">
        <v>44</v>
      </c>
      <c r="B53" s="263" t="s">
        <v>73</v>
      </c>
      <c r="C53" s="263">
        <v>409.4</v>
      </c>
      <c r="D53" s="265">
        <v>408.0333333333333</v>
      </c>
      <c r="E53" s="265">
        <v>403.56666666666661</v>
      </c>
      <c r="F53" s="265">
        <v>397.73333333333329</v>
      </c>
      <c r="G53" s="265">
        <v>393.26666666666659</v>
      </c>
      <c r="H53" s="265">
        <v>413.86666666666662</v>
      </c>
      <c r="I53" s="265">
        <v>418.33333333333331</v>
      </c>
      <c r="J53" s="265">
        <v>424.16666666666663</v>
      </c>
      <c r="K53" s="263">
        <v>412.5</v>
      </c>
      <c r="L53" s="263">
        <v>402.2</v>
      </c>
      <c r="M53" s="263">
        <v>40.321559999999998</v>
      </c>
    </row>
    <row r="54" spans="1:13">
      <c r="A54" s="282">
        <v>45</v>
      </c>
      <c r="B54" s="263" t="s">
        <v>68</v>
      </c>
      <c r="C54" s="263">
        <v>536.15</v>
      </c>
      <c r="D54" s="265">
        <v>533.08333333333337</v>
      </c>
      <c r="E54" s="265">
        <v>526.16666666666674</v>
      </c>
      <c r="F54" s="265">
        <v>516.18333333333339</v>
      </c>
      <c r="G54" s="265">
        <v>509.26666666666677</v>
      </c>
      <c r="H54" s="265">
        <v>543.06666666666672</v>
      </c>
      <c r="I54" s="265">
        <v>549.98333333333346</v>
      </c>
      <c r="J54" s="265">
        <v>559.9666666666667</v>
      </c>
      <c r="K54" s="263">
        <v>540</v>
      </c>
      <c r="L54" s="263">
        <v>523.1</v>
      </c>
      <c r="M54" s="263">
        <v>65.350070000000002</v>
      </c>
    </row>
    <row r="55" spans="1:13">
      <c r="A55" s="282">
        <v>46</v>
      </c>
      <c r="B55" s="263" t="s">
        <v>70</v>
      </c>
      <c r="C55" s="263">
        <v>406.95</v>
      </c>
      <c r="D55" s="265">
        <v>406.88333333333338</v>
      </c>
      <c r="E55" s="265">
        <v>401.41666666666674</v>
      </c>
      <c r="F55" s="265">
        <v>395.88333333333338</v>
      </c>
      <c r="G55" s="265">
        <v>390.41666666666674</v>
      </c>
      <c r="H55" s="265">
        <v>412.41666666666674</v>
      </c>
      <c r="I55" s="265">
        <v>417.88333333333333</v>
      </c>
      <c r="J55" s="265">
        <v>423.41666666666674</v>
      </c>
      <c r="K55" s="263">
        <v>412.35</v>
      </c>
      <c r="L55" s="263">
        <v>401.35</v>
      </c>
      <c r="M55" s="263">
        <v>20.680430000000001</v>
      </c>
    </row>
    <row r="56" spans="1:13">
      <c r="A56" s="282">
        <v>47</v>
      </c>
      <c r="B56" s="263" t="s">
        <v>230</v>
      </c>
      <c r="C56" s="263">
        <v>1214.1500000000001</v>
      </c>
      <c r="D56" s="265">
        <v>1217.7166666666667</v>
      </c>
      <c r="E56" s="265">
        <v>1187.4333333333334</v>
      </c>
      <c r="F56" s="265">
        <v>1160.7166666666667</v>
      </c>
      <c r="G56" s="265">
        <v>1130.4333333333334</v>
      </c>
      <c r="H56" s="265">
        <v>1244.4333333333334</v>
      </c>
      <c r="I56" s="265">
        <v>1274.7166666666667</v>
      </c>
      <c r="J56" s="265">
        <v>1301.4333333333334</v>
      </c>
      <c r="K56" s="263">
        <v>1248</v>
      </c>
      <c r="L56" s="263">
        <v>1191</v>
      </c>
      <c r="M56" s="263">
        <v>0.35589999999999999</v>
      </c>
    </row>
    <row r="57" spans="1:13">
      <c r="A57" s="282">
        <v>48</v>
      </c>
      <c r="B57" s="263" t="s">
        <v>71</v>
      </c>
      <c r="C57" s="263">
        <v>13887.95</v>
      </c>
      <c r="D57" s="265">
        <v>13791.5</v>
      </c>
      <c r="E57" s="265">
        <v>13543.55</v>
      </c>
      <c r="F57" s="265">
        <v>13199.15</v>
      </c>
      <c r="G57" s="265">
        <v>12951.199999999999</v>
      </c>
      <c r="H57" s="265">
        <v>14135.9</v>
      </c>
      <c r="I57" s="265">
        <v>14383.85</v>
      </c>
      <c r="J57" s="265">
        <v>14728.25</v>
      </c>
      <c r="K57" s="263">
        <v>14039.45</v>
      </c>
      <c r="L57" s="263">
        <v>13447.1</v>
      </c>
      <c r="M57" s="263">
        <v>0.58287</v>
      </c>
    </row>
    <row r="58" spans="1:13">
      <c r="A58" s="282">
        <v>49</v>
      </c>
      <c r="B58" s="263" t="s">
        <v>74</v>
      </c>
      <c r="C58" s="263">
        <v>3746</v>
      </c>
      <c r="D58" s="265">
        <v>3774.0166666666664</v>
      </c>
      <c r="E58" s="265">
        <v>3701.0333333333328</v>
      </c>
      <c r="F58" s="265">
        <v>3656.0666666666666</v>
      </c>
      <c r="G58" s="265">
        <v>3583.083333333333</v>
      </c>
      <c r="H58" s="265">
        <v>3818.9833333333327</v>
      </c>
      <c r="I58" s="265">
        <v>3891.9666666666662</v>
      </c>
      <c r="J58" s="265">
        <v>3936.9333333333325</v>
      </c>
      <c r="K58" s="263">
        <v>3847</v>
      </c>
      <c r="L58" s="263">
        <v>3729.05</v>
      </c>
      <c r="M58" s="263">
        <v>4.1166</v>
      </c>
    </row>
    <row r="59" spans="1:13">
      <c r="A59" s="282">
        <v>50</v>
      </c>
      <c r="B59" s="263" t="s">
        <v>80</v>
      </c>
      <c r="C59" s="263">
        <v>590.79999999999995</v>
      </c>
      <c r="D59" s="265">
        <v>594.4666666666667</v>
      </c>
      <c r="E59" s="265">
        <v>585.43333333333339</v>
      </c>
      <c r="F59" s="265">
        <v>580.06666666666672</v>
      </c>
      <c r="G59" s="265">
        <v>571.03333333333342</v>
      </c>
      <c r="H59" s="265">
        <v>599.83333333333337</v>
      </c>
      <c r="I59" s="265">
        <v>608.86666666666667</v>
      </c>
      <c r="J59" s="265">
        <v>614.23333333333335</v>
      </c>
      <c r="K59" s="263">
        <v>603.5</v>
      </c>
      <c r="L59" s="263">
        <v>589.1</v>
      </c>
      <c r="M59" s="263">
        <v>2.11815</v>
      </c>
    </row>
    <row r="60" spans="1:13">
      <c r="A60" s="282">
        <v>51</v>
      </c>
      <c r="B60" s="263" t="s">
        <v>75</v>
      </c>
      <c r="C60" s="263">
        <v>489.95</v>
      </c>
      <c r="D60" s="265">
        <v>493.93333333333334</v>
      </c>
      <c r="E60" s="265">
        <v>474.56666666666672</v>
      </c>
      <c r="F60" s="265">
        <v>459.18333333333339</v>
      </c>
      <c r="G60" s="265">
        <v>439.81666666666678</v>
      </c>
      <c r="H60" s="265">
        <v>509.31666666666666</v>
      </c>
      <c r="I60" s="265">
        <v>528.68333333333339</v>
      </c>
      <c r="J60" s="265">
        <v>544.06666666666661</v>
      </c>
      <c r="K60" s="263">
        <v>513.29999999999995</v>
      </c>
      <c r="L60" s="263">
        <v>478.55</v>
      </c>
      <c r="M60" s="263">
        <v>94.264049999999997</v>
      </c>
    </row>
    <row r="61" spans="1:13">
      <c r="A61" s="282">
        <v>52</v>
      </c>
      <c r="B61" s="263" t="s">
        <v>76</v>
      </c>
      <c r="C61" s="263">
        <v>137.35</v>
      </c>
      <c r="D61" s="265">
        <v>135.61666666666665</v>
      </c>
      <c r="E61" s="265">
        <v>133.2833333333333</v>
      </c>
      <c r="F61" s="265">
        <v>129.21666666666667</v>
      </c>
      <c r="G61" s="265">
        <v>126.88333333333333</v>
      </c>
      <c r="H61" s="265">
        <v>139.68333333333328</v>
      </c>
      <c r="I61" s="265">
        <v>142.01666666666659</v>
      </c>
      <c r="J61" s="265">
        <v>146.08333333333326</v>
      </c>
      <c r="K61" s="263">
        <v>137.94999999999999</v>
      </c>
      <c r="L61" s="263">
        <v>131.55000000000001</v>
      </c>
      <c r="M61" s="263">
        <v>201.01922999999999</v>
      </c>
    </row>
    <row r="62" spans="1:13">
      <c r="A62" s="282">
        <v>53</v>
      </c>
      <c r="B62" s="263" t="s">
        <v>77</v>
      </c>
      <c r="C62" s="263">
        <v>122.45</v>
      </c>
      <c r="D62" s="265">
        <v>122.41666666666667</v>
      </c>
      <c r="E62" s="265">
        <v>121.23333333333335</v>
      </c>
      <c r="F62" s="265">
        <v>120.01666666666668</v>
      </c>
      <c r="G62" s="265">
        <v>118.83333333333336</v>
      </c>
      <c r="H62" s="265">
        <v>123.63333333333334</v>
      </c>
      <c r="I62" s="265">
        <v>124.81666666666665</v>
      </c>
      <c r="J62" s="265">
        <v>126.03333333333333</v>
      </c>
      <c r="K62" s="263">
        <v>123.6</v>
      </c>
      <c r="L62" s="263">
        <v>121.2</v>
      </c>
      <c r="M62" s="263">
        <v>5.2218799999999996</v>
      </c>
    </row>
    <row r="63" spans="1:13">
      <c r="A63" s="282">
        <v>54</v>
      </c>
      <c r="B63" s="263" t="s">
        <v>81</v>
      </c>
      <c r="C63" s="263">
        <v>532.45000000000005</v>
      </c>
      <c r="D63" s="265">
        <v>527.85</v>
      </c>
      <c r="E63" s="265">
        <v>511.80000000000007</v>
      </c>
      <c r="F63" s="265">
        <v>491.15000000000003</v>
      </c>
      <c r="G63" s="265">
        <v>475.10000000000008</v>
      </c>
      <c r="H63" s="265">
        <v>548.5</v>
      </c>
      <c r="I63" s="265">
        <v>564.54999999999995</v>
      </c>
      <c r="J63" s="265">
        <v>585.20000000000005</v>
      </c>
      <c r="K63" s="263">
        <v>543.9</v>
      </c>
      <c r="L63" s="263">
        <v>507.2</v>
      </c>
      <c r="M63" s="263">
        <v>121.85363</v>
      </c>
    </row>
    <row r="64" spans="1:13">
      <c r="A64" s="282">
        <v>55</v>
      </c>
      <c r="B64" s="263" t="s">
        <v>82</v>
      </c>
      <c r="C64" s="263">
        <v>885.2</v>
      </c>
      <c r="D64" s="265">
        <v>898.70000000000016</v>
      </c>
      <c r="E64" s="265">
        <v>864.8000000000003</v>
      </c>
      <c r="F64" s="265">
        <v>844.40000000000009</v>
      </c>
      <c r="G64" s="265">
        <v>810.50000000000023</v>
      </c>
      <c r="H64" s="265">
        <v>919.10000000000036</v>
      </c>
      <c r="I64" s="265">
        <v>953.00000000000023</v>
      </c>
      <c r="J64" s="265">
        <v>973.40000000000043</v>
      </c>
      <c r="K64" s="263">
        <v>932.6</v>
      </c>
      <c r="L64" s="263">
        <v>878.3</v>
      </c>
      <c r="M64" s="263">
        <v>116.672</v>
      </c>
    </row>
    <row r="65" spans="1:13">
      <c r="A65" s="282">
        <v>56</v>
      </c>
      <c r="B65" s="263" t="s">
        <v>231</v>
      </c>
      <c r="C65" s="263">
        <v>162.44999999999999</v>
      </c>
      <c r="D65" s="265">
        <v>161.99999999999997</v>
      </c>
      <c r="E65" s="265">
        <v>159.39999999999995</v>
      </c>
      <c r="F65" s="265">
        <v>156.34999999999997</v>
      </c>
      <c r="G65" s="265">
        <v>153.74999999999994</v>
      </c>
      <c r="H65" s="265">
        <v>165.04999999999995</v>
      </c>
      <c r="I65" s="265">
        <v>167.64999999999998</v>
      </c>
      <c r="J65" s="265">
        <v>170.69999999999996</v>
      </c>
      <c r="K65" s="263">
        <v>164.6</v>
      </c>
      <c r="L65" s="263">
        <v>158.94999999999999</v>
      </c>
      <c r="M65" s="263">
        <v>14.225390000000001</v>
      </c>
    </row>
    <row r="66" spans="1:13">
      <c r="A66" s="282">
        <v>57</v>
      </c>
      <c r="B66" s="263" t="s">
        <v>83</v>
      </c>
      <c r="C66" s="263">
        <v>127.95</v>
      </c>
      <c r="D66" s="265">
        <v>127.06666666666666</v>
      </c>
      <c r="E66" s="265">
        <v>125.68333333333334</v>
      </c>
      <c r="F66" s="265">
        <v>123.41666666666667</v>
      </c>
      <c r="G66" s="265">
        <v>122.03333333333335</v>
      </c>
      <c r="H66" s="265">
        <v>129.33333333333331</v>
      </c>
      <c r="I66" s="265">
        <v>130.71666666666664</v>
      </c>
      <c r="J66" s="265">
        <v>132.98333333333332</v>
      </c>
      <c r="K66" s="263">
        <v>128.44999999999999</v>
      </c>
      <c r="L66" s="263">
        <v>124.8</v>
      </c>
      <c r="M66" s="263">
        <v>78.094830000000002</v>
      </c>
    </row>
    <row r="67" spans="1:13">
      <c r="A67" s="282">
        <v>58</v>
      </c>
      <c r="B67" s="263" t="s">
        <v>822</v>
      </c>
      <c r="C67" s="263">
        <v>2890.5</v>
      </c>
      <c r="D67" s="265">
        <v>2952.7333333333336</v>
      </c>
      <c r="E67" s="265">
        <v>2755.4666666666672</v>
      </c>
      <c r="F67" s="265">
        <v>2620.4333333333334</v>
      </c>
      <c r="G67" s="265">
        <v>2423.166666666667</v>
      </c>
      <c r="H67" s="265">
        <v>3087.7666666666673</v>
      </c>
      <c r="I67" s="265">
        <v>3285.0333333333338</v>
      </c>
      <c r="J67" s="265">
        <v>3420.0666666666675</v>
      </c>
      <c r="K67" s="263">
        <v>3150</v>
      </c>
      <c r="L67" s="263">
        <v>2817.7</v>
      </c>
      <c r="M67" s="263">
        <v>11.92328</v>
      </c>
    </row>
    <row r="68" spans="1:13">
      <c r="A68" s="282">
        <v>59</v>
      </c>
      <c r="B68" s="263" t="s">
        <v>84</v>
      </c>
      <c r="C68" s="263">
        <v>1539.65</v>
      </c>
      <c r="D68" s="265">
        <v>1554.2833333333335</v>
      </c>
      <c r="E68" s="265">
        <v>1519.616666666667</v>
      </c>
      <c r="F68" s="265">
        <v>1499.5833333333335</v>
      </c>
      <c r="G68" s="265">
        <v>1464.916666666667</v>
      </c>
      <c r="H68" s="265">
        <v>1574.3166666666671</v>
      </c>
      <c r="I68" s="265">
        <v>1608.9833333333336</v>
      </c>
      <c r="J68" s="265">
        <v>1629.0166666666671</v>
      </c>
      <c r="K68" s="263">
        <v>1588.95</v>
      </c>
      <c r="L68" s="263">
        <v>1534.25</v>
      </c>
      <c r="M68" s="263">
        <v>5.9020999999999999</v>
      </c>
    </row>
    <row r="69" spans="1:13">
      <c r="A69" s="282">
        <v>60</v>
      </c>
      <c r="B69" s="263" t="s">
        <v>85</v>
      </c>
      <c r="C69" s="263">
        <v>573.70000000000005</v>
      </c>
      <c r="D69" s="265">
        <v>570.2833333333333</v>
      </c>
      <c r="E69" s="265">
        <v>564.81666666666661</v>
      </c>
      <c r="F69" s="265">
        <v>555.93333333333328</v>
      </c>
      <c r="G69" s="265">
        <v>550.46666666666658</v>
      </c>
      <c r="H69" s="265">
        <v>579.16666666666663</v>
      </c>
      <c r="I69" s="265">
        <v>584.63333333333333</v>
      </c>
      <c r="J69" s="265">
        <v>593.51666666666665</v>
      </c>
      <c r="K69" s="263">
        <v>575.75</v>
      </c>
      <c r="L69" s="263">
        <v>561.4</v>
      </c>
      <c r="M69" s="263">
        <v>11.364240000000001</v>
      </c>
    </row>
    <row r="70" spans="1:13">
      <c r="A70" s="282">
        <v>61</v>
      </c>
      <c r="B70" s="263" t="s">
        <v>232</v>
      </c>
      <c r="C70" s="263">
        <v>741.45</v>
      </c>
      <c r="D70" s="265">
        <v>742.98333333333323</v>
      </c>
      <c r="E70" s="265">
        <v>731.06666666666649</v>
      </c>
      <c r="F70" s="265">
        <v>720.68333333333328</v>
      </c>
      <c r="G70" s="265">
        <v>708.76666666666654</v>
      </c>
      <c r="H70" s="265">
        <v>753.36666666666645</v>
      </c>
      <c r="I70" s="265">
        <v>765.28333333333319</v>
      </c>
      <c r="J70" s="265">
        <v>775.6666666666664</v>
      </c>
      <c r="K70" s="263">
        <v>754.9</v>
      </c>
      <c r="L70" s="263">
        <v>732.6</v>
      </c>
      <c r="M70" s="263">
        <v>2.6197900000000001</v>
      </c>
    </row>
    <row r="71" spans="1:13">
      <c r="A71" s="282">
        <v>62</v>
      </c>
      <c r="B71" s="263" t="s">
        <v>233</v>
      </c>
      <c r="C71" s="263">
        <v>367.85</v>
      </c>
      <c r="D71" s="265">
        <v>371.89999999999992</v>
      </c>
      <c r="E71" s="265">
        <v>359.34999999999985</v>
      </c>
      <c r="F71" s="265">
        <v>350.84999999999991</v>
      </c>
      <c r="G71" s="265">
        <v>338.29999999999984</v>
      </c>
      <c r="H71" s="265">
        <v>380.39999999999986</v>
      </c>
      <c r="I71" s="265">
        <v>392.94999999999993</v>
      </c>
      <c r="J71" s="265">
        <v>401.44999999999987</v>
      </c>
      <c r="K71" s="263">
        <v>384.45</v>
      </c>
      <c r="L71" s="263">
        <v>363.4</v>
      </c>
      <c r="M71" s="263">
        <v>19.143419999999999</v>
      </c>
    </row>
    <row r="72" spans="1:13">
      <c r="A72" s="282">
        <v>63</v>
      </c>
      <c r="B72" s="263" t="s">
        <v>86</v>
      </c>
      <c r="C72" s="263">
        <v>839.65</v>
      </c>
      <c r="D72" s="265">
        <v>829.08333333333337</v>
      </c>
      <c r="E72" s="265">
        <v>814.56666666666672</v>
      </c>
      <c r="F72" s="265">
        <v>789.48333333333335</v>
      </c>
      <c r="G72" s="265">
        <v>774.9666666666667</v>
      </c>
      <c r="H72" s="265">
        <v>854.16666666666674</v>
      </c>
      <c r="I72" s="265">
        <v>868.68333333333339</v>
      </c>
      <c r="J72" s="265">
        <v>893.76666666666677</v>
      </c>
      <c r="K72" s="263">
        <v>843.6</v>
      </c>
      <c r="L72" s="263">
        <v>804</v>
      </c>
      <c r="M72" s="263">
        <v>8.1656099999999991</v>
      </c>
    </row>
    <row r="73" spans="1:13">
      <c r="A73" s="282">
        <v>64</v>
      </c>
      <c r="B73" s="263" t="s">
        <v>92</v>
      </c>
      <c r="C73" s="263">
        <v>255.7</v>
      </c>
      <c r="D73" s="265">
        <v>253.43333333333337</v>
      </c>
      <c r="E73" s="265">
        <v>248.36666666666673</v>
      </c>
      <c r="F73" s="265">
        <v>241.03333333333336</v>
      </c>
      <c r="G73" s="265">
        <v>235.96666666666673</v>
      </c>
      <c r="H73" s="265">
        <v>260.76666666666677</v>
      </c>
      <c r="I73" s="265">
        <v>265.83333333333337</v>
      </c>
      <c r="J73" s="265">
        <v>273.16666666666674</v>
      </c>
      <c r="K73" s="263">
        <v>258.5</v>
      </c>
      <c r="L73" s="263">
        <v>246.1</v>
      </c>
      <c r="M73" s="263">
        <v>161.83484999999999</v>
      </c>
    </row>
    <row r="74" spans="1:13">
      <c r="A74" s="282">
        <v>65</v>
      </c>
      <c r="B74" s="263" t="s">
        <v>87</v>
      </c>
      <c r="C74" s="263">
        <v>560.25</v>
      </c>
      <c r="D74" s="265">
        <v>560.08333333333337</v>
      </c>
      <c r="E74" s="265">
        <v>554.4666666666667</v>
      </c>
      <c r="F74" s="265">
        <v>548.68333333333328</v>
      </c>
      <c r="G74" s="265">
        <v>543.06666666666661</v>
      </c>
      <c r="H74" s="265">
        <v>565.86666666666679</v>
      </c>
      <c r="I74" s="265">
        <v>571.48333333333335</v>
      </c>
      <c r="J74" s="265">
        <v>577.26666666666688</v>
      </c>
      <c r="K74" s="263">
        <v>565.70000000000005</v>
      </c>
      <c r="L74" s="263">
        <v>554.29999999999995</v>
      </c>
      <c r="M74" s="263">
        <v>31.818480000000001</v>
      </c>
    </row>
    <row r="75" spans="1:13">
      <c r="A75" s="282">
        <v>66</v>
      </c>
      <c r="B75" s="263" t="s">
        <v>234</v>
      </c>
      <c r="C75" s="263">
        <v>1541.1</v>
      </c>
      <c r="D75" s="265">
        <v>1526.1833333333334</v>
      </c>
      <c r="E75" s="265">
        <v>1494.3666666666668</v>
      </c>
      <c r="F75" s="265">
        <v>1447.6333333333334</v>
      </c>
      <c r="G75" s="265">
        <v>1415.8166666666668</v>
      </c>
      <c r="H75" s="265">
        <v>1572.9166666666667</v>
      </c>
      <c r="I75" s="265">
        <v>1604.7333333333333</v>
      </c>
      <c r="J75" s="265">
        <v>1651.4666666666667</v>
      </c>
      <c r="K75" s="263">
        <v>1558</v>
      </c>
      <c r="L75" s="263">
        <v>1479.45</v>
      </c>
      <c r="M75" s="263">
        <v>0.95169999999999999</v>
      </c>
    </row>
    <row r="76" spans="1:13">
      <c r="A76" s="282">
        <v>67</v>
      </c>
      <c r="B76" s="263" t="s">
        <v>833</v>
      </c>
      <c r="C76" s="263">
        <v>204.1</v>
      </c>
      <c r="D76" s="265">
        <v>204.58333333333334</v>
      </c>
      <c r="E76" s="265">
        <v>200.31666666666669</v>
      </c>
      <c r="F76" s="265">
        <v>196.53333333333336</v>
      </c>
      <c r="G76" s="265">
        <v>192.26666666666671</v>
      </c>
      <c r="H76" s="265">
        <v>208.36666666666667</v>
      </c>
      <c r="I76" s="265">
        <v>212.63333333333333</v>
      </c>
      <c r="J76" s="265">
        <v>216.41666666666666</v>
      </c>
      <c r="K76" s="263">
        <v>208.85</v>
      </c>
      <c r="L76" s="263">
        <v>200.8</v>
      </c>
      <c r="M76" s="263">
        <v>30.847190000000001</v>
      </c>
    </row>
    <row r="77" spans="1:13">
      <c r="A77" s="282">
        <v>68</v>
      </c>
      <c r="B77" s="263" t="s">
        <v>90</v>
      </c>
      <c r="C77" s="263">
        <v>3718.45</v>
      </c>
      <c r="D77" s="265">
        <v>3756.8166666666671</v>
      </c>
      <c r="E77" s="265">
        <v>3663.6333333333341</v>
      </c>
      <c r="F77" s="265">
        <v>3608.8166666666671</v>
      </c>
      <c r="G77" s="265">
        <v>3515.6333333333341</v>
      </c>
      <c r="H77" s="265">
        <v>3811.6333333333341</v>
      </c>
      <c r="I77" s="265">
        <v>3904.8166666666675</v>
      </c>
      <c r="J77" s="265">
        <v>3959.6333333333341</v>
      </c>
      <c r="K77" s="263">
        <v>3850</v>
      </c>
      <c r="L77" s="263">
        <v>3702</v>
      </c>
      <c r="M77" s="263">
        <v>6.0669899999999997</v>
      </c>
    </row>
    <row r="78" spans="1:13">
      <c r="A78" s="282">
        <v>69</v>
      </c>
      <c r="B78" s="263" t="s">
        <v>348</v>
      </c>
      <c r="C78" s="263">
        <v>2947.95</v>
      </c>
      <c r="D78" s="265">
        <v>3070.9500000000003</v>
      </c>
      <c r="E78" s="265">
        <v>2782.0000000000005</v>
      </c>
      <c r="F78" s="265">
        <v>2616.0500000000002</v>
      </c>
      <c r="G78" s="265">
        <v>2327.1000000000004</v>
      </c>
      <c r="H78" s="265">
        <v>3236.9000000000005</v>
      </c>
      <c r="I78" s="265">
        <v>3525.8500000000004</v>
      </c>
      <c r="J78" s="265">
        <v>3691.8000000000006</v>
      </c>
      <c r="K78" s="263">
        <v>3359.9</v>
      </c>
      <c r="L78" s="263">
        <v>2905</v>
      </c>
      <c r="M78" s="263">
        <v>15.836370000000001</v>
      </c>
    </row>
    <row r="79" spans="1:13">
      <c r="A79" s="282">
        <v>70</v>
      </c>
      <c r="B79" s="263" t="s">
        <v>93</v>
      </c>
      <c r="C79" s="263">
        <v>4777.3</v>
      </c>
      <c r="D79" s="265">
        <v>4891.0333333333338</v>
      </c>
      <c r="E79" s="265">
        <v>4637.3666666666677</v>
      </c>
      <c r="F79" s="265">
        <v>4497.4333333333343</v>
      </c>
      <c r="G79" s="265">
        <v>4243.7666666666682</v>
      </c>
      <c r="H79" s="265">
        <v>5030.9666666666672</v>
      </c>
      <c r="I79" s="265">
        <v>5284.6333333333332</v>
      </c>
      <c r="J79" s="265">
        <v>5424.5666666666666</v>
      </c>
      <c r="K79" s="263">
        <v>5144.7</v>
      </c>
      <c r="L79" s="263">
        <v>4751.1000000000004</v>
      </c>
      <c r="M79" s="263">
        <v>39.372340000000001</v>
      </c>
    </row>
    <row r="80" spans="1:13">
      <c r="A80" s="282">
        <v>71</v>
      </c>
      <c r="B80" s="263" t="s">
        <v>235</v>
      </c>
      <c r="C80" s="263">
        <v>65.099999999999994</v>
      </c>
      <c r="D80" s="265">
        <v>64.183333333333337</v>
      </c>
      <c r="E80" s="265">
        <v>62.466666666666669</v>
      </c>
      <c r="F80" s="265">
        <v>59.833333333333329</v>
      </c>
      <c r="G80" s="265">
        <v>58.11666666666666</v>
      </c>
      <c r="H80" s="265">
        <v>66.816666666666677</v>
      </c>
      <c r="I80" s="265">
        <v>68.533333333333346</v>
      </c>
      <c r="J80" s="265">
        <v>71.166666666666686</v>
      </c>
      <c r="K80" s="263">
        <v>65.900000000000006</v>
      </c>
      <c r="L80" s="263">
        <v>61.55</v>
      </c>
      <c r="M80" s="263">
        <v>19.65053</v>
      </c>
    </row>
    <row r="81" spans="1:13">
      <c r="A81" s="282">
        <v>72</v>
      </c>
      <c r="B81" s="263" t="s">
        <v>94</v>
      </c>
      <c r="C81" s="263">
        <v>2493.85</v>
      </c>
      <c r="D81" s="265">
        <v>2472.9999999999995</v>
      </c>
      <c r="E81" s="265">
        <v>2441.0499999999993</v>
      </c>
      <c r="F81" s="265">
        <v>2388.2499999999995</v>
      </c>
      <c r="G81" s="265">
        <v>2356.2999999999993</v>
      </c>
      <c r="H81" s="265">
        <v>2525.7999999999993</v>
      </c>
      <c r="I81" s="265">
        <v>2557.7499999999991</v>
      </c>
      <c r="J81" s="265">
        <v>2610.5499999999993</v>
      </c>
      <c r="K81" s="263">
        <v>2504.9499999999998</v>
      </c>
      <c r="L81" s="263">
        <v>2420.1999999999998</v>
      </c>
      <c r="M81" s="263">
        <v>7.2090399999999999</v>
      </c>
    </row>
    <row r="82" spans="1:13">
      <c r="A82" s="282">
        <v>73</v>
      </c>
      <c r="B82" s="263" t="s">
        <v>236</v>
      </c>
      <c r="C82" s="263">
        <v>516.04999999999995</v>
      </c>
      <c r="D82" s="265">
        <v>509.9666666666667</v>
      </c>
      <c r="E82" s="265">
        <v>500.43333333333339</v>
      </c>
      <c r="F82" s="265">
        <v>484.81666666666672</v>
      </c>
      <c r="G82" s="265">
        <v>475.28333333333342</v>
      </c>
      <c r="H82" s="265">
        <v>525.58333333333337</v>
      </c>
      <c r="I82" s="265">
        <v>535.11666666666667</v>
      </c>
      <c r="J82" s="265">
        <v>550.73333333333335</v>
      </c>
      <c r="K82" s="263">
        <v>519.5</v>
      </c>
      <c r="L82" s="263">
        <v>494.35</v>
      </c>
      <c r="M82" s="263">
        <v>5.0561499999999997</v>
      </c>
    </row>
    <row r="83" spans="1:13">
      <c r="A83" s="282">
        <v>74</v>
      </c>
      <c r="B83" s="263" t="s">
        <v>237</v>
      </c>
      <c r="C83" s="263">
        <v>1298.8</v>
      </c>
      <c r="D83" s="265">
        <v>1295.3833333333334</v>
      </c>
      <c r="E83" s="265">
        <v>1276.7666666666669</v>
      </c>
      <c r="F83" s="265">
        <v>1254.7333333333333</v>
      </c>
      <c r="G83" s="265">
        <v>1236.1166666666668</v>
      </c>
      <c r="H83" s="265">
        <v>1317.416666666667</v>
      </c>
      <c r="I83" s="265">
        <v>1336.0333333333333</v>
      </c>
      <c r="J83" s="265">
        <v>1358.0666666666671</v>
      </c>
      <c r="K83" s="263">
        <v>1314</v>
      </c>
      <c r="L83" s="263">
        <v>1273.3499999999999</v>
      </c>
      <c r="M83" s="263">
        <v>0.42238999999999999</v>
      </c>
    </row>
    <row r="84" spans="1:13">
      <c r="A84" s="282">
        <v>75</v>
      </c>
      <c r="B84" s="263" t="s">
        <v>96</v>
      </c>
      <c r="C84" s="263">
        <v>1234.0999999999999</v>
      </c>
      <c r="D84" s="265">
        <v>1224.5333333333333</v>
      </c>
      <c r="E84" s="265">
        <v>1206.3166666666666</v>
      </c>
      <c r="F84" s="265">
        <v>1178.5333333333333</v>
      </c>
      <c r="G84" s="265">
        <v>1160.3166666666666</v>
      </c>
      <c r="H84" s="265">
        <v>1252.3166666666666</v>
      </c>
      <c r="I84" s="265">
        <v>1270.5333333333333</v>
      </c>
      <c r="J84" s="265">
        <v>1298.3166666666666</v>
      </c>
      <c r="K84" s="263">
        <v>1242.75</v>
      </c>
      <c r="L84" s="263">
        <v>1196.75</v>
      </c>
      <c r="M84" s="263">
        <v>10.82272</v>
      </c>
    </row>
    <row r="85" spans="1:13">
      <c r="A85" s="282">
        <v>76</v>
      </c>
      <c r="B85" s="263" t="s">
        <v>97</v>
      </c>
      <c r="C85" s="263">
        <v>179.45</v>
      </c>
      <c r="D85" s="265">
        <v>178.85</v>
      </c>
      <c r="E85" s="265">
        <v>176.75</v>
      </c>
      <c r="F85" s="265">
        <v>174.05</v>
      </c>
      <c r="G85" s="265">
        <v>171.95000000000002</v>
      </c>
      <c r="H85" s="265">
        <v>181.54999999999998</v>
      </c>
      <c r="I85" s="265">
        <v>183.64999999999995</v>
      </c>
      <c r="J85" s="265">
        <v>186.34999999999997</v>
      </c>
      <c r="K85" s="263">
        <v>180.95</v>
      </c>
      <c r="L85" s="263">
        <v>176.15</v>
      </c>
      <c r="M85" s="263">
        <v>31.52937</v>
      </c>
    </row>
    <row r="86" spans="1:13">
      <c r="A86" s="282">
        <v>77</v>
      </c>
      <c r="B86" s="263" t="s">
        <v>98</v>
      </c>
      <c r="C86" s="263">
        <v>77</v>
      </c>
      <c r="D86" s="265">
        <v>75.183333333333337</v>
      </c>
      <c r="E86" s="265">
        <v>72.866666666666674</v>
      </c>
      <c r="F86" s="265">
        <v>68.733333333333334</v>
      </c>
      <c r="G86" s="265">
        <v>66.416666666666671</v>
      </c>
      <c r="H86" s="265">
        <v>79.316666666666677</v>
      </c>
      <c r="I86" s="265">
        <v>81.63333333333334</v>
      </c>
      <c r="J86" s="265">
        <v>85.76666666666668</v>
      </c>
      <c r="K86" s="263">
        <v>77.5</v>
      </c>
      <c r="L86" s="263">
        <v>71.05</v>
      </c>
      <c r="M86" s="263">
        <v>398.59534000000002</v>
      </c>
    </row>
    <row r="87" spans="1:13">
      <c r="A87" s="282">
        <v>78</v>
      </c>
      <c r="B87" s="263" t="s">
        <v>359</v>
      </c>
      <c r="C87" s="263">
        <v>200.9</v>
      </c>
      <c r="D87" s="265">
        <v>203.20000000000002</v>
      </c>
      <c r="E87" s="265">
        <v>196.95000000000005</v>
      </c>
      <c r="F87" s="265">
        <v>193.00000000000003</v>
      </c>
      <c r="G87" s="265">
        <v>186.75000000000006</v>
      </c>
      <c r="H87" s="265">
        <v>207.15000000000003</v>
      </c>
      <c r="I87" s="265">
        <v>213.39999999999998</v>
      </c>
      <c r="J87" s="265">
        <v>217.35000000000002</v>
      </c>
      <c r="K87" s="263">
        <v>209.45</v>
      </c>
      <c r="L87" s="263">
        <v>199.25</v>
      </c>
      <c r="M87" s="263">
        <v>52.244419999999998</v>
      </c>
    </row>
    <row r="88" spans="1:13">
      <c r="A88" s="282">
        <v>79</v>
      </c>
      <c r="B88" s="263" t="s">
        <v>240</v>
      </c>
      <c r="C88" s="263">
        <v>47.75</v>
      </c>
      <c r="D88" s="265">
        <v>46.949999999999996</v>
      </c>
      <c r="E88" s="265">
        <v>45.899999999999991</v>
      </c>
      <c r="F88" s="265">
        <v>44.05</v>
      </c>
      <c r="G88" s="265">
        <v>42.999999999999993</v>
      </c>
      <c r="H88" s="265">
        <v>48.79999999999999</v>
      </c>
      <c r="I88" s="265">
        <v>49.849999999999987</v>
      </c>
      <c r="J88" s="265">
        <v>51.699999999999989</v>
      </c>
      <c r="K88" s="263">
        <v>48</v>
      </c>
      <c r="L88" s="263">
        <v>45.1</v>
      </c>
      <c r="M88" s="263">
        <v>30.371040000000001</v>
      </c>
    </row>
    <row r="89" spans="1:13">
      <c r="A89" s="282">
        <v>80</v>
      </c>
      <c r="B89" s="263" t="s">
        <v>99</v>
      </c>
      <c r="C89" s="263">
        <v>138.9</v>
      </c>
      <c r="D89" s="265">
        <v>137.56666666666669</v>
      </c>
      <c r="E89" s="265">
        <v>135.23333333333338</v>
      </c>
      <c r="F89" s="265">
        <v>131.56666666666669</v>
      </c>
      <c r="G89" s="265">
        <v>129.23333333333338</v>
      </c>
      <c r="H89" s="265">
        <v>141.23333333333338</v>
      </c>
      <c r="I89" s="265">
        <v>143.56666666666669</v>
      </c>
      <c r="J89" s="265">
        <v>147.23333333333338</v>
      </c>
      <c r="K89" s="263">
        <v>139.9</v>
      </c>
      <c r="L89" s="263">
        <v>133.9</v>
      </c>
      <c r="M89" s="263">
        <v>194.51005000000001</v>
      </c>
    </row>
    <row r="90" spans="1:13">
      <c r="A90" s="282">
        <v>81</v>
      </c>
      <c r="B90" s="263" t="s">
        <v>102</v>
      </c>
      <c r="C90" s="263">
        <v>24.25</v>
      </c>
      <c r="D90" s="265">
        <v>23.966666666666669</v>
      </c>
      <c r="E90" s="265">
        <v>23.533333333333339</v>
      </c>
      <c r="F90" s="265">
        <v>22.81666666666667</v>
      </c>
      <c r="G90" s="265">
        <v>22.38333333333334</v>
      </c>
      <c r="H90" s="265">
        <v>24.683333333333337</v>
      </c>
      <c r="I90" s="265">
        <v>25.116666666666667</v>
      </c>
      <c r="J90" s="265">
        <v>25.833333333333336</v>
      </c>
      <c r="K90" s="263">
        <v>24.4</v>
      </c>
      <c r="L90" s="263">
        <v>23.25</v>
      </c>
      <c r="M90" s="263">
        <v>146.44021000000001</v>
      </c>
    </row>
    <row r="91" spans="1:13">
      <c r="A91" s="282">
        <v>82</v>
      </c>
      <c r="B91" s="263" t="s">
        <v>241</v>
      </c>
      <c r="C91" s="263">
        <v>205.9</v>
      </c>
      <c r="D91" s="265">
        <v>205.6</v>
      </c>
      <c r="E91" s="265">
        <v>200.29999999999998</v>
      </c>
      <c r="F91" s="265">
        <v>194.7</v>
      </c>
      <c r="G91" s="265">
        <v>189.39999999999998</v>
      </c>
      <c r="H91" s="265">
        <v>211.2</v>
      </c>
      <c r="I91" s="265">
        <v>216.5</v>
      </c>
      <c r="J91" s="265">
        <v>222.1</v>
      </c>
      <c r="K91" s="263">
        <v>210.9</v>
      </c>
      <c r="L91" s="263">
        <v>200</v>
      </c>
      <c r="M91" s="263">
        <v>14.97546</v>
      </c>
    </row>
    <row r="92" spans="1:13">
      <c r="A92" s="282">
        <v>83</v>
      </c>
      <c r="B92" s="263" t="s">
        <v>100</v>
      </c>
      <c r="C92" s="263">
        <v>511.35</v>
      </c>
      <c r="D92" s="265">
        <v>505.2</v>
      </c>
      <c r="E92" s="265">
        <v>491</v>
      </c>
      <c r="F92" s="265">
        <v>470.65000000000003</v>
      </c>
      <c r="G92" s="265">
        <v>456.45000000000005</v>
      </c>
      <c r="H92" s="265">
        <v>525.54999999999995</v>
      </c>
      <c r="I92" s="265">
        <v>539.74999999999989</v>
      </c>
      <c r="J92" s="265">
        <v>560.09999999999991</v>
      </c>
      <c r="K92" s="263">
        <v>519.4</v>
      </c>
      <c r="L92" s="263">
        <v>484.85</v>
      </c>
      <c r="M92" s="263">
        <v>40.279049999999998</v>
      </c>
    </row>
    <row r="93" spans="1:13">
      <c r="A93" s="282">
        <v>84</v>
      </c>
      <c r="B93" s="263" t="s">
        <v>242</v>
      </c>
      <c r="C93" s="263">
        <v>507</v>
      </c>
      <c r="D93" s="265">
        <v>506.83333333333331</v>
      </c>
      <c r="E93" s="265">
        <v>501.66666666666663</v>
      </c>
      <c r="F93" s="265">
        <v>496.33333333333331</v>
      </c>
      <c r="G93" s="265">
        <v>491.16666666666663</v>
      </c>
      <c r="H93" s="265">
        <v>512.16666666666663</v>
      </c>
      <c r="I93" s="265">
        <v>517.33333333333326</v>
      </c>
      <c r="J93" s="265">
        <v>522.66666666666663</v>
      </c>
      <c r="K93" s="263">
        <v>512</v>
      </c>
      <c r="L93" s="263">
        <v>501.5</v>
      </c>
      <c r="M93" s="263">
        <v>0.66822000000000004</v>
      </c>
    </row>
    <row r="94" spans="1:13">
      <c r="A94" s="282">
        <v>85</v>
      </c>
      <c r="B94" s="263" t="s">
        <v>103</v>
      </c>
      <c r="C94" s="263">
        <v>723.5</v>
      </c>
      <c r="D94" s="265">
        <v>723.31666666666661</v>
      </c>
      <c r="E94" s="265">
        <v>713.13333333333321</v>
      </c>
      <c r="F94" s="265">
        <v>702.76666666666665</v>
      </c>
      <c r="G94" s="265">
        <v>692.58333333333326</v>
      </c>
      <c r="H94" s="265">
        <v>733.68333333333317</v>
      </c>
      <c r="I94" s="265">
        <v>743.86666666666656</v>
      </c>
      <c r="J94" s="265">
        <v>754.23333333333312</v>
      </c>
      <c r="K94" s="263">
        <v>733.5</v>
      </c>
      <c r="L94" s="263">
        <v>712.95</v>
      </c>
      <c r="M94" s="263">
        <v>9.1305300000000003</v>
      </c>
    </row>
    <row r="95" spans="1:13">
      <c r="A95" s="282">
        <v>86</v>
      </c>
      <c r="B95" s="263" t="s">
        <v>243</v>
      </c>
      <c r="C95" s="263">
        <v>516</v>
      </c>
      <c r="D95" s="265">
        <v>512.75</v>
      </c>
      <c r="E95" s="265">
        <v>505.5</v>
      </c>
      <c r="F95" s="265">
        <v>495</v>
      </c>
      <c r="G95" s="265">
        <v>487.75</v>
      </c>
      <c r="H95" s="265">
        <v>523.25</v>
      </c>
      <c r="I95" s="265">
        <v>530.5</v>
      </c>
      <c r="J95" s="265">
        <v>541</v>
      </c>
      <c r="K95" s="263">
        <v>520</v>
      </c>
      <c r="L95" s="263">
        <v>502.25</v>
      </c>
      <c r="M95" s="263">
        <v>0.6452</v>
      </c>
    </row>
    <row r="96" spans="1:13">
      <c r="A96" s="282">
        <v>87</v>
      </c>
      <c r="B96" s="263" t="s">
        <v>244</v>
      </c>
      <c r="C96" s="263">
        <v>1304</v>
      </c>
      <c r="D96" s="265">
        <v>1297.6499999999999</v>
      </c>
      <c r="E96" s="265">
        <v>1278.3999999999996</v>
      </c>
      <c r="F96" s="265">
        <v>1252.7999999999997</v>
      </c>
      <c r="G96" s="265">
        <v>1233.5499999999995</v>
      </c>
      <c r="H96" s="265">
        <v>1323.2499999999998</v>
      </c>
      <c r="I96" s="265">
        <v>1342.5000000000002</v>
      </c>
      <c r="J96" s="265">
        <v>1368.1</v>
      </c>
      <c r="K96" s="263">
        <v>1316.9</v>
      </c>
      <c r="L96" s="263">
        <v>1272.05</v>
      </c>
      <c r="M96" s="263">
        <v>7.2773099999999999</v>
      </c>
    </row>
    <row r="97" spans="1:13">
      <c r="A97" s="282">
        <v>88</v>
      </c>
      <c r="B97" s="263" t="s">
        <v>104</v>
      </c>
      <c r="C97" s="263">
        <v>1392.2</v>
      </c>
      <c r="D97" s="265">
        <v>1389.8333333333333</v>
      </c>
      <c r="E97" s="265">
        <v>1372.9666666666665</v>
      </c>
      <c r="F97" s="265">
        <v>1353.7333333333331</v>
      </c>
      <c r="G97" s="265">
        <v>1336.8666666666663</v>
      </c>
      <c r="H97" s="265">
        <v>1409.0666666666666</v>
      </c>
      <c r="I97" s="265">
        <v>1425.9333333333334</v>
      </c>
      <c r="J97" s="265">
        <v>1445.1666666666667</v>
      </c>
      <c r="K97" s="263">
        <v>1406.7</v>
      </c>
      <c r="L97" s="263">
        <v>1370.6</v>
      </c>
      <c r="M97" s="263">
        <v>14.23254</v>
      </c>
    </row>
    <row r="98" spans="1:13">
      <c r="A98" s="282">
        <v>89</v>
      </c>
      <c r="B98" s="263" t="s">
        <v>372</v>
      </c>
      <c r="C98" s="263">
        <v>526</v>
      </c>
      <c r="D98" s="265">
        <v>527.46666666666658</v>
      </c>
      <c r="E98" s="265">
        <v>508.83333333333314</v>
      </c>
      <c r="F98" s="265">
        <v>491.66666666666657</v>
      </c>
      <c r="G98" s="265">
        <v>473.03333333333313</v>
      </c>
      <c r="H98" s="265">
        <v>544.63333333333321</v>
      </c>
      <c r="I98" s="265">
        <v>563.26666666666665</v>
      </c>
      <c r="J98" s="265">
        <v>580.43333333333317</v>
      </c>
      <c r="K98" s="263">
        <v>546.1</v>
      </c>
      <c r="L98" s="263">
        <v>510.3</v>
      </c>
      <c r="M98" s="263">
        <v>11.5345</v>
      </c>
    </row>
    <row r="99" spans="1:13">
      <c r="A99" s="282">
        <v>90</v>
      </c>
      <c r="B99" s="263" t="s">
        <v>246</v>
      </c>
      <c r="C99" s="263">
        <v>256</v>
      </c>
      <c r="D99" s="265">
        <v>256.68333333333334</v>
      </c>
      <c r="E99" s="265">
        <v>251.56666666666666</v>
      </c>
      <c r="F99" s="265">
        <v>247.13333333333333</v>
      </c>
      <c r="G99" s="265">
        <v>242.01666666666665</v>
      </c>
      <c r="H99" s="265">
        <v>261.11666666666667</v>
      </c>
      <c r="I99" s="265">
        <v>266.23333333333335</v>
      </c>
      <c r="J99" s="265">
        <v>270.66666666666669</v>
      </c>
      <c r="K99" s="263">
        <v>261.8</v>
      </c>
      <c r="L99" s="263">
        <v>252.25</v>
      </c>
      <c r="M99" s="263">
        <v>9.02182</v>
      </c>
    </row>
    <row r="100" spans="1:13">
      <c r="A100" s="282">
        <v>91</v>
      </c>
      <c r="B100" s="263" t="s">
        <v>107</v>
      </c>
      <c r="C100" s="263">
        <v>983.4</v>
      </c>
      <c r="D100" s="265">
        <v>992.13333333333321</v>
      </c>
      <c r="E100" s="265">
        <v>963.46666666666647</v>
      </c>
      <c r="F100" s="265">
        <v>943.5333333333333</v>
      </c>
      <c r="G100" s="265">
        <v>914.86666666666656</v>
      </c>
      <c r="H100" s="265">
        <v>1012.0666666666664</v>
      </c>
      <c r="I100" s="265">
        <v>1040.7333333333331</v>
      </c>
      <c r="J100" s="265">
        <v>1060.6666666666663</v>
      </c>
      <c r="K100" s="263">
        <v>1020.8</v>
      </c>
      <c r="L100" s="263">
        <v>972.2</v>
      </c>
      <c r="M100" s="263">
        <v>77.739940000000004</v>
      </c>
    </row>
    <row r="101" spans="1:13">
      <c r="A101" s="282">
        <v>92</v>
      </c>
      <c r="B101" s="263" t="s">
        <v>248</v>
      </c>
      <c r="C101" s="263">
        <v>2873</v>
      </c>
      <c r="D101" s="265">
        <v>2863.3333333333335</v>
      </c>
      <c r="E101" s="265">
        <v>2836.666666666667</v>
      </c>
      <c r="F101" s="265">
        <v>2800.3333333333335</v>
      </c>
      <c r="G101" s="265">
        <v>2773.666666666667</v>
      </c>
      <c r="H101" s="265">
        <v>2899.666666666667</v>
      </c>
      <c r="I101" s="265">
        <v>2926.3333333333339</v>
      </c>
      <c r="J101" s="265">
        <v>2962.666666666667</v>
      </c>
      <c r="K101" s="263">
        <v>2890</v>
      </c>
      <c r="L101" s="263">
        <v>2827</v>
      </c>
      <c r="M101" s="263">
        <v>1.9053800000000001</v>
      </c>
    </row>
    <row r="102" spans="1:13">
      <c r="A102" s="282">
        <v>93</v>
      </c>
      <c r="B102" s="263" t="s">
        <v>109</v>
      </c>
      <c r="C102" s="263">
        <v>1400.35</v>
      </c>
      <c r="D102" s="265">
        <v>1389.2666666666667</v>
      </c>
      <c r="E102" s="265">
        <v>1372.0833333333333</v>
      </c>
      <c r="F102" s="265">
        <v>1343.8166666666666</v>
      </c>
      <c r="G102" s="265">
        <v>1326.6333333333332</v>
      </c>
      <c r="H102" s="265">
        <v>1417.5333333333333</v>
      </c>
      <c r="I102" s="265">
        <v>1434.7166666666667</v>
      </c>
      <c r="J102" s="265">
        <v>1462.9833333333333</v>
      </c>
      <c r="K102" s="263">
        <v>1406.45</v>
      </c>
      <c r="L102" s="263">
        <v>1361</v>
      </c>
      <c r="M102" s="263">
        <v>93.003410000000002</v>
      </c>
    </row>
    <row r="103" spans="1:13">
      <c r="A103" s="282">
        <v>94</v>
      </c>
      <c r="B103" s="263" t="s">
        <v>249</v>
      </c>
      <c r="C103" s="263">
        <v>706.1</v>
      </c>
      <c r="D103" s="265">
        <v>700.6</v>
      </c>
      <c r="E103" s="265">
        <v>690.5</v>
      </c>
      <c r="F103" s="265">
        <v>674.9</v>
      </c>
      <c r="G103" s="265">
        <v>664.8</v>
      </c>
      <c r="H103" s="265">
        <v>716.2</v>
      </c>
      <c r="I103" s="265">
        <v>726.30000000000018</v>
      </c>
      <c r="J103" s="265">
        <v>741.90000000000009</v>
      </c>
      <c r="K103" s="263">
        <v>710.7</v>
      </c>
      <c r="L103" s="263">
        <v>685</v>
      </c>
      <c r="M103" s="263">
        <v>41.71978</v>
      </c>
    </row>
    <row r="104" spans="1:13">
      <c r="A104" s="282">
        <v>95</v>
      </c>
      <c r="B104" s="263" t="s">
        <v>105</v>
      </c>
      <c r="C104" s="263">
        <v>1023.75</v>
      </c>
      <c r="D104" s="265">
        <v>1011.1333333333333</v>
      </c>
      <c r="E104" s="265">
        <v>993.26666666666665</v>
      </c>
      <c r="F104" s="265">
        <v>962.7833333333333</v>
      </c>
      <c r="G104" s="265">
        <v>944.91666666666663</v>
      </c>
      <c r="H104" s="265">
        <v>1041.6166666666668</v>
      </c>
      <c r="I104" s="265">
        <v>1059.4833333333331</v>
      </c>
      <c r="J104" s="265">
        <v>1089.9666666666667</v>
      </c>
      <c r="K104" s="263">
        <v>1029</v>
      </c>
      <c r="L104" s="263">
        <v>980.65</v>
      </c>
      <c r="M104" s="263">
        <v>14.03988</v>
      </c>
    </row>
    <row r="105" spans="1:13">
      <c r="A105" s="282">
        <v>96</v>
      </c>
      <c r="B105" s="263" t="s">
        <v>110</v>
      </c>
      <c r="C105" s="263">
        <v>2865.35</v>
      </c>
      <c r="D105" s="265">
        <v>2839.2000000000003</v>
      </c>
      <c r="E105" s="265">
        <v>2799.4000000000005</v>
      </c>
      <c r="F105" s="265">
        <v>2733.4500000000003</v>
      </c>
      <c r="G105" s="265">
        <v>2693.6500000000005</v>
      </c>
      <c r="H105" s="265">
        <v>2905.1500000000005</v>
      </c>
      <c r="I105" s="265">
        <v>2944.9500000000007</v>
      </c>
      <c r="J105" s="265">
        <v>3010.9000000000005</v>
      </c>
      <c r="K105" s="263">
        <v>2879</v>
      </c>
      <c r="L105" s="263">
        <v>2773.25</v>
      </c>
      <c r="M105" s="263">
        <v>7.1492100000000001</v>
      </c>
    </row>
    <row r="106" spans="1:13">
      <c r="A106" s="282">
        <v>97</v>
      </c>
      <c r="B106" s="263" t="s">
        <v>112</v>
      </c>
      <c r="C106" s="263">
        <v>348.7</v>
      </c>
      <c r="D106" s="265">
        <v>345.06666666666666</v>
      </c>
      <c r="E106" s="265">
        <v>339.83333333333331</v>
      </c>
      <c r="F106" s="265">
        <v>330.96666666666664</v>
      </c>
      <c r="G106" s="265">
        <v>325.73333333333329</v>
      </c>
      <c r="H106" s="265">
        <v>353.93333333333334</v>
      </c>
      <c r="I106" s="265">
        <v>359.16666666666669</v>
      </c>
      <c r="J106" s="265">
        <v>368.03333333333336</v>
      </c>
      <c r="K106" s="263">
        <v>350.3</v>
      </c>
      <c r="L106" s="263">
        <v>336.2</v>
      </c>
      <c r="M106" s="263">
        <v>129.42071000000001</v>
      </c>
    </row>
    <row r="107" spans="1:13">
      <c r="A107" s="282">
        <v>98</v>
      </c>
      <c r="B107" s="263" t="s">
        <v>113</v>
      </c>
      <c r="C107" s="263">
        <v>231.55</v>
      </c>
      <c r="D107" s="265">
        <v>229.93333333333337</v>
      </c>
      <c r="E107" s="265">
        <v>227.21666666666673</v>
      </c>
      <c r="F107" s="265">
        <v>222.88333333333335</v>
      </c>
      <c r="G107" s="265">
        <v>220.16666666666671</v>
      </c>
      <c r="H107" s="265">
        <v>234.26666666666674</v>
      </c>
      <c r="I107" s="265">
        <v>236.98333333333338</v>
      </c>
      <c r="J107" s="265">
        <v>241.31666666666675</v>
      </c>
      <c r="K107" s="263">
        <v>232.65</v>
      </c>
      <c r="L107" s="263">
        <v>225.6</v>
      </c>
      <c r="M107" s="263">
        <v>73.500069999999994</v>
      </c>
    </row>
    <row r="108" spans="1:13">
      <c r="A108" s="282">
        <v>99</v>
      </c>
      <c r="B108" s="263" t="s">
        <v>114</v>
      </c>
      <c r="C108" s="263">
        <v>2454.4</v>
      </c>
      <c r="D108" s="265">
        <v>2469.7000000000003</v>
      </c>
      <c r="E108" s="265">
        <v>2433.5000000000005</v>
      </c>
      <c r="F108" s="265">
        <v>2412.6000000000004</v>
      </c>
      <c r="G108" s="265">
        <v>2376.4000000000005</v>
      </c>
      <c r="H108" s="265">
        <v>2490.6000000000004</v>
      </c>
      <c r="I108" s="265">
        <v>2526.8000000000002</v>
      </c>
      <c r="J108" s="265">
        <v>2547.7000000000003</v>
      </c>
      <c r="K108" s="263">
        <v>2505.9</v>
      </c>
      <c r="L108" s="263">
        <v>2448.8000000000002</v>
      </c>
      <c r="M108" s="263">
        <v>18.117809999999999</v>
      </c>
    </row>
    <row r="109" spans="1:13">
      <c r="A109" s="282">
        <v>100</v>
      </c>
      <c r="B109" s="263" t="s">
        <v>250</v>
      </c>
      <c r="C109" s="263">
        <v>291.95</v>
      </c>
      <c r="D109" s="265">
        <v>295.13333333333333</v>
      </c>
      <c r="E109" s="265">
        <v>287.81666666666666</v>
      </c>
      <c r="F109" s="265">
        <v>283.68333333333334</v>
      </c>
      <c r="G109" s="265">
        <v>276.36666666666667</v>
      </c>
      <c r="H109" s="265">
        <v>299.26666666666665</v>
      </c>
      <c r="I109" s="265">
        <v>306.58333333333326</v>
      </c>
      <c r="J109" s="265">
        <v>310.71666666666664</v>
      </c>
      <c r="K109" s="263">
        <v>302.45</v>
      </c>
      <c r="L109" s="263">
        <v>291</v>
      </c>
      <c r="M109" s="263">
        <v>10.551679999999999</v>
      </c>
    </row>
    <row r="110" spans="1:13">
      <c r="A110" s="282">
        <v>101</v>
      </c>
      <c r="B110" s="263" t="s">
        <v>251</v>
      </c>
      <c r="C110" s="263">
        <v>42.15</v>
      </c>
      <c r="D110" s="265">
        <v>41.6</v>
      </c>
      <c r="E110" s="265">
        <v>40.75</v>
      </c>
      <c r="F110" s="265">
        <v>39.35</v>
      </c>
      <c r="G110" s="265">
        <v>38.5</v>
      </c>
      <c r="H110" s="265">
        <v>43</v>
      </c>
      <c r="I110" s="265">
        <v>43.850000000000009</v>
      </c>
      <c r="J110" s="265">
        <v>45.25</v>
      </c>
      <c r="K110" s="263">
        <v>42.45</v>
      </c>
      <c r="L110" s="263">
        <v>40.200000000000003</v>
      </c>
      <c r="M110" s="263">
        <v>18.093260000000001</v>
      </c>
    </row>
    <row r="111" spans="1:13">
      <c r="A111" s="282">
        <v>102</v>
      </c>
      <c r="B111" s="263" t="s">
        <v>108</v>
      </c>
      <c r="C111" s="263">
        <v>2512.9499999999998</v>
      </c>
      <c r="D111" s="265">
        <v>2482.7666666666664</v>
      </c>
      <c r="E111" s="265">
        <v>2442.4333333333329</v>
      </c>
      <c r="F111" s="265">
        <v>2371.9166666666665</v>
      </c>
      <c r="G111" s="265">
        <v>2331.583333333333</v>
      </c>
      <c r="H111" s="265">
        <v>2553.2833333333328</v>
      </c>
      <c r="I111" s="265">
        <v>2593.6166666666668</v>
      </c>
      <c r="J111" s="265">
        <v>2664.1333333333328</v>
      </c>
      <c r="K111" s="263">
        <v>2523.1</v>
      </c>
      <c r="L111" s="263">
        <v>2412.25</v>
      </c>
      <c r="M111" s="263">
        <v>38.320300000000003</v>
      </c>
    </row>
    <row r="112" spans="1:13">
      <c r="A112" s="282">
        <v>103</v>
      </c>
      <c r="B112" s="263" t="s">
        <v>116</v>
      </c>
      <c r="C112" s="263">
        <v>560.6</v>
      </c>
      <c r="D112" s="265">
        <v>554.08333333333337</v>
      </c>
      <c r="E112" s="265">
        <v>544.36666666666679</v>
      </c>
      <c r="F112" s="265">
        <v>528.13333333333344</v>
      </c>
      <c r="G112" s="265">
        <v>518.41666666666686</v>
      </c>
      <c r="H112" s="265">
        <v>570.31666666666672</v>
      </c>
      <c r="I112" s="265">
        <v>580.03333333333319</v>
      </c>
      <c r="J112" s="265">
        <v>596.26666666666665</v>
      </c>
      <c r="K112" s="263">
        <v>563.79999999999995</v>
      </c>
      <c r="L112" s="263">
        <v>537.85</v>
      </c>
      <c r="M112" s="263">
        <v>254.45896999999999</v>
      </c>
    </row>
    <row r="113" spans="1:13">
      <c r="A113" s="282">
        <v>104</v>
      </c>
      <c r="B113" s="263" t="s">
        <v>252</v>
      </c>
      <c r="C113" s="263">
        <v>1364</v>
      </c>
      <c r="D113" s="265">
        <v>1365.9166666666667</v>
      </c>
      <c r="E113" s="265">
        <v>1343.9333333333334</v>
      </c>
      <c r="F113" s="265">
        <v>1323.8666666666666</v>
      </c>
      <c r="G113" s="265">
        <v>1301.8833333333332</v>
      </c>
      <c r="H113" s="265">
        <v>1385.9833333333336</v>
      </c>
      <c r="I113" s="265">
        <v>1407.9666666666667</v>
      </c>
      <c r="J113" s="265">
        <v>1428.0333333333338</v>
      </c>
      <c r="K113" s="263">
        <v>1387.9</v>
      </c>
      <c r="L113" s="263">
        <v>1345.85</v>
      </c>
      <c r="M113" s="263">
        <v>7.4868499999999996</v>
      </c>
    </row>
    <row r="114" spans="1:13">
      <c r="A114" s="282">
        <v>105</v>
      </c>
      <c r="B114" s="263" t="s">
        <v>117</v>
      </c>
      <c r="C114" s="263">
        <v>458.9</v>
      </c>
      <c r="D114" s="265">
        <v>453.86666666666662</v>
      </c>
      <c r="E114" s="265">
        <v>447.08333333333326</v>
      </c>
      <c r="F114" s="265">
        <v>435.26666666666665</v>
      </c>
      <c r="G114" s="265">
        <v>428.48333333333329</v>
      </c>
      <c r="H114" s="265">
        <v>465.68333333333322</v>
      </c>
      <c r="I114" s="265">
        <v>472.46666666666664</v>
      </c>
      <c r="J114" s="265">
        <v>484.28333333333319</v>
      </c>
      <c r="K114" s="263">
        <v>460.65</v>
      </c>
      <c r="L114" s="263">
        <v>442.05</v>
      </c>
      <c r="M114" s="263">
        <v>19.62407</v>
      </c>
    </row>
    <row r="115" spans="1:13">
      <c r="A115" s="282">
        <v>106</v>
      </c>
      <c r="B115" s="263" t="s">
        <v>387</v>
      </c>
      <c r="C115" s="263">
        <v>393.75</v>
      </c>
      <c r="D115" s="265">
        <v>394.25</v>
      </c>
      <c r="E115" s="265">
        <v>386.5</v>
      </c>
      <c r="F115" s="265">
        <v>379.25</v>
      </c>
      <c r="G115" s="265">
        <v>371.5</v>
      </c>
      <c r="H115" s="265">
        <v>401.5</v>
      </c>
      <c r="I115" s="265">
        <v>409.25</v>
      </c>
      <c r="J115" s="265">
        <v>416.5</v>
      </c>
      <c r="K115" s="263">
        <v>402</v>
      </c>
      <c r="L115" s="263">
        <v>387</v>
      </c>
      <c r="M115" s="263">
        <v>7.9063299999999996</v>
      </c>
    </row>
    <row r="116" spans="1:13">
      <c r="A116" s="282">
        <v>107</v>
      </c>
      <c r="B116" s="263" t="s">
        <v>119</v>
      </c>
      <c r="C116" s="263">
        <v>54.05</v>
      </c>
      <c r="D116" s="265">
        <v>53.116666666666667</v>
      </c>
      <c r="E116" s="265">
        <v>51.833333333333336</v>
      </c>
      <c r="F116" s="265">
        <v>49.616666666666667</v>
      </c>
      <c r="G116" s="265">
        <v>48.333333333333336</v>
      </c>
      <c r="H116" s="265">
        <v>55.333333333333336</v>
      </c>
      <c r="I116" s="265">
        <v>56.616666666666667</v>
      </c>
      <c r="J116" s="265">
        <v>58.833333333333336</v>
      </c>
      <c r="K116" s="263">
        <v>54.4</v>
      </c>
      <c r="L116" s="263">
        <v>50.9</v>
      </c>
      <c r="M116" s="263">
        <v>629.94326999999998</v>
      </c>
    </row>
    <row r="117" spans="1:13">
      <c r="A117" s="282">
        <v>108</v>
      </c>
      <c r="B117" s="263" t="s">
        <v>126</v>
      </c>
      <c r="C117" s="263">
        <v>208.7</v>
      </c>
      <c r="D117" s="265">
        <v>208.13333333333333</v>
      </c>
      <c r="E117" s="265">
        <v>206.56666666666666</v>
      </c>
      <c r="F117" s="265">
        <v>204.43333333333334</v>
      </c>
      <c r="G117" s="265">
        <v>202.86666666666667</v>
      </c>
      <c r="H117" s="265">
        <v>210.26666666666665</v>
      </c>
      <c r="I117" s="265">
        <v>211.83333333333331</v>
      </c>
      <c r="J117" s="265">
        <v>213.96666666666664</v>
      </c>
      <c r="K117" s="263">
        <v>209.7</v>
      </c>
      <c r="L117" s="263">
        <v>206</v>
      </c>
      <c r="M117" s="263">
        <v>202.47639000000001</v>
      </c>
    </row>
    <row r="118" spans="1:13">
      <c r="A118" s="282">
        <v>109</v>
      </c>
      <c r="B118" s="263" t="s">
        <v>115</v>
      </c>
      <c r="C118" s="263">
        <v>171.85</v>
      </c>
      <c r="D118" s="265">
        <v>170.58333333333334</v>
      </c>
      <c r="E118" s="265">
        <v>167.76666666666668</v>
      </c>
      <c r="F118" s="265">
        <v>163.68333333333334</v>
      </c>
      <c r="G118" s="265">
        <v>160.86666666666667</v>
      </c>
      <c r="H118" s="265">
        <v>174.66666666666669</v>
      </c>
      <c r="I118" s="265">
        <v>177.48333333333335</v>
      </c>
      <c r="J118" s="265">
        <v>181.56666666666669</v>
      </c>
      <c r="K118" s="263">
        <v>173.4</v>
      </c>
      <c r="L118" s="263">
        <v>166.5</v>
      </c>
      <c r="M118" s="263">
        <v>165.28863999999999</v>
      </c>
    </row>
    <row r="119" spans="1:13">
      <c r="A119" s="282">
        <v>110</v>
      </c>
      <c r="B119" s="263" t="s">
        <v>255</v>
      </c>
      <c r="C119" s="263">
        <v>104.85</v>
      </c>
      <c r="D119" s="265">
        <v>106.28333333333335</v>
      </c>
      <c r="E119" s="265">
        <v>102.7166666666667</v>
      </c>
      <c r="F119" s="265">
        <v>100.58333333333336</v>
      </c>
      <c r="G119" s="265">
        <v>97.016666666666708</v>
      </c>
      <c r="H119" s="265">
        <v>108.41666666666669</v>
      </c>
      <c r="I119" s="265">
        <v>111.98333333333332</v>
      </c>
      <c r="J119" s="265">
        <v>114.11666666666667</v>
      </c>
      <c r="K119" s="263">
        <v>109.85</v>
      </c>
      <c r="L119" s="263">
        <v>104.15</v>
      </c>
      <c r="M119" s="263">
        <v>24.516940000000002</v>
      </c>
    </row>
    <row r="120" spans="1:13">
      <c r="A120" s="282">
        <v>111</v>
      </c>
      <c r="B120" s="263" t="s">
        <v>125</v>
      </c>
      <c r="C120" s="263">
        <v>88.8</v>
      </c>
      <c r="D120" s="265">
        <v>88.383333333333326</v>
      </c>
      <c r="E120" s="265">
        <v>87.516666666666652</v>
      </c>
      <c r="F120" s="265">
        <v>86.23333333333332</v>
      </c>
      <c r="G120" s="265">
        <v>85.366666666666646</v>
      </c>
      <c r="H120" s="265">
        <v>89.666666666666657</v>
      </c>
      <c r="I120" s="265">
        <v>90.533333333333331</v>
      </c>
      <c r="J120" s="265">
        <v>91.816666666666663</v>
      </c>
      <c r="K120" s="263">
        <v>89.25</v>
      </c>
      <c r="L120" s="263">
        <v>87.1</v>
      </c>
      <c r="M120" s="263">
        <v>159.76036999999999</v>
      </c>
    </row>
    <row r="121" spans="1:13">
      <c r="A121" s="282">
        <v>112</v>
      </c>
      <c r="B121" s="263" t="s">
        <v>772</v>
      </c>
      <c r="C121" s="263">
        <v>1611.65</v>
      </c>
      <c r="D121" s="265">
        <v>1605.5666666666666</v>
      </c>
      <c r="E121" s="265">
        <v>1588.1333333333332</v>
      </c>
      <c r="F121" s="265">
        <v>1564.6166666666666</v>
      </c>
      <c r="G121" s="265">
        <v>1547.1833333333332</v>
      </c>
      <c r="H121" s="265">
        <v>1629.0833333333333</v>
      </c>
      <c r="I121" s="265">
        <v>1646.5166666666667</v>
      </c>
      <c r="J121" s="265">
        <v>1670.0333333333333</v>
      </c>
      <c r="K121" s="263">
        <v>1623</v>
      </c>
      <c r="L121" s="263">
        <v>1582.05</v>
      </c>
      <c r="M121" s="263">
        <v>12.262639999999999</v>
      </c>
    </row>
    <row r="122" spans="1:13">
      <c r="A122" s="282">
        <v>113</v>
      </c>
      <c r="B122" s="263" t="s">
        <v>120</v>
      </c>
      <c r="C122" s="263">
        <v>522.20000000000005</v>
      </c>
      <c r="D122" s="265">
        <v>519.4</v>
      </c>
      <c r="E122" s="265">
        <v>514.54999999999995</v>
      </c>
      <c r="F122" s="265">
        <v>506.9</v>
      </c>
      <c r="G122" s="265">
        <v>502.04999999999995</v>
      </c>
      <c r="H122" s="265">
        <v>527.04999999999995</v>
      </c>
      <c r="I122" s="265">
        <v>531.90000000000009</v>
      </c>
      <c r="J122" s="265">
        <v>539.54999999999995</v>
      </c>
      <c r="K122" s="263">
        <v>524.25</v>
      </c>
      <c r="L122" s="263">
        <v>511.75</v>
      </c>
      <c r="M122" s="263">
        <v>12.876429999999999</v>
      </c>
    </row>
    <row r="123" spans="1:13">
      <c r="A123" s="282">
        <v>114</v>
      </c>
      <c r="B123" s="263" t="s">
        <v>826</v>
      </c>
      <c r="C123" s="263">
        <v>245.05</v>
      </c>
      <c r="D123" s="265">
        <v>244.46666666666667</v>
      </c>
      <c r="E123" s="265">
        <v>241.58333333333334</v>
      </c>
      <c r="F123" s="265">
        <v>238.11666666666667</v>
      </c>
      <c r="G123" s="265">
        <v>235.23333333333335</v>
      </c>
      <c r="H123" s="265">
        <v>247.93333333333334</v>
      </c>
      <c r="I123" s="265">
        <v>250.81666666666666</v>
      </c>
      <c r="J123" s="265">
        <v>254.28333333333333</v>
      </c>
      <c r="K123" s="263">
        <v>247.35</v>
      </c>
      <c r="L123" s="263">
        <v>241</v>
      </c>
      <c r="M123" s="263">
        <v>18.554960000000001</v>
      </c>
    </row>
    <row r="124" spans="1:13">
      <c r="A124" s="282">
        <v>115</v>
      </c>
      <c r="B124" s="263" t="s">
        <v>122</v>
      </c>
      <c r="C124" s="263">
        <v>877.4</v>
      </c>
      <c r="D124" s="265">
        <v>867.63333333333333</v>
      </c>
      <c r="E124" s="265">
        <v>854.26666666666665</v>
      </c>
      <c r="F124" s="265">
        <v>831.13333333333333</v>
      </c>
      <c r="G124" s="265">
        <v>817.76666666666665</v>
      </c>
      <c r="H124" s="265">
        <v>890.76666666666665</v>
      </c>
      <c r="I124" s="265">
        <v>904.13333333333321</v>
      </c>
      <c r="J124" s="265">
        <v>927.26666666666665</v>
      </c>
      <c r="K124" s="263">
        <v>881</v>
      </c>
      <c r="L124" s="263">
        <v>844.5</v>
      </c>
      <c r="M124" s="263">
        <v>67.788399999999996</v>
      </c>
    </row>
    <row r="125" spans="1:13">
      <c r="A125" s="282">
        <v>116</v>
      </c>
      <c r="B125" s="263" t="s">
        <v>256</v>
      </c>
      <c r="C125" s="263">
        <v>4556.8500000000004</v>
      </c>
      <c r="D125" s="265">
        <v>4625.6166666666668</v>
      </c>
      <c r="E125" s="265">
        <v>4451.2333333333336</v>
      </c>
      <c r="F125" s="265">
        <v>4345.6166666666668</v>
      </c>
      <c r="G125" s="265">
        <v>4171.2333333333336</v>
      </c>
      <c r="H125" s="265">
        <v>4731.2333333333336</v>
      </c>
      <c r="I125" s="265">
        <v>4905.6166666666668</v>
      </c>
      <c r="J125" s="265">
        <v>5011.2333333333336</v>
      </c>
      <c r="K125" s="263">
        <v>4800</v>
      </c>
      <c r="L125" s="263">
        <v>4520</v>
      </c>
      <c r="M125" s="263">
        <v>5.9417799999999996</v>
      </c>
    </row>
    <row r="126" spans="1:13">
      <c r="A126" s="282">
        <v>117</v>
      </c>
      <c r="B126" s="263" t="s">
        <v>124</v>
      </c>
      <c r="C126" s="263">
        <v>1397.15</v>
      </c>
      <c r="D126" s="265">
        <v>1402.4666666666665</v>
      </c>
      <c r="E126" s="265">
        <v>1369.6833333333329</v>
      </c>
      <c r="F126" s="265">
        <v>1342.2166666666665</v>
      </c>
      <c r="G126" s="265">
        <v>1309.4333333333329</v>
      </c>
      <c r="H126" s="265">
        <v>1429.9333333333329</v>
      </c>
      <c r="I126" s="265">
        <v>1462.7166666666662</v>
      </c>
      <c r="J126" s="265">
        <v>1490.1833333333329</v>
      </c>
      <c r="K126" s="263">
        <v>1435.25</v>
      </c>
      <c r="L126" s="263">
        <v>1375</v>
      </c>
      <c r="M126" s="263">
        <v>148.55206000000001</v>
      </c>
    </row>
    <row r="127" spans="1:13">
      <c r="A127" s="282">
        <v>118</v>
      </c>
      <c r="B127" s="263" t="s">
        <v>121</v>
      </c>
      <c r="C127" s="263">
        <v>1605.75</v>
      </c>
      <c r="D127" s="265">
        <v>1613.05</v>
      </c>
      <c r="E127" s="265">
        <v>1586.5</v>
      </c>
      <c r="F127" s="265">
        <v>1567.25</v>
      </c>
      <c r="G127" s="265">
        <v>1540.7</v>
      </c>
      <c r="H127" s="265">
        <v>1632.3</v>
      </c>
      <c r="I127" s="265">
        <v>1658.8499999999997</v>
      </c>
      <c r="J127" s="265">
        <v>1678.1</v>
      </c>
      <c r="K127" s="263">
        <v>1639.6</v>
      </c>
      <c r="L127" s="263">
        <v>1593.8</v>
      </c>
      <c r="M127" s="263">
        <v>10.969010000000001</v>
      </c>
    </row>
    <row r="128" spans="1:13">
      <c r="A128" s="282">
        <v>119</v>
      </c>
      <c r="B128" s="263" t="s">
        <v>257</v>
      </c>
      <c r="C128" s="263">
        <v>2159.0500000000002</v>
      </c>
      <c r="D128" s="265">
        <v>2164.2999999999997</v>
      </c>
      <c r="E128" s="265">
        <v>2119.7499999999995</v>
      </c>
      <c r="F128" s="265">
        <v>2080.4499999999998</v>
      </c>
      <c r="G128" s="265">
        <v>2035.8999999999996</v>
      </c>
      <c r="H128" s="265">
        <v>2203.5999999999995</v>
      </c>
      <c r="I128" s="265">
        <v>2248.1499999999996</v>
      </c>
      <c r="J128" s="265">
        <v>2287.4499999999994</v>
      </c>
      <c r="K128" s="263">
        <v>2208.85</v>
      </c>
      <c r="L128" s="263">
        <v>2125</v>
      </c>
      <c r="M128" s="263">
        <v>4.1397399999999998</v>
      </c>
    </row>
    <row r="129" spans="1:13">
      <c r="A129" s="282">
        <v>120</v>
      </c>
      <c r="B129" s="263" t="s">
        <v>258</v>
      </c>
      <c r="C129" s="263">
        <v>96.55</v>
      </c>
      <c r="D129" s="265">
        <v>95.75</v>
      </c>
      <c r="E129" s="265">
        <v>93.3</v>
      </c>
      <c r="F129" s="265">
        <v>90.05</v>
      </c>
      <c r="G129" s="265">
        <v>87.6</v>
      </c>
      <c r="H129" s="265">
        <v>99</v>
      </c>
      <c r="I129" s="265">
        <v>101.44999999999999</v>
      </c>
      <c r="J129" s="265">
        <v>104.7</v>
      </c>
      <c r="K129" s="263">
        <v>98.2</v>
      </c>
      <c r="L129" s="263">
        <v>92.5</v>
      </c>
      <c r="M129" s="263">
        <v>98.645480000000006</v>
      </c>
    </row>
    <row r="130" spans="1:13">
      <c r="A130" s="282">
        <v>121</v>
      </c>
      <c r="B130" s="263" t="s">
        <v>128</v>
      </c>
      <c r="C130" s="263">
        <v>630.35</v>
      </c>
      <c r="D130" s="265">
        <v>622.38333333333333</v>
      </c>
      <c r="E130" s="265">
        <v>611.9666666666667</v>
      </c>
      <c r="F130" s="265">
        <v>593.58333333333337</v>
      </c>
      <c r="G130" s="265">
        <v>583.16666666666674</v>
      </c>
      <c r="H130" s="265">
        <v>640.76666666666665</v>
      </c>
      <c r="I130" s="265">
        <v>651.18333333333339</v>
      </c>
      <c r="J130" s="265">
        <v>669.56666666666661</v>
      </c>
      <c r="K130" s="263">
        <v>632.79999999999995</v>
      </c>
      <c r="L130" s="263">
        <v>604</v>
      </c>
      <c r="M130" s="263">
        <v>260.91257000000002</v>
      </c>
    </row>
    <row r="131" spans="1:13">
      <c r="A131" s="282">
        <v>122</v>
      </c>
      <c r="B131" s="263" t="s">
        <v>127</v>
      </c>
      <c r="C131" s="263">
        <v>409.45</v>
      </c>
      <c r="D131" s="265">
        <v>401.79999999999995</v>
      </c>
      <c r="E131" s="265">
        <v>391.94999999999993</v>
      </c>
      <c r="F131" s="265">
        <v>374.45</v>
      </c>
      <c r="G131" s="265">
        <v>364.59999999999997</v>
      </c>
      <c r="H131" s="265">
        <v>419.2999999999999</v>
      </c>
      <c r="I131" s="265">
        <v>429.14999999999992</v>
      </c>
      <c r="J131" s="265">
        <v>446.64999999999986</v>
      </c>
      <c r="K131" s="263">
        <v>411.65</v>
      </c>
      <c r="L131" s="263">
        <v>384.3</v>
      </c>
      <c r="M131" s="263">
        <v>120.33319</v>
      </c>
    </row>
    <row r="132" spans="1:13">
      <c r="A132" s="282">
        <v>123</v>
      </c>
      <c r="B132" s="263" t="s">
        <v>129</v>
      </c>
      <c r="C132" s="263">
        <v>2762.65</v>
      </c>
      <c r="D132" s="265">
        <v>2732.0500000000006</v>
      </c>
      <c r="E132" s="265">
        <v>2691.3000000000011</v>
      </c>
      <c r="F132" s="265">
        <v>2619.9500000000003</v>
      </c>
      <c r="G132" s="265">
        <v>2579.2000000000007</v>
      </c>
      <c r="H132" s="265">
        <v>2803.4000000000015</v>
      </c>
      <c r="I132" s="265">
        <v>2844.1500000000005</v>
      </c>
      <c r="J132" s="265">
        <v>2915.5000000000018</v>
      </c>
      <c r="K132" s="263">
        <v>2772.8</v>
      </c>
      <c r="L132" s="263">
        <v>2660.7</v>
      </c>
      <c r="M132" s="263">
        <v>6.2965999999999998</v>
      </c>
    </row>
    <row r="133" spans="1:13">
      <c r="A133" s="282">
        <v>124</v>
      </c>
      <c r="B133" s="263" t="s">
        <v>131</v>
      </c>
      <c r="C133" s="263">
        <v>1775.85</v>
      </c>
      <c r="D133" s="265">
        <v>1761.7833333333331</v>
      </c>
      <c r="E133" s="265">
        <v>1737.5166666666662</v>
      </c>
      <c r="F133" s="265">
        <v>1699.1833333333332</v>
      </c>
      <c r="G133" s="265">
        <v>1674.9166666666663</v>
      </c>
      <c r="H133" s="265">
        <v>1800.1166666666661</v>
      </c>
      <c r="I133" s="265">
        <v>1824.383333333333</v>
      </c>
      <c r="J133" s="265">
        <v>1862.716666666666</v>
      </c>
      <c r="K133" s="263">
        <v>1786.05</v>
      </c>
      <c r="L133" s="263">
        <v>1723.45</v>
      </c>
      <c r="M133" s="263">
        <v>31.187419999999999</v>
      </c>
    </row>
    <row r="134" spans="1:13">
      <c r="A134" s="282">
        <v>125</v>
      </c>
      <c r="B134" s="263" t="s">
        <v>132</v>
      </c>
      <c r="C134" s="263">
        <v>94.75</v>
      </c>
      <c r="D134" s="265">
        <v>93</v>
      </c>
      <c r="E134" s="265">
        <v>90.95</v>
      </c>
      <c r="F134" s="265">
        <v>87.15</v>
      </c>
      <c r="G134" s="265">
        <v>85.100000000000009</v>
      </c>
      <c r="H134" s="265">
        <v>96.8</v>
      </c>
      <c r="I134" s="265">
        <v>98.850000000000009</v>
      </c>
      <c r="J134" s="265">
        <v>102.64999999999999</v>
      </c>
      <c r="K134" s="263">
        <v>95.05</v>
      </c>
      <c r="L134" s="263">
        <v>89.2</v>
      </c>
      <c r="M134" s="263">
        <v>217.64124000000001</v>
      </c>
    </row>
    <row r="135" spans="1:13">
      <c r="A135" s="282">
        <v>126</v>
      </c>
      <c r="B135" s="263" t="s">
        <v>259</v>
      </c>
      <c r="C135" s="263">
        <v>2689.35</v>
      </c>
      <c r="D135" s="265">
        <v>2747.7000000000003</v>
      </c>
      <c r="E135" s="265">
        <v>2614.8000000000006</v>
      </c>
      <c r="F135" s="265">
        <v>2540.2500000000005</v>
      </c>
      <c r="G135" s="265">
        <v>2407.3500000000008</v>
      </c>
      <c r="H135" s="265">
        <v>2822.2500000000005</v>
      </c>
      <c r="I135" s="265">
        <v>2955.15</v>
      </c>
      <c r="J135" s="265">
        <v>3029.7000000000003</v>
      </c>
      <c r="K135" s="263">
        <v>2880.6</v>
      </c>
      <c r="L135" s="263">
        <v>2673.15</v>
      </c>
      <c r="M135" s="263">
        <v>4.5277700000000003</v>
      </c>
    </row>
    <row r="136" spans="1:13">
      <c r="A136" s="282">
        <v>127</v>
      </c>
      <c r="B136" s="263" t="s">
        <v>133</v>
      </c>
      <c r="C136" s="263">
        <v>394.15</v>
      </c>
      <c r="D136" s="265">
        <v>390.2166666666667</v>
      </c>
      <c r="E136" s="265">
        <v>384.93333333333339</v>
      </c>
      <c r="F136" s="265">
        <v>375.7166666666667</v>
      </c>
      <c r="G136" s="265">
        <v>370.43333333333339</v>
      </c>
      <c r="H136" s="265">
        <v>399.43333333333339</v>
      </c>
      <c r="I136" s="265">
        <v>404.7166666666667</v>
      </c>
      <c r="J136" s="265">
        <v>413.93333333333339</v>
      </c>
      <c r="K136" s="263">
        <v>395.5</v>
      </c>
      <c r="L136" s="263">
        <v>381</v>
      </c>
      <c r="M136" s="263">
        <v>41.630859999999998</v>
      </c>
    </row>
    <row r="137" spans="1:13">
      <c r="A137" s="282">
        <v>128</v>
      </c>
      <c r="B137" s="263" t="s">
        <v>260</v>
      </c>
      <c r="C137" s="263">
        <v>4108.25</v>
      </c>
      <c r="D137" s="265">
        <v>4165.4666666666662</v>
      </c>
      <c r="E137" s="265">
        <v>4007.7833333333328</v>
      </c>
      <c r="F137" s="265">
        <v>3907.3166666666666</v>
      </c>
      <c r="G137" s="265">
        <v>3749.6333333333332</v>
      </c>
      <c r="H137" s="265">
        <v>4265.9333333333325</v>
      </c>
      <c r="I137" s="265">
        <v>4423.616666666665</v>
      </c>
      <c r="J137" s="265">
        <v>4524.0833333333321</v>
      </c>
      <c r="K137" s="263">
        <v>4323.1499999999996</v>
      </c>
      <c r="L137" s="263">
        <v>4065</v>
      </c>
      <c r="M137" s="263">
        <v>3.3545500000000001</v>
      </c>
    </row>
    <row r="138" spans="1:13">
      <c r="A138" s="282">
        <v>129</v>
      </c>
      <c r="B138" s="263" t="s">
        <v>134</v>
      </c>
      <c r="C138" s="263">
        <v>1373.7</v>
      </c>
      <c r="D138" s="265">
        <v>1367.6499999999999</v>
      </c>
      <c r="E138" s="265">
        <v>1353.2999999999997</v>
      </c>
      <c r="F138" s="265">
        <v>1332.8999999999999</v>
      </c>
      <c r="G138" s="265">
        <v>1318.5499999999997</v>
      </c>
      <c r="H138" s="265">
        <v>1388.0499999999997</v>
      </c>
      <c r="I138" s="265">
        <v>1402.3999999999996</v>
      </c>
      <c r="J138" s="265">
        <v>1422.7999999999997</v>
      </c>
      <c r="K138" s="263">
        <v>1382</v>
      </c>
      <c r="L138" s="263">
        <v>1347.25</v>
      </c>
      <c r="M138" s="263">
        <v>20.63654</v>
      </c>
    </row>
    <row r="139" spans="1:13">
      <c r="A139" s="282">
        <v>130</v>
      </c>
      <c r="B139" s="263" t="s">
        <v>135</v>
      </c>
      <c r="C139" s="263">
        <v>1036</v>
      </c>
      <c r="D139" s="265">
        <v>1038.9333333333332</v>
      </c>
      <c r="E139" s="265">
        <v>1019.1666666666663</v>
      </c>
      <c r="F139" s="265">
        <v>1002.3333333333331</v>
      </c>
      <c r="G139" s="265">
        <v>982.56666666666626</v>
      </c>
      <c r="H139" s="265">
        <v>1055.7666666666664</v>
      </c>
      <c r="I139" s="265">
        <v>1075.5333333333333</v>
      </c>
      <c r="J139" s="265">
        <v>1092.3666666666663</v>
      </c>
      <c r="K139" s="263">
        <v>1058.7</v>
      </c>
      <c r="L139" s="263">
        <v>1022.1</v>
      </c>
      <c r="M139" s="263">
        <v>15.283670000000001</v>
      </c>
    </row>
    <row r="140" spans="1:13">
      <c r="A140" s="282">
        <v>131</v>
      </c>
      <c r="B140" s="263" t="s">
        <v>146</v>
      </c>
      <c r="C140" s="263">
        <v>82671.600000000006</v>
      </c>
      <c r="D140" s="265">
        <v>81690.53333333334</v>
      </c>
      <c r="E140" s="265">
        <v>80281.06666666668</v>
      </c>
      <c r="F140" s="265">
        <v>77890.53333333334</v>
      </c>
      <c r="G140" s="265">
        <v>76481.06666666668</v>
      </c>
      <c r="H140" s="265">
        <v>84081.06666666668</v>
      </c>
      <c r="I140" s="265">
        <v>85490.533333333326</v>
      </c>
      <c r="J140" s="265">
        <v>87881.06666666668</v>
      </c>
      <c r="K140" s="263">
        <v>83100</v>
      </c>
      <c r="L140" s="263">
        <v>79300</v>
      </c>
      <c r="M140" s="263">
        <v>0.30803999999999998</v>
      </c>
    </row>
    <row r="141" spans="1:13">
      <c r="A141" s="282">
        <v>132</v>
      </c>
      <c r="B141" s="263" t="s">
        <v>143</v>
      </c>
      <c r="C141" s="263">
        <v>1094.2</v>
      </c>
      <c r="D141" s="265">
        <v>1086.9000000000001</v>
      </c>
      <c r="E141" s="265">
        <v>1070.6500000000001</v>
      </c>
      <c r="F141" s="265">
        <v>1047.0999999999999</v>
      </c>
      <c r="G141" s="265">
        <v>1030.8499999999999</v>
      </c>
      <c r="H141" s="265">
        <v>1110.4500000000003</v>
      </c>
      <c r="I141" s="265">
        <v>1126.7000000000003</v>
      </c>
      <c r="J141" s="265">
        <v>1150.2500000000005</v>
      </c>
      <c r="K141" s="263">
        <v>1103.1500000000001</v>
      </c>
      <c r="L141" s="263">
        <v>1063.3499999999999</v>
      </c>
      <c r="M141" s="263">
        <v>7.0049700000000001</v>
      </c>
    </row>
    <row r="142" spans="1:13">
      <c r="A142" s="282">
        <v>133</v>
      </c>
      <c r="B142" s="263" t="s">
        <v>137</v>
      </c>
      <c r="C142" s="263">
        <v>176.7</v>
      </c>
      <c r="D142" s="265">
        <v>175.55000000000004</v>
      </c>
      <c r="E142" s="265">
        <v>172.20000000000007</v>
      </c>
      <c r="F142" s="265">
        <v>167.70000000000005</v>
      </c>
      <c r="G142" s="265">
        <v>164.35000000000008</v>
      </c>
      <c r="H142" s="265">
        <v>180.05000000000007</v>
      </c>
      <c r="I142" s="265">
        <v>183.40000000000003</v>
      </c>
      <c r="J142" s="265">
        <v>187.90000000000006</v>
      </c>
      <c r="K142" s="263">
        <v>178.9</v>
      </c>
      <c r="L142" s="263">
        <v>171.05</v>
      </c>
      <c r="M142" s="263">
        <v>88.825069999999997</v>
      </c>
    </row>
    <row r="143" spans="1:13">
      <c r="A143" s="282">
        <v>134</v>
      </c>
      <c r="B143" s="263" t="s">
        <v>136</v>
      </c>
      <c r="C143" s="263">
        <v>811.25</v>
      </c>
      <c r="D143" s="265">
        <v>793.01666666666677</v>
      </c>
      <c r="E143" s="265">
        <v>769.03333333333353</v>
      </c>
      <c r="F143" s="265">
        <v>726.81666666666672</v>
      </c>
      <c r="G143" s="265">
        <v>702.83333333333348</v>
      </c>
      <c r="H143" s="265">
        <v>835.23333333333358</v>
      </c>
      <c r="I143" s="265">
        <v>859.21666666666692</v>
      </c>
      <c r="J143" s="265">
        <v>901.43333333333362</v>
      </c>
      <c r="K143" s="263">
        <v>817</v>
      </c>
      <c r="L143" s="263">
        <v>750.8</v>
      </c>
      <c r="M143" s="263">
        <v>125.01627999999999</v>
      </c>
    </row>
    <row r="144" spans="1:13">
      <c r="A144" s="282">
        <v>135</v>
      </c>
      <c r="B144" s="263" t="s">
        <v>138</v>
      </c>
      <c r="C144" s="263">
        <v>148.5</v>
      </c>
      <c r="D144" s="265">
        <v>148.03333333333333</v>
      </c>
      <c r="E144" s="265">
        <v>145.66666666666666</v>
      </c>
      <c r="F144" s="265">
        <v>142.83333333333331</v>
      </c>
      <c r="G144" s="265">
        <v>140.46666666666664</v>
      </c>
      <c r="H144" s="265">
        <v>150.86666666666667</v>
      </c>
      <c r="I144" s="265">
        <v>153.23333333333335</v>
      </c>
      <c r="J144" s="265">
        <v>156.06666666666669</v>
      </c>
      <c r="K144" s="263">
        <v>150.4</v>
      </c>
      <c r="L144" s="263">
        <v>145.19999999999999</v>
      </c>
      <c r="M144" s="263">
        <v>52.743699999999997</v>
      </c>
    </row>
    <row r="145" spans="1:13">
      <c r="A145" s="282">
        <v>136</v>
      </c>
      <c r="B145" s="263" t="s">
        <v>139</v>
      </c>
      <c r="C145" s="263">
        <v>421.3</v>
      </c>
      <c r="D145" s="265">
        <v>417.43333333333334</v>
      </c>
      <c r="E145" s="265">
        <v>410.86666666666667</v>
      </c>
      <c r="F145" s="265">
        <v>400.43333333333334</v>
      </c>
      <c r="G145" s="265">
        <v>393.86666666666667</v>
      </c>
      <c r="H145" s="265">
        <v>427.86666666666667</v>
      </c>
      <c r="I145" s="265">
        <v>434.43333333333339</v>
      </c>
      <c r="J145" s="265">
        <v>444.86666666666667</v>
      </c>
      <c r="K145" s="263">
        <v>424</v>
      </c>
      <c r="L145" s="263">
        <v>407</v>
      </c>
      <c r="M145" s="263">
        <v>28.335789999999999</v>
      </c>
    </row>
    <row r="146" spans="1:13">
      <c r="A146" s="282">
        <v>137</v>
      </c>
      <c r="B146" s="263" t="s">
        <v>140</v>
      </c>
      <c r="C146" s="263">
        <v>6815.8</v>
      </c>
      <c r="D146" s="265">
        <v>6710</v>
      </c>
      <c r="E146" s="265">
        <v>6574.6</v>
      </c>
      <c r="F146" s="265">
        <v>6333.4000000000005</v>
      </c>
      <c r="G146" s="265">
        <v>6198.0000000000009</v>
      </c>
      <c r="H146" s="265">
        <v>6951.2</v>
      </c>
      <c r="I146" s="265">
        <v>7086.5999999999995</v>
      </c>
      <c r="J146" s="265">
        <v>7327.7999999999993</v>
      </c>
      <c r="K146" s="263">
        <v>6845.4</v>
      </c>
      <c r="L146" s="263">
        <v>6468.8</v>
      </c>
      <c r="M146" s="263">
        <v>9.9571799999999993</v>
      </c>
    </row>
    <row r="147" spans="1:13">
      <c r="A147" s="282">
        <v>138</v>
      </c>
      <c r="B147" s="263" t="s">
        <v>142</v>
      </c>
      <c r="C147" s="263">
        <v>874.15</v>
      </c>
      <c r="D147" s="265">
        <v>865.65</v>
      </c>
      <c r="E147" s="265">
        <v>854.8</v>
      </c>
      <c r="F147" s="265">
        <v>835.44999999999993</v>
      </c>
      <c r="G147" s="265">
        <v>824.59999999999991</v>
      </c>
      <c r="H147" s="265">
        <v>885</v>
      </c>
      <c r="I147" s="265">
        <v>895.85000000000014</v>
      </c>
      <c r="J147" s="265">
        <v>915.2</v>
      </c>
      <c r="K147" s="263">
        <v>876.5</v>
      </c>
      <c r="L147" s="263">
        <v>846.3</v>
      </c>
      <c r="M147" s="263">
        <v>2.9338600000000001</v>
      </c>
    </row>
    <row r="148" spans="1:13">
      <c r="A148" s="282">
        <v>139</v>
      </c>
      <c r="B148" s="263" t="s">
        <v>144</v>
      </c>
      <c r="C148" s="263">
        <v>2050.25</v>
      </c>
      <c r="D148" s="265">
        <v>2073.1833333333334</v>
      </c>
      <c r="E148" s="265">
        <v>1972.5666666666666</v>
      </c>
      <c r="F148" s="265">
        <v>1894.8833333333332</v>
      </c>
      <c r="G148" s="265">
        <v>1794.2666666666664</v>
      </c>
      <c r="H148" s="265">
        <v>2150.8666666666668</v>
      </c>
      <c r="I148" s="265">
        <v>2251.4833333333336</v>
      </c>
      <c r="J148" s="265">
        <v>2329.166666666667</v>
      </c>
      <c r="K148" s="263">
        <v>2173.8000000000002</v>
      </c>
      <c r="L148" s="263">
        <v>1995.5</v>
      </c>
      <c r="M148" s="263">
        <v>19.357420000000001</v>
      </c>
    </row>
    <row r="149" spans="1:13">
      <c r="A149" s="282">
        <v>140</v>
      </c>
      <c r="B149" s="263" t="s">
        <v>145</v>
      </c>
      <c r="C149" s="263">
        <v>211.6</v>
      </c>
      <c r="D149" s="265">
        <v>208.33333333333334</v>
      </c>
      <c r="E149" s="265">
        <v>203.9666666666667</v>
      </c>
      <c r="F149" s="265">
        <v>196.33333333333334</v>
      </c>
      <c r="G149" s="265">
        <v>191.9666666666667</v>
      </c>
      <c r="H149" s="265">
        <v>215.9666666666667</v>
      </c>
      <c r="I149" s="265">
        <v>220.33333333333331</v>
      </c>
      <c r="J149" s="265">
        <v>227.9666666666667</v>
      </c>
      <c r="K149" s="263">
        <v>212.7</v>
      </c>
      <c r="L149" s="263">
        <v>200.7</v>
      </c>
      <c r="M149" s="263">
        <v>193.59299999999999</v>
      </c>
    </row>
    <row r="150" spans="1:13">
      <c r="A150" s="282">
        <v>141</v>
      </c>
      <c r="B150" s="263" t="s">
        <v>262</v>
      </c>
      <c r="C150" s="263">
        <v>1682.25</v>
      </c>
      <c r="D150" s="265">
        <v>1681.2</v>
      </c>
      <c r="E150" s="265">
        <v>1604.0500000000002</v>
      </c>
      <c r="F150" s="265">
        <v>1525.8500000000001</v>
      </c>
      <c r="G150" s="265">
        <v>1448.7000000000003</v>
      </c>
      <c r="H150" s="265">
        <v>1759.4</v>
      </c>
      <c r="I150" s="265">
        <v>1836.5500000000002</v>
      </c>
      <c r="J150" s="265">
        <v>1914.75</v>
      </c>
      <c r="K150" s="263">
        <v>1758.35</v>
      </c>
      <c r="L150" s="263">
        <v>1603</v>
      </c>
      <c r="M150" s="263">
        <v>7.44747</v>
      </c>
    </row>
    <row r="151" spans="1:13">
      <c r="A151" s="282">
        <v>142</v>
      </c>
      <c r="B151" s="263" t="s">
        <v>147</v>
      </c>
      <c r="C151" s="263">
        <v>1173.3499999999999</v>
      </c>
      <c r="D151" s="265">
        <v>1183.8333333333333</v>
      </c>
      <c r="E151" s="265">
        <v>1158.6666666666665</v>
      </c>
      <c r="F151" s="265">
        <v>1143.9833333333333</v>
      </c>
      <c r="G151" s="265">
        <v>1118.8166666666666</v>
      </c>
      <c r="H151" s="265">
        <v>1198.5166666666664</v>
      </c>
      <c r="I151" s="265">
        <v>1223.6833333333329</v>
      </c>
      <c r="J151" s="265">
        <v>1238.3666666666663</v>
      </c>
      <c r="K151" s="263">
        <v>1209</v>
      </c>
      <c r="L151" s="263">
        <v>1169.1500000000001</v>
      </c>
      <c r="M151" s="263">
        <v>11.463200000000001</v>
      </c>
    </row>
    <row r="152" spans="1:13">
      <c r="A152" s="282">
        <v>143</v>
      </c>
      <c r="B152" s="263" t="s">
        <v>263</v>
      </c>
      <c r="C152" s="263">
        <v>913.25</v>
      </c>
      <c r="D152" s="265">
        <v>920.23333333333323</v>
      </c>
      <c r="E152" s="265">
        <v>901.46666666666647</v>
      </c>
      <c r="F152" s="265">
        <v>889.68333333333328</v>
      </c>
      <c r="G152" s="265">
        <v>870.91666666666652</v>
      </c>
      <c r="H152" s="265">
        <v>932.01666666666642</v>
      </c>
      <c r="I152" s="265">
        <v>950.78333333333308</v>
      </c>
      <c r="J152" s="265">
        <v>962.56666666666638</v>
      </c>
      <c r="K152" s="263">
        <v>939</v>
      </c>
      <c r="L152" s="263">
        <v>908.45</v>
      </c>
      <c r="M152" s="263">
        <v>3.36395</v>
      </c>
    </row>
    <row r="153" spans="1:13">
      <c r="A153" s="282">
        <v>144</v>
      </c>
      <c r="B153" s="263" t="s">
        <v>152</v>
      </c>
      <c r="C153" s="263">
        <v>138.4</v>
      </c>
      <c r="D153" s="265">
        <v>136.85</v>
      </c>
      <c r="E153" s="265">
        <v>134.69999999999999</v>
      </c>
      <c r="F153" s="265">
        <v>131</v>
      </c>
      <c r="G153" s="265">
        <v>128.85</v>
      </c>
      <c r="H153" s="265">
        <v>140.54999999999998</v>
      </c>
      <c r="I153" s="265">
        <v>142.70000000000002</v>
      </c>
      <c r="J153" s="265">
        <v>146.39999999999998</v>
      </c>
      <c r="K153" s="263">
        <v>139</v>
      </c>
      <c r="L153" s="263">
        <v>133.15</v>
      </c>
      <c r="M153" s="263">
        <v>84.032110000000003</v>
      </c>
    </row>
    <row r="154" spans="1:13">
      <c r="A154" s="282">
        <v>145</v>
      </c>
      <c r="B154" s="263" t="s">
        <v>153</v>
      </c>
      <c r="C154" s="263">
        <v>100.6</v>
      </c>
      <c r="D154" s="265">
        <v>100.33333333333333</v>
      </c>
      <c r="E154" s="265">
        <v>99.516666666666652</v>
      </c>
      <c r="F154" s="265">
        <v>98.433333333333323</v>
      </c>
      <c r="G154" s="265">
        <v>97.616666666666646</v>
      </c>
      <c r="H154" s="265">
        <v>101.41666666666666</v>
      </c>
      <c r="I154" s="265">
        <v>102.23333333333335</v>
      </c>
      <c r="J154" s="265">
        <v>103.31666666666666</v>
      </c>
      <c r="K154" s="263">
        <v>101.15</v>
      </c>
      <c r="L154" s="263">
        <v>99.25</v>
      </c>
      <c r="M154" s="263">
        <v>191.92856</v>
      </c>
    </row>
    <row r="155" spans="1:13">
      <c r="A155" s="282">
        <v>146</v>
      </c>
      <c r="B155" s="263" t="s">
        <v>148</v>
      </c>
      <c r="C155" s="263">
        <v>55.9</v>
      </c>
      <c r="D155" s="265">
        <v>55.199999999999996</v>
      </c>
      <c r="E155" s="265">
        <v>54.29999999999999</v>
      </c>
      <c r="F155" s="265">
        <v>52.699999999999996</v>
      </c>
      <c r="G155" s="265">
        <v>51.79999999999999</v>
      </c>
      <c r="H155" s="265">
        <v>56.79999999999999</v>
      </c>
      <c r="I155" s="265">
        <v>57.699999999999996</v>
      </c>
      <c r="J155" s="265">
        <v>59.29999999999999</v>
      </c>
      <c r="K155" s="263">
        <v>56.1</v>
      </c>
      <c r="L155" s="263">
        <v>53.6</v>
      </c>
      <c r="M155" s="263">
        <v>180.92644000000001</v>
      </c>
    </row>
    <row r="156" spans="1:13">
      <c r="A156" s="282">
        <v>147</v>
      </c>
      <c r="B156" s="263" t="s">
        <v>450</v>
      </c>
      <c r="C156" s="263">
        <v>2961.15</v>
      </c>
      <c r="D156" s="265">
        <v>2974.75</v>
      </c>
      <c r="E156" s="265">
        <v>2911.5</v>
      </c>
      <c r="F156" s="265">
        <v>2861.85</v>
      </c>
      <c r="G156" s="265">
        <v>2798.6</v>
      </c>
      <c r="H156" s="265">
        <v>3024.4</v>
      </c>
      <c r="I156" s="265">
        <v>3087.65</v>
      </c>
      <c r="J156" s="265">
        <v>3137.3</v>
      </c>
      <c r="K156" s="263">
        <v>3038</v>
      </c>
      <c r="L156" s="263">
        <v>2925.1</v>
      </c>
      <c r="M156" s="263">
        <v>2.11253</v>
      </c>
    </row>
    <row r="157" spans="1:13">
      <c r="A157" s="282">
        <v>148</v>
      </c>
      <c r="B157" s="263" t="s">
        <v>151</v>
      </c>
      <c r="C157" s="263">
        <v>17168.849999999999</v>
      </c>
      <c r="D157" s="265">
        <v>17269.633333333335</v>
      </c>
      <c r="E157" s="265">
        <v>16939.316666666669</v>
      </c>
      <c r="F157" s="265">
        <v>16709.783333333333</v>
      </c>
      <c r="G157" s="265">
        <v>16379.466666666667</v>
      </c>
      <c r="H157" s="265">
        <v>17499.166666666672</v>
      </c>
      <c r="I157" s="265">
        <v>17829.483333333337</v>
      </c>
      <c r="J157" s="265">
        <v>18059.016666666674</v>
      </c>
      <c r="K157" s="263">
        <v>17599.95</v>
      </c>
      <c r="L157" s="263">
        <v>17040.099999999999</v>
      </c>
      <c r="M157" s="263">
        <v>1.10527</v>
      </c>
    </row>
    <row r="158" spans="1:13">
      <c r="A158" s="282">
        <v>149</v>
      </c>
      <c r="B158" s="263" t="s">
        <v>790</v>
      </c>
      <c r="C158" s="263">
        <v>329.15</v>
      </c>
      <c r="D158" s="265">
        <v>328.05</v>
      </c>
      <c r="E158" s="265">
        <v>324.10000000000002</v>
      </c>
      <c r="F158" s="265">
        <v>319.05</v>
      </c>
      <c r="G158" s="265">
        <v>315.10000000000002</v>
      </c>
      <c r="H158" s="265">
        <v>333.1</v>
      </c>
      <c r="I158" s="265">
        <v>337.04999999999995</v>
      </c>
      <c r="J158" s="265">
        <v>342.1</v>
      </c>
      <c r="K158" s="263">
        <v>332</v>
      </c>
      <c r="L158" s="263">
        <v>323</v>
      </c>
      <c r="M158" s="263">
        <v>5.3079200000000002</v>
      </c>
    </row>
    <row r="159" spans="1:13">
      <c r="A159" s="282">
        <v>150</v>
      </c>
      <c r="B159" s="263" t="s">
        <v>265</v>
      </c>
      <c r="C159" s="263">
        <v>562.4</v>
      </c>
      <c r="D159" s="265">
        <v>566.58333333333326</v>
      </c>
      <c r="E159" s="265">
        <v>550.86666666666656</v>
      </c>
      <c r="F159" s="265">
        <v>539.33333333333326</v>
      </c>
      <c r="G159" s="265">
        <v>523.61666666666656</v>
      </c>
      <c r="H159" s="265">
        <v>578.11666666666656</v>
      </c>
      <c r="I159" s="265">
        <v>593.83333333333326</v>
      </c>
      <c r="J159" s="265">
        <v>605.36666666666656</v>
      </c>
      <c r="K159" s="263">
        <v>582.29999999999995</v>
      </c>
      <c r="L159" s="263">
        <v>555.04999999999995</v>
      </c>
      <c r="M159" s="263">
        <v>6.6548299999999996</v>
      </c>
    </row>
    <row r="160" spans="1:13">
      <c r="A160" s="282">
        <v>151</v>
      </c>
      <c r="B160" s="263" t="s">
        <v>155</v>
      </c>
      <c r="C160" s="263">
        <v>102.05</v>
      </c>
      <c r="D160" s="265">
        <v>100.86666666666667</v>
      </c>
      <c r="E160" s="265">
        <v>99.233333333333348</v>
      </c>
      <c r="F160" s="265">
        <v>96.416666666666671</v>
      </c>
      <c r="G160" s="265">
        <v>94.783333333333346</v>
      </c>
      <c r="H160" s="265">
        <v>103.68333333333335</v>
      </c>
      <c r="I160" s="265">
        <v>105.31666666666668</v>
      </c>
      <c r="J160" s="265">
        <v>108.13333333333335</v>
      </c>
      <c r="K160" s="263">
        <v>102.5</v>
      </c>
      <c r="L160" s="263">
        <v>98.05</v>
      </c>
      <c r="M160" s="263">
        <v>255.05623</v>
      </c>
    </row>
    <row r="161" spans="1:13">
      <c r="A161" s="282">
        <v>152</v>
      </c>
      <c r="B161" s="263" t="s">
        <v>154</v>
      </c>
      <c r="C161" s="263">
        <v>115.65</v>
      </c>
      <c r="D161" s="265">
        <v>115.75</v>
      </c>
      <c r="E161" s="265">
        <v>112.6</v>
      </c>
      <c r="F161" s="265">
        <v>109.55</v>
      </c>
      <c r="G161" s="265">
        <v>106.39999999999999</v>
      </c>
      <c r="H161" s="265">
        <v>118.8</v>
      </c>
      <c r="I161" s="265">
        <v>121.95</v>
      </c>
      <c r="J161" s="265">
        <v>125</v>
      </c>
      <c r="K161" s="263">
        <v>118.9</v>
      </c>
      <c r="L161" s="263">
        <v>112.7</v>
      </c>
      <c r="M161" s="263">
        <v>11.13753</v>
      </c>
    </row>
    <row r="162" spans="1:13">
      <c r="A162" s="282">
        <v>153</v>
      </c>
      <c r="B162" s="263" t="s">
        <v>266</v>
      </c>
      <c r="C162" s="263">
        <v>3294.6</v>
      </c>
      <c r="D162" s="265">
        <v>3318.7999999999997</v>
      </c>
      <c r="E162" s="265">
        <v>3229.0499999999993</v>
      </c>
      <c r="F162" s="265">
        <v>3163.4999999999995</v>
      </c>
      <c r="G162" s="265">
        <v>3073.7499999999991</v>
      </c>
      <c r="H162" s="265">
        <v>3384.3499999999995</v>
      </c>
      <c r="I162" s="265">
        <v>3474.1000000000004</v>
      </c>
      <c r="J162" s="265">
        <v>3539.6499999999996</v>
      </c>
      <c r="K162" s="263">
        <v>3408.55</v>
      </c>
      <c r="L162" s="263">
        <v>3253.25</v>
      </c>
      <c r="M162" s="263">
        <v>0.86785000000000001</v>
      </c>
    </row>
    <row r="163" spans="1:13">
      <c r="A163" s="282">
        <v>154</v>
      </c>
      <c r="B163" s="263" t="s">
        <v>267</v>
      </c>
      <c r="C163" s="263">
        <v>2446.85</v>
      </c>
      <c r="D163" s="265">
        <v>2459.0833333333335</v>
      </c>
      <c r="E163" s="265">
        <v>2368.8166666666671</v>
      </c>
      <c r="F163" s="265">
        <v>2290.7833333333338</v>
      </c>
      <c r="G163" s="265">
        <v>2200.5166666666673</v>
      </c>
      <c r="H163" s="265">
        <v>2537.1166666666668</v>
      </c>
      <c r="I163" s="265">
        <v>2627.3833333333332</v>
      </c>
      <c r="J163" s="265">
        <v>2705.4166666666665</v>
      </c>
      <c r="K163" s="263">
        <v>2549.35</v>
      </c>
      <c r="L163" s="263">
        <v>2381.0500000000002</v>
      </c>
      <c r="M163" s="263">
        <v>3.7824200000000001</v>
      </c>
    </row>
    <row r="164" spans="1:13">
      <c r="A164" s="282">
        <v>155</v>
      </c>
      <c r="B164" s="263" t="s">
        <v>156</v>
      </c>
      <c r="C164" s="263">
        <v>29260.75</v>
      </c>
      <c r="D164" s="265">
        <v>29018.366666666669</v>
      </c>
      <c r="E164" s="265">
        <v>28547.383333333339</v>
      </c>
      <c r="F164" s="265">
        <v>27834.01666666667</v>
      </c>
      <c r="G164" s="265">
        <v>27363.03333333334</v>
      </c>
      <c r="H164" s="265">
        <v>29731.733333333337</v>
      </c>
      <c r="I164" s="265">
        <v>30202.716666666667</v>
      </c>
      <c r="J164" s="265">
        <v>30916.083333333336</v>
      </c>
      <c r="K164" s="263">
        <v>29489.35</v>
      </c>
      <c r="L164" s="263">
        <v>28305</v>
      </c>
      <c r="M164" s="263">
        <v>0.30451</v>
      </c>
    </row>
    <row r="165" spans="1:13">
      <c r="A165" s="282">
        <v>156</v>
      </c>
      <c r="B165" s="263" t="s">
        <v>158</v>
      </c>
      <c r="C165" s="263">
        <v>224.95</v>
      </c>
      <c r="D165" s="265">
        <v>223.71666666666667</v>
      </c>
      <c r="E165" s="265">
        <v>221.43333333333334</v>
      </c>
      <c r="F165" s="265">
        <v>217.91666666666666</v>
      </c>
      <c r="G165" s="265">
        <v>215.63333333333333</v>
      </c>
      <c r="H165" s="265">
        <v>227.23333333333335</v>
      </c>
      <c r="I165" s="265">
        <v>229.51666666666671</v>
      </c>
      <c r="J165" s="265">
        <v>233.03333333333336</v>
      </c>
      <c r="K165" s="263">
        <v>226</v>
      </c>
      <c r="L165" s="263">
        <v>220.2</v>
      </c>
      <c r="M165" s="263">
        <v>38.422690000000003</v>
      </c>
    </row>
    <row r="166" spans="1:13">
      <c r="A166" s="282">
        <v>157</v>
      </c>
      <c r="B166" s="263" t="s">
        <v>269</v>
      </c>
      <c r="C166" s="263">
        <v>5081.95</v>
      </c>
      <c r="D166" s="265">
        <v>4989.6500000000005</v>
      </c>
      <c r="E166" s="265">
        <v>4829.3000000000011</v>
      </c>
      <c r="F166" s="265">
        <v>4576.6500000000005</v>
      </c>
      <c r="G166" s="265">
        <v>4416.3000000000011</v>
      </c>
      <c r="H166" s="265">
        <v>5242.3000000000011</v>
      </c>
      <c r="I166" s="265">
        <v>5402.6500000000015</v>
      </c>
      <c r="J166" s="265">
        <v>5655.3000000000011</v>
      </c>
      <c r="K166" s="263">
        <v>5150</v>
      </c>
      <c r="L166" s="263">
        <v>4737</v>
      </c>
      <c r="M166" s="263">
        <v>5.9123900000000003</v>
      </c>
    </row>
    <row r="167" spans="1:13">
      <c r="A167" s="282">
        <v>158</v>
      </c>
      <c r="B167" s="263" t="s">
        <v>160</v>
      </c>
      <c r="C167" s="263">
        <v>1798.95</v>
      </c>
      <c r="D167" s="265">
        <v>1816.55</v>
      </c>
      <c r="E167" s="265">
        <v>1773.6499999999999</v>
      </c>
      <c r="F167" s="265">
        <v>1748.35</v>
      </c>
      <c r="G167" s="265">
        <v>1705.4499999999998</v>
      </c>
      <c r="H167" s="265">
        <v>1841.85</v>
      </c>
      <c r="I167" s="265">
        <v>1884.75</v>
      </c>
      <c r="J167" s="265">
        <v>1910.05</v>
      </c>
      <c r="K167" s="263">
        <v>1859.45</v>
      </c>
      <c r="L167" s="263">
        <v>1791.25</v>
      </c>
      <c r="M167" s="263">
        <v>10.91112</v>
      </c>
    </row>
    <row r="168" spans="1:13">
      <c r="A168" s="282">
        <v>159</v>
      </c>
      <c r="B168" s="263" t="s">
        <v>157</v>
      </c>
      <c r="C168" s="263">
        <v>1714.1</v>
      </c>
      <c r="D168" s="265">
        <v>1691.6666666666667</v>
      </c>
      <c r="E168" s="265">
        <v>1655.3333333333335</v>
      </c>
      <c r="F168" s="265">
        <v>1596.5666666666668</v>
      </c>
      <c r="G168" s="265">
        <v>1560.2333333333336</v>
      </c>
      <c r="H168" s="265">
        <v>1750.4333333333334</v>
      </c>
      <c r="I168" s="265">
        <v>1786.7666666666669</v>
      </c>
      <c r="J168" s="265">
        <v>1845.5333333333333</v>
      </c>
      <c r="K168" s="263">
        <v>1728</v>
      </c>
      <c r="L168" s="263">
        <v>1632.9</v>
      </c>
      <c r="M168" s="263">
        <v>13.64359</v>
      </c>
    </row>
    <row r="169" spans="1:13">
      <c r="A169" s="282">
        <v>160</v>
      </c>
      <c r="B169" s="263" t="s">
        <v>461</v>
      </c>
      <c r="C169" s="263">
        <v>1355.75</v>
      </c>
      <c r="D169" s="265">
        <v>1349.3999999999999</v>
      </c>
      <c r="E169" s="265">
        <v>1336.3999999999996</v>
      </c>
      <c r="F169" s="265">
        <v>1317.0499999999997</v>
      </c>
      <c r="G169" s="265">
        <v>1304.0499999999995</v>
      </c>
      <c r="H169" s="265">
        <v>1368.7499999999998</v>
      </c>
      <c r="I169" s="265">
        <v>1381.7500000000002</v>
      </c>
      <c r="J169" s="265">
        <v>1401.1</v>
      </c>
      <c r="K169" s="263">
        <v>1362.4</v>
      </c>
      <c r="L169" s="263">
        <v>1330.05</v>
      </c>
      <c r="M169" s="263">
        <v>2.7634099999999999</v>
      </c>
    </row>
    <row r="170" spans="1:13">
      <c r="A170" s="282">
        <v>161</v>
      </c>
      <c r="B170" s="263" t="s">
        <v>159</v>
      </c>
      <c r="C170" s="263">
        <v>109.95</v>
      </c>
      <c r="D170" s="265">
        <v>108.43333333333334</v>
      </c>
      <c r="E170" s="265">
        <v>106.56666666666668</v>
      </c>
      <c r="F170" s="265">
        <v>103.18333333333334</v>
      </c>
      <c r="G170" s="265">
        <v>101.31666666666668</v>
      </c>
      <c r="H170" s="265">
        <v>111.81666666666668</v>
      </c>
      <c r="I170" s="265">
        <v>113.68333333333335</v>
      </c>
      <c r="J170" s="265">
        <v>117.06666666666668</v>
      </c>
      <c r="K170" s="263">
        <v>110.3</v>
      </c>
      <c r="L170" s="263">
        <v>105.05</v>
      </c>
      <c r="M170" s="263">
        <v>63.321510000000004</v>
      </c>
    </row>
    <row r="171" spans="1:13">
      <c r="A171" s="282">
        <v>162</v>
      </c>
      <c r="B171" s="263" t="s">
        <v>162</v>
      </c>
      <c r="C171" s="263">
        <v>208.75</v>
      </c>
      <c r="D171" s="265">
        <v>206.86666666666665</v>
      </c>
      <c r="E171" s="265">
        <v>204.33333333333329</v>
      </c>
      <c r="F171" s="265">
        <v>199.91666666666663</v>
      </c>
      <c r="G171" s="265">
        <v>197.38333333333327</v>
      </c>
      <c r="H171" s="265">
        <v>211.2833333333333</v>
      </c>
      <c r="I171" s="265">
        <v>213.81666666666666</v>
      </c>
      <c r="J171" s="265">
        <v>218.23333333333332</v>
      </c>
      <c r="K171" s="263">
        <v>209.4</v>
      </c>
      <c r="L171" s="263">
        <v>202.45</v>
      </c>
      <c r="M171" s="263">
        <v>111.54980999999999</v>
      </c>
    </row>
    <row r="172" spans="1:13">
      <c r="A172" s="282">
        <v>163</v>
      </c>
      <c r="B172" s="263" t="s">
        <v>270</v>
      </c>
      <c r="C172" s="263">
        <v>301.05</v>
      </c>
      <c r="D172" s="265">
        <v>298.13333333333333</v>
      </c>
      <c r="E172" s="265">
        <v>293.56666666666666</v>
      </c>
      <c r="F172" s="265">
        <v>286.08333333333331</v>
      </c>
      <c r="G172" s="265">
        <v>281.51666666666665</v>
      </c>
      <c r="H172" s="265">
        <v>305.61666666666667</v>
      </c>
      <c r="I172" s="265">
        <v>310.18333333333328</v>
      </c>
      <c r="J172" s="265">
        <v>317.66666666666669</v>
      </c>
      <c r="K172" s="263">
        <v>302.7</v>
      </c>
      <c r="L172" s="263">
        <v>290.64999999999998</v>
      </c>
      <c r="M172" s="263">
        <v>3.4013</v>
      </c>
    </row>
    <row r="173" spans="1:13">
      <c r="A173" s="282">
        <v>164</v>
      </c>
      <c r="B173" s="263" t="s">
        <v>271</v>
      </c>
      <c r="C173" s="263">
        <v>13540.7</v>
      </c>
      <c r="D173" s="265">
        <v>13421.65</v>
      </c>
      <c r="E173" s="265">
        <v>13194.05</v>
      </c>
      <c r="F173" s="265">
        <v>12847.4</v>
      </c>
      <c r="G173" s="265">
        <v>12619.8</v>
      </c>
      <c r="H173" s="265">
        <v>13768.3</v>
      </c>
      <c r="I173" s="265">
        <v>13995.900000000001</v>
      </c>
      <c r="J173" s="265">
        <v>14342.55</v>
      </c>
      <c r="K173" s="263">
        <v>13649.25</v>
      </c>
      <c r="L173" s="263">
        <v>13075</v>
      </c>
      <c r="M173" s="263">
        <v>9.2050000000000007E-2</v>
      </c>
    </row>
    <row r="174" spans="1:13">
      <c r="A174" s="282">
        <v>165</v>
      </c>
      <c r="B174" s="263" t="s">
        <v>161</v>
      </c>
      <c r="C174" s="263">
        <v>35.1</v>
      </c>
      <c r="D174" s="265">
        <v>34.683333333333337</v>
      </c>
      <c r="E174" s="265">
        <v>34.066666666666677</v>
      </c>
      <c r="F174" s="265">
        <v>33.033333333333339</v>
      </c>
      <c r="G174" s="265">
        <v>32.416666666666679</v>
      </c>
      <c r="H174" s="265">
        <v>35.716666666666676</v>
      </c>
      <c r="I174" s="265">
        <v>36.333333333333336</v>
      </c>
      <c r="J174" s="265">
        <v>37.366666666666674</v>
      </c>
      <c r="K174" s="263">
        <v>35.299999999999997</v>
      </c>
      <c r="L174" s="263">
        <v>33.65</v>
      </c>
      <c r="M174" s="263">
        <v>1477.6653799999999</v>
      </c>
    </row>
    <row r="175" spans="1:13">
      <c r="A175" s="282">
        <v>166</v>
      </c>
      <c r="B175" s="263" t="s">
        <v>165</v>
      </c>
      <c r="C175" s="263">
        <v>193.65</v>
      </c>
      <c r="D175" s="265">
        <v>191.86666666666667</v>
      </c>
      <c r="E175" s="265">
        <v>188.43333333333334</v>
      </c>
      <c r="F175" s="265">
        <v>183.21666666666667</v>
      </c>
      <c r="G175" s="265">
        <v>179.78333333333333</v>
      </c>
      <c r="H175" s="265">
        <v>197.08333333333334</v>
      </c>
      <c r="I175" s="265">
        <v>200.51666666666668</v>
      </c>
      <c r="J175" s="265">
        <v>205.73333333333335</v>
      </c>
      <c r="K175" s="263">
        <v>195.3</v>
      </c>
      <c r="L175" s="263">
        <v>186.65</v>
      </c>
      <c r="M175" s="263">
        <v>221.56872000000001</v>
      </c>
    </row>
    <row r="176" spans="1:13">
      <c r="A176" s="282">
        <v>167</v>
      </c>
      <c r="B176" s="263" t="s">
        <v>166</v>
      </c>
      <c r="C176" s="263">
        <v>131</v>
      </c>
      <c r="D176" s="265">
        <v>129.4</v>
      </c>
      <c r="E176" s="265">
        <v>127.05000000000001</v>
      </c>
      <c r="F176" s="265">
        <v>123.10000000000001</v>
      </c>
      <c r="G176" s="265">
        <v>120.75000000000001</v>
      </c>
      <c r="H176" s="265">
        <v>133.35000000000002</v>
      </c>
      <c r="I176" s="265">
        <v>135.69999999999999</v>
      </c>
      <c r="J176" s="265">
        <v>139.65</v>
      </c>
      <c r="K176" s="263">
        <v>131.75</v>
      </c>
      <c r="L176" s="263">
        <v>125.45</v>
      </c>
      <c r="M176" s="263">
        <v>70.632990000000007</v>
      </c>
    </row>
    <row r="177" spans="1:13">
      <c r="A177" s="282">
        <v>168</v>
      </c>
      <c r="B177" s="263" t="s">
        <v>273</v>
      </c>
      <c r="C177" s="263">
        <v>492.65</v>
      </c>
      <c r="D177" s="265">
        <v>494.58333333333331</v>
      </c>
      <c r="E177" s="265">
        <v>488.96666666666664</v>
      </c>
      <c r="F177" s="265">
        <v>485.2833333333333</v>
      </c>
      <c r="G177" s="265">
        <v>479.66666666666663</v>
      </c>
      <c r="H177" s="265">
        <v>498.26666666666665</v>
      </c>
      <c r="I177" s="265">
        <v>503.88333333333333</v>
      </c>
      <c r="J177" s="265">
        <v>507.56666666666666</v>
      </c>
      <c r="K177" s="263">
        <v>500.2</v>
      </c>
      <c r="L177" s="263">
        <v>490.9</v>
      </c>
      <c r="M177" s="263">
        <v>0.74941999999999998</v>
      </c>
    </row>
    <row r="178" spans="1:13">
      <c r="A178" s="282">
        <v>169</v>
      </c>
      <c r="B178" s="263" t="s">
        <v>167</v>
      </c>
      <c r="C178" s="263">
        <v>1931.8</v>
      </c>
      <c r="D178" s="265">
        <v>1930.0833333333333</v>
      </c>
      <c r="E178" s="265">
        <v>1919.5666666666666</v>
      </c>
      <c r="F178" s="265">
        <v>1907.3333333333333</v>
      </c>
      <c r="G178" s="265">
        <v>1896.8166666666666</v>
      </c>
      <c r="H178" s="265">
        <v>1942.3166666666666</v>
      </c>
      <c r="I178" s="265">
        <v>1952.8333333333335</v>
      </c>
      <c r="J178" s="265">
        <v>1965.0666666666666</v>
      </c>
      <c r="K178" s="263">
        <v>1940.6</v>
      </c>
      <c r="L178" s="263">
        <v>1917.85</v>
      </c>
      <c r="M178" s="263">
        <v>89.582610000000003</v>
      </c>
    </row>
    <row r="179" spans="1:13">
      <c r="A179" s="282">
        <v>170</v>
      </c>
      <c r="B179" s="263" t="s">
        <v>815</v>
      </c>
      <c r="C179" s="263">
        <v>898</v>
      </c>
      <c r="D179" s="265">
        <v>899.30000000000007</v>
      </c>
      <c r="E179" s="265">
        <v>881.70000000000016</v>
      </c>
      <c r="F179" s="265">
        <v>865.40000000000009</v>
      </c>
      <c r="G179" s="265">
        <v>847.80000000000018</v>
      </c>
      <c r="H179" s="265">
        <v>915.60000000000014</v>
      </c>
      <c r="I179" s="265">
        <v>933.2</v>
      </c>
      <c r="J179" s="265">
        <v>949.50000000000011</v>
      </c>
      <c r="K179" s="263">
        <v>916.9</v>
      </c>
      <c r="L179" s="263">
        <v>883</v>
      </c>
      <c r="M179" s="263">
        <v>16.829689999999999</v>
      </c>
    </row>
    <row r="180" spans="1:13">
      <c r="A180" s="282">
        <v>171</v>
      </c>
      <c r="B180" s="263" t="s">
        <v>274</v>
      </c>
      <c r="C180" s="263">
        <v>897.8</v>
      </c>
      <c r="D180" s="265">
        <v>891.1</v>
      </c>
      <c r="E180" s="265">
        <v>881.45</v>
      </c>
      <c r="F180" s="265">
        <v>865.1</v>
      </c>
      <c r="G180" s="265">
        <v>855.45</v>
      </c>
      <c r="H180" s="265">
        <v>907.45</v>
      </c>
      <c r="I180" s="265">
        <v>917.09999999999991</v>
      </c>
      <c r="J180" s="265">
        <v>933.45</v>
      </c>
      <c r="K180" s="263">
        <v>900.75</v>
      </c>
      <c r="L180" s="263">
        <v>874.75</v>
      </c>
      <c r="M180" s="263">
        <v>11.748559999999999</v>
      </c>
    </row>
    <row r="181" spans="1:13">
      <c r="A181" s="282">
        <v>172</v>
      </c>
      <c r="B181" s="263" t="s">
        <v>172</v>
      </c>
      <c r="C181" s="263">
        <v>6052.8</v>
      </c>
      <c r="D181" s="265">
        <v>6136.916666666667</v>
      </c>
      <c r="E181" s="265">
        <v>5943.8333333333339</v>
      </c>
      <c r="F181" s="265">
        <v>5834.8666666666668</v>
      </c>
      <c r="G181" s="265">
        <v>5641.7833333333338</v>
      </c>
      <c r="H181" s="265">
        <v>6245.8833333333341</v>
      </c>
      <c r="I181" s="265">
        <v>6438.9666666666681</v>
      </c>
      <c r="J181" s="265">
        <v>6547.9333333333343</v>
      </c>
      <c r="K181" s="263">
        <v>6330</v>
      </c>
      <c r="L181" s="263">
        <v>6027.95</v>
      </c>
      <c r="M181" s="263">
        <v>2.1094200000000001</v>
      </c>
    </row>
    <row r="182" spans="1:13">
      <c r="A182" s="282">
        <v>173</v>
      </c>
      <c r="B182" s="263" t="s">
        <v>478</v>
      </c>
      <c r="C182" s="263">
        <v>8034</v>
      </c>
      <c r="D182" s="265">
        <v>8066.9833333333336</v>
      </c>
      <c r="E182" s="265">
        <v>7957.0166666666673</v>
      </c>
      <c r="F182" s="265">
        <v>7880.0333333333338</v>
      </c>
      <c r="G182" s="265">
        <v>7770.0666666666675</v>
      </c>
      <c r="H182" s="265">
        <v>8143.9666666666672</v>
      </c>
      <c r="I182" s="265">
        <v>8253.9333333333343</v>
      </c>
      <c r="J182" s="265">
        <v>8330.9166666666679</v>
      </c>
      <c r="K182" s="263">
        <v>8176.95</v>
      </c>
      <c r="L182" s="263">
        <v>7990</v>
      </c>
      <c r="M182" s="263">
        <v>0.31163000000000002</v>
      </c>
    </row>
    <row r="183" spans="1:13">
      <c r="A183" s="282">
        <v>174</v>
      </c>
      <c r="B183" s="263" t="s">
        <v>170</v>
      </c>
      <c r="C183" s="263">
        <v>30356.05</v>
      </c>
      <c r="D183" s="265">
        <v>30388.649999999998</v>
      </c>
      <c r="E183" s="265">
        <v>30077.399999999994</v>
      </c>
      <c r="F183" s="265">
        <v>29798.749999999996</v>
      </c>
      <c r="G183" s="265">
        <v>29487.499999999993</v>
      </c>
      <c r="H183" s="265">
        <v>30667.299999999996</v>
      </c>
      <c r="I183" s="265">
        <v>30978.550000000003</v>
      </c>
      <c r="J183" s="265">
        <v>31257.199999999997</v>
      </c>
      <c r="K183" s="263">
        <v>30699.9</v>
      </c>
      <c r="L183" s="263">
        <v>30110</v>
      </c>
      <c r="M183" s="263">
        <v>0.91664999999999996</v>
      </c>
    </row>
    <row r="184" spans="1:13">
      <c r="A184" s="282">
        <v>175</v>
      </c>
      <c r="B184" s="263" t="s">
        <v>173</v>
      </c>
      <c r="C184" s="263">
        <v>1382.3</v>
      </c>
      <c r="D184" s="265">
        <v>1363.9666666666665</v>
      </c>
      <c r="E184" s="265">
        <v>1329.333333333333</v>
      </c>
      <c r="F184" s="265">
        <v>1276.3666666666666</v>
      </c>
      <c r="G184" s="265">
        <v>1241.7333333333331</v>
      </c>
      <c r="H184" s="265">
        <v>1416.9333333333329</v>
      </c>
      <c r="I184" s="265">
        <v>1451.5666666666666</v>
      </c>
      <c r="J184" s="265">
        <v>1504.5333333333328</v>
      </c>
      <c r="K184" s="263">
        <v>1398.6</v>
      </c>
      <c r="L184" s="263">
        <v>1311</v>
      </c>
      <c r="M184" s="263">
        <v>42.504730000000002</v>
      </c>
    </row>
    <row r="185" spans="1:13">
      <c r="A185" s="282">
        <v>176</v>
      </c>
      <c r="B185" s="263" t="s">
        <v>171</v>
      </c>
      <c r="C185" s="263">
        <v>1769.8</v>
      </c>
      <c r="D185" s="265">
        <v>1759.3333333333333</v>
      </c>
      <c r="E185" s="265">
        <v>1731.4666666666665</v>
      </c>
      <c r="F185" s="265">
        <v>1693.1333333333332</v>
      </c>
      <c r="G185" s="265">
        <v>1665.2666666666664</v>
      </c>
      <c r="H185" s="265">
        <v>1797.6666666666665</v>
      </c>
      <c r="I185" s="265">
        <v>1825.5333333333333</v>
      </c>
      <c r="J185" s="265">
        <v>1863.8666666666666</v>
      </c>
      <c r="K185" s="263">
        <v>1787.2</v>
      </c>
      <c r="L185" s="263">
        <v>1721</v>
      </c>
      <c r="M185" s="263">
        <v>2.1752600000000002</v>
      </c>
    </row>
    <row r="186" spans="1:13">
      <c r="A186" s="282">
        <v>177</v>
      </c>
      <c r="B186" s="263" t="s">
        <v>169</v>
      </c>
      <c r="C186" s="263">
        <v>341</v>
      </c>
      <c r="D186" s="265">
        <v>337.91666666666669</v>
      </c>
      <c r="E186" s="265">
        <v>333.58333333333337</v>
      </c>
      <c r="F186" s="265">
        <v>326.16666666666669</v>
      </c>
      <c r="G186" s="265">
        <v>321.83333333333337</v>
      </c>
      <c r="H186" s="265">
        <v>345.33333333333337</v>
      </c>
      <c r="I186" s="265">
        <v>349.66666666666674</v>
      </c>
      <c r="J186" s="265">
        <v>357.08333333333337</v>
      </c>
      <c r="K186" s="263">
        <v>342.25</v>
      </c>
      <c r="L186" s="263">
        <v>330.5</v>
      </c>
      <c r="M186" s="263">
        <v>497.73360000000002</v>
      </c>
    </row>
    <row r="187" spans="1:13">
      <c r="A187" s="282">
        <v>178</v>
      </c>
      <c r="B187" s="263" t="s">
        <v>168</v>
      </c>
      <c r="C187" s="263">
        <v>90.7</v>
      </c>
      <c r="D187" s="265">
        <v>89.25</v>
      </c>
      <c r="E187" s="265">
        <v>86.8</v>
      </c>
      <c r="F187" s="265">
        <v>82.899999999999991</v>
      </c>
      <c r="G187" s="265">
        <v>80.449999999999989</v>
      </c>
      <c r="H187" s="265">
        <v>93.15</v>
      </c>
      <c r="I187" s="265">
        <v>95.6</v>
      </c>
      <c r="J187" s="265">
        <v>99.500000000000014</v>
      </c>
      <c r="K187" s="263">
        <v>91.7</v>
      </c>
      <c r="L187" s="263">
        <v>85.35</v>
      </c>
      <c r="M187" s="263">
        <v>643.22835999999995</v>
      </c>
    </row>
    <row r="188" spans="1:13">
      <c r="A188" s="282">
        <v>179</v>
      </c>
      <c r="B188" s="263" t="s">
        <v>175</v>
      </c>
      <c r="C188" s="263">
        <v>627.35</v>
      </c>
      <c r="D188" s="265">
        <v>626.33333333333337</v>
      </c>
      <c r="E188" s="265">
        <v>617.11666666666679</v>
      </c>
      <c r="F188" s="265">
        <v>606.88333333333344</v>
      </c>
      <c r="G188" s="265">
        <v>597.66666666666686</v>
      </c>
      <c r="H188" s="265">
        <v>636.56666666666672</v>
      </c>
      <c r="I188" s="265">
        <v>645.78333333333319</v>
      </c>
      <c r="J188" s="265">
        <v>656.01666666666665</v>
      </c>
      <c r="K188" s="263">
        <v>635.54999999999995</v>
      </c>
      <c r="L188" s="263">
        <v>616.1</v>
      </c>
      <c r="M188" s="263">
        <v>73.992069999999998</v>
      </c>
    </row>
    <row r="189" spans="1:13">
      <c r="A189" s="282">
        <v>180</v>
      </c>
      <c r="B189" s="263" t="s">
        <v>176</v>
      </c>
      <c r="C189" s="263">
        <v>465.1</v>
      </c>
      <c r="D189" s="265">
        <v>462</v>
      </c>
      <c r="E189" s="265">
        <v>457.25</v>
      </c>
      <c r="F189" s="265">
        <v>449.4</v>
      </c>
      <c r="G189" s="265">
        <v>444.65</v>
      </c>
      <c r="H189" s="265">
        <v>469.85</v>
      </c>
      <c r="I189" s="265">
        <v>474.6</v>
      </c>
      <c r="J189" s="265">
        <v>482.45000000000005</v>
      </c>
      <c r="K189" s="263">
        <v>466.75</v>
      </c>
      <c r="L189" s="263">
        <v>454.15</v>
      </c>
      <c r="M189" s="263">
        <v>12.428660000000001</v>
      </c>
    </row>
    <row r="190" spans="1:13">
      <c r="A190" s="282">
        <v>181</v>
      </c>
      <c r="B190" s="263" t="s">
        <v>275</v>
      </c>
      <c r="C190" s="263">
        <v>564.29999999999995</v>
      </c>
      <c r="D190" s="265">
        <v>562.19999999999993</v>
      </c>
      <c r="E190" s="265">
        <v>551.59999999999991</v>
      </c>
      <c r="F190" s="265">
        <v>538.9</v>
      </c>
      <c r="G190" s="265">
        <v>528.29999999999995</v>
      </c>
      <c r="H190" s="265">
        <v>574.89999999999986</v>
      </c>
      <c r="I190" s="265">
        <v>585.5</v>
      </c>
      <c r="J190" s="265">
        <v>598.19999999999982</v>
      </c>
      <c r="K190" s="263">
        <v>572.79999999999995</v>
      </c>
      <c r="L190" s="263">
        <v>549.5</v>
      </c>
      <c r="M190" s="263">
        <v>3.3049300000000001</v>
      </c>
    </row>
    <row r="191" spans="1:13">
      <c r="A191" s="282">
        <v>182</v>
      </c>
      <c r="B191" s="263" t="s">
        <v>188</v>
      </c>
      <c r="C191" s="263">
        <v>547.95000000000005</v>
      </c>
      <c r="D191" s="265">
        <v>543.85</v>
      </c>
      <c r="E191" s="265">
        <v>537.90000000000009</v>
      </c>
      <c r="F191" s="265">
        <v>527.85</v>
      </c>
      <c r="G191" s="265">
        <v>521.90000000000009</v>
      </c>
      <c r="H191" s="265">
        <v>553.90000000000009</v>
      </c>
      <c r="I191" s="265">
        <v>559.85000000000014</v>
      </c>
      <c r="J191" s="265">
        <v>569.90000000000009</v>
      </c>
      <c r="K191" s="263">
        <v>549.79999999999995</v>
      </c>
      <c r="L191" s="263">
        <v>533.79999999999995</v>
      </c>
      <c r="M191" s="263">
        <v>13.721410000000001</v>
      </c>
    </row>
    <row r="192" spans="1:13">
      <c r="A192" s="282">
        <v>183</v>
      </c>
      <c r="B192" s="263" t="s">
        <v>177</v>
      </c>
      <c r="C192" s="263">
        <v>759.15</v>
      </c>
      <c r="D192" s="265">
        <v>755.29999999999984</v>
      </c>
      <c r="E192" s="265">
        <v>743.14999999999964</v>
      </c>
      <c r="F192" s="265">
        <v>727.14999999999975</v>
      </c>
      <c r="G192" s="265">
        <v>714.99999999999955</v>
      </c>
      <c r="H192" s="265">
        <v>771.29999999999973</v>
      </c>
      <c r="I192" s="265">
        <v>783.45</v>
      </c>
      <c r="J192" s="265">
        <v>799.44999999999982</v>
      </c>
      <c r="K192" s="263">
        <v>767.45</v>
      </c>
      <c r="L192" s="263">
        <v>739.3</v>
      </c>
      <c r="M192" s="263">
        <v>54.784210000000002</v>
      </c>
    </row>
    <row r="193" spans="1:13">
      <c r="A193" s="282">
        <v>184</v>
      </c>
      <c r="B193" s="263" t="s">
        <v>183</v>
      </c>
      <c r="C193" s="263">
        <v>3104.05</v>
      </c>
      <c r="D193" s="265">
        <v>3130.3666666666668</v>
      </c>
      <c r="E193" s="265">
        <v>3046.7333333333336</v>
      </c>
      <c r="F193" s="265">
        <v>2989.416666666667</v>
      </c>
      <c r="G193" s="265">
        <v>2905.7833333333338</v>
      </c>
      <c r="H193" s="265">
        <v>3187.6833333333334</v>
      </c>
      <c r="I193" s="265">
        <v>3271.3166666666666</v>
      </c>
      <c r="J193" s="265">
        <v>3328.6333333333332</v>
      </c>
      <c r="K193" s="263">
        <v>3214</v>
      </c>
      <c r="L193" s="263">
        <v>3073.05</v>
      </c>
      <c r="M193" s="263">
        <v>86.545959999999994</v>
      </c>
    </row>
    <row r="194" spans="1:13">
      <c r="A194" s="282">
        <v>185</v>
      </c>
      <c r="B194" s="263" t="s">
        <v>804</v>
      </c>
      <c r="C194" s="263">
        <v>663.95</v>
      </c>
      <c r="D194" s="265">
        <v>665.94999999999993</v>
      </c>
      <c r="E194" s="265">
        <v>653.99999999999989</v>
      </c>
      <c r="F194" s="265">
        <v>644.04999999999995</v>
      </c>
      <c r="G194" s="265">
        <v>632.09999999999991</v>
      </c>
      <c r="H194" s="265">
        <v>675.89999999999986</v>
      </c>
      <c r="I194" s="265">
        <v>687.84999999999991</v>
      </c>
      <c r="J194" s="265">
        <v>697.79999999999984</v>
      </c>
      <c r="K194" s="263">
        <v>677.9</v>
      </c>
      <c r="L194" s="263">
        <v>656</v>
      </c>
      <c r="M194" s="263">
        <v>30.654170000000001</v>
      </c>
    </row>
    <row r="195" spans="1:13">
      <c r="A195" s="282">
        <v>186</v>
      </c>
      <c r="B195" s="263" t="s">
        <v>179</v>
      </c>
      <c r="C195" s="263">
        <v>302.85000000000002</v>
      </c>
      <c r="D195" s="265">
        <v>295.98333333333335</v>
      </c>
      <c r="E195" s="265">
        <v>287.41666666666669</v>
      </c>
      <c r="F195" s="265">
        <v>271.98333333333335</v>
      </c>
      <c r="G195" s="265">
        <v>263.41666666666669</v>
      </c>
      <c r="H195" s="265">
        <v>311.41666666666669</v>
      </c>
      <c r="I195" s="265">
        <v>319.98333333333329</v>
      </c>
      <c r="J195" s="265">
        <v>335.41666666666669</v>
      </c>
      <c r="K195" s="263">
        <v>304.55</v>
      </c>
      <c r="L195" s="263">
        <v>280.55</v>
      </c>
      <c r="M195" s="263">
        <v>1168.7485300000001</v>
      </c>
    </row>
    <row r="196" spans="1:13">
      <c r="A196" s="282">
        <v>187</v>
      </c>
      <c r="B196" s="254" t="s">
        <v>181</v>
      </c>
      <c r="C196" s="254">
        <v>95.85</v>
      </c>
      <c r="D196" s="289">
        <v>94.566666666666663</v>
      </c>
      <c r="E196" s="289">
        <v>92.833333333333329</v>
      </c>
      <c r="F196" s="289">
        <v>89.816666666666663</v>
      </c>
      <c r="G196" s="289">
        <v>88.083333333333329</v>
      </c>
      <c r="H196" s="289">
        <v>97.583333333333329</v>
      </c>
      <c r="I196" s="289">
        <v>99.316666666666677</v>
      </c>
      <c r="J196" s="289">
        <v>102.33333333333333</v>
      </c>
      <c r="K196" s="254">
        <v>96.3</v>
      </c>
      <c r="L196" s="254">
        <v>91.55</v>
      </c>
      <c r="M196" s="254">
        <v>768.61733000000004</v>
      </c>
    </row>
    <row r="197" spans="1:13">
      <c r="A197" s="282">
        <v>188</v>
      </c>
      <c r="B197" s="254" t="s">
        <v>182</v>
      </c>
      <c r="C197" s="254">
        <v>879</v>
      </c>
      <c r="D197" s="289">
        <v>869.86666666666667</v>
      </c>
      <c r="E197" s="289">
        <v>858.13333333333333</v>
      </c>
      <c r="F197" s="289">
        <v>837.26666666666665</v>
      </c>
      <c r="G197" s="289">
        <v>825.5333333333333</v>
      </c>
      <c r="H197" s="289">
        <v>890.73333333333335</v>
      </c>
      <c r="I197" s="289">
        <v>902.4666666666667</v>
      </c>
      <c r="J197" s="289">
        <v>923.33333333333337</v>
      </c>
      <c r="K197" s="254">
        <v>881.6</v>
      </c>
      <c r="L197" s="254">
        <v>849</v>
      </c>
      <c r="M197" s="254">
        <v>204.28502</v>
      </c>
    </row>
    <row r="198" spans="1:13">
      <c r="A198" s="282">
        <v>189</v>
      </c>
      <c r="B198" s="254" t="s">
        <v>184</v>
      </c>
      <c r="C198" s="254">
        <v>1001.85</v>
      </c>
      <c r="D198" s="289">
        <v>1011.6999999999999</v>
      </c>
      <c r="E198" s="289">
        <v>973.14999999999986</v>
      </c>
      <c r="F198" s="289">
        <v>944.44999999999993</v>
      </c>
      <c r="G198" s="289">
        <v>905.89999999999986</v>
      </c>
      <c r="H198" s="289">
        <v>1040.3999999999999</v>
      </c>
      <c r="I198" s="289">
        <v>1078.9499999999998</v>
      </c>
      <c r="J198" s="289">
        <v>1107.6499999999999</v>
      </c>
      <c r="K198" s="254">
        <v>1050.25</v>
      </c>
      <c r="L198" s="254">
        <v>983</v>
      </c>
      <c r="M198" s="254">
        <v>64.489949999999993</v>
      </c>
    </row>
    <row r="199" spans="1:13">
      <c r="A199" s="282">
        <v>190</v>
      </c>
      <c r="B199" s="254" t="s">
        <v>164</v>
      </c>
      <c r="C199" s="254">
        <v>1056.8</v>
      </c>
      <c r="D199" s="289">
        <v>1057.7833333333335</v>
      </c>
      <c r="E199" s="289">
        <v>1039.5666666666671</v>
      </c>
      <c r="F199" s="289">
        <v>1022.3333333333335</v>
      </c>
      <c r="G199" s="289">
        <v>1004.116666666667</v>
      </c>
      <c r="H199" s="289">
        <v>1075.0166666666671</v>
      </c>
      <c r="I199" s="289">
        <v>1093.2333333333338</v>
      </c>
      <c r="J199" s="289">
        <v>1110.4666666666672</v>
      </c>
      <c r="K199" s="254">
        <v>1076</v>
      </c>
      <c r="L199" s="254">
        <v>1040.55</v>
      </c>
      <c r="M199" s="254">
        <v>4.3647499999999999</v>
      </c>
    </row>
    <row r="200" spans="1:13">
      <c r="A200" s="282">
        <v>191</v>
      </c>
      <c r="B200" s="254" t="s">
        <v>185</v>
      </c>
      <c r="C200" s="254">
        <v>1530.6</v>
      </c>
      <c r="D200" s="289">
        <v>1533.5166666666664</v>
      </c>
      <c r="E200" s="289">
        <v>1513.7333333333329</v>
      </c>
      <c r="F200" s="289">
        <v>1496.8666666666666</v>
      </c>
      <c r="G200" s="289">
        <v>1477.083333333333</v>
      </c>
      <c r="H200" s="289">
        <v>1550.3833333333328</v>
      </c>
      <c r="I200" s="289">
        <v>1570.1666666666665</v>
      </c>
      <c r="J200" s="289">
        <v>1587.0333333333326</v>
      </c>
      <c r="K200" s="254">
        <v>1553.3</v>
      </c>
      <c r="L200" s="254">
        <v>1516.65</v>
      </c>
      <c r="M200" s="254">
        <v>18.80575</v>
      </c>
    </row>
    <row r="201" spans="1:13">
      <c r="A201" s="282">
        <v>192</v>
      </c>
      <c r="B201" s="254" t="s">
        <v>186</v>
      </c>
      <c r="C201" s="254">
        <v>2566.65</v>
      </c>
      <c r="D201" s="289">
        <v>2572.5833333333335</v>
      </c>
      <c r="E201" s="289">
        <v>2538.1166666666668</v>
      </c>
      <c r="F201" s="289">
        <v>2509.5833333333335</v>
      </c>
      <c r="G201" s="289">
        <v>2475.1166666666668</v>
      </c>
      <c r="H201" s="289">
        <v>2601.1166666666668</v>
      </c>
      <c r="I201" s="289">
        <v>2635.583333333333</v>
      </c>
      <c r="J201" s="289">
        <v>2664.1166666666668</v>
      </c>
      <c r="K201" s="254">
        <v>2607.0500000000002</v>
      </c>
      <c r="L201" s="254">
        <v>2544.0500000000002</v>
      </c>
      <c r="M201" s="254">
        <v>3.0998800000000002</v>
      </c>
    </row>
    <row r="202" spans="1:13">
      <c r="A202" s="282">
        <v>193</v>
      </c>
      <c r="B202" s="254" t="s">
        <v>187</v>
      </c>
      <c r="C202" s="254">
        <v>397</v>
      </c>
      <c r="D202" s="289">
        <v>397.5333333333333</v>
      </c>
      <c r="E202" s="289">
        <v>387.91666666666663</v>
      </c>
      <c r="F202" s="289">
        <v>378.83333333333331</v>
      </c>
      <c r="G202" s="289">
        <v>369.21666666666664</v>
      </c>
      <c r="H202" s="289">
        <v>406.61666666666662</v>
      </c>
      <c r="I202" s="289">
        <v>416.23333333333329</v>
      </c>
      <c r="J202" s="289">
        <v>425.31666666666661</v>
      </c>
      <c r="K202" s="254">
        <v>407.15</v>
      </c>
      <c r="L202" s="254">
        <v>388.45</v>
      </c>
      <c r="M202" s="254">
        <v>10.39223</v>
      </c>
    </row>
    <row r="203" spans="1:13">
      <c r="A203" s="282">
        <v>194</v>
      </c>
      <c r="B203" s="254" t="s">
        <v>510</v>
      </c>
      <c r="C203" s="254">
        <v>729.25</v>
      </c>
      <c r="D203" s="289">
        <v>724.58333333333337</v>
      </c>
      <c r="E203" s="289">
        <v>716.36666666666679</v>
      </c>
      <c r="F203" s="289">
        <v>703.48333333333346</v>
      </c>
      <c r="G203" s="289">
        <v>695.26666666666688</v>
      </c>
      <c r="H203" s="289">
        <v>737.4666666666667</v>
      </c>
      <c r="I203" s="289">
        <v>745.68333333333317</v>
      </c>
      <c r="J203" s="289">
        <v>758.56666666666661</v>
      </c>
      <c r="K203" s="254">
        <v>732.8</v>
      </c>
      <c r="L203" s="254">
        <v>711.7</v>
      </c>
      <c r="M203" s="254">
        <v>4.3732899999999999</v>
      </c>
    </row>
    <row r="204" spans="1:13">
      <c r="A204" s="282">
        <v>195</v>
      </c>
      <c r="B204" s="254" t="s">
        <v>193</v>
      </c>
      <c r="C204" s="254">
        <v>604.6</v>
      </c>
      <c r="D204" s="289">
        <v>604.0333333333333</v>
      </c>
      <c r="E204" s="289">
        <v>589.56666666666661</v>
      </c>
      <c r="F204" s="289">
        <v>574.5333333333333</v>
      </c>
      <c r="G204" s="289">
        <v>560.06666666666661</v>
      </c>
      <c r="H204" s="289">
        <v>619.06666666666661</v>
      </c>
      <c r="I204" s="289">
        <v>633.5333333333333</v>
      </c>
      <c r="J204" s="289">
        <v>648.56666666666661</v>
      </c>
      <c r="K204" s="254">
        <v>618.5</v>
      </c>
      <c r="L204" s="254">
        <v>589</v>
      </c>
      <c r="M204" s="254">
        <v>100.4645</v>
      </c>
    </row>
    <row r="205" spans="1:13">
      <c r="A205" s="282">
        <v>196</v>
      </c>
      <c r="B205" s="254" t="s">
        <v>191</v>
      </c>
      <c r="C205" s="254">
        <v>6604.45</v>
      </c>
      <c r="D205" s="289">
        <v>6588.5</v>
      </c>
      <c r="E205" s="289">
        <v>6520.55</v>
      </c>
      <c r="F205" s="289">
        <v>6436.6500000000005</v>
      </c>
      <c r="G205" s="289">
        <v>6368.7000000000007</v>
      </c>
      <c r="H205" s="289">
        <v>6672.4</v>
      </c>
      <c r="I205" s="289">
        <v>6740.35</v>
      </c>
      <c r="J205" s="289">
        <v>6824.2499999999991</v>
      </c>
      <c r="K205" s="254">
        <v>6656.45</v>
      </c>
      <c r="L205" s="254">
        <v>6504.6</v>
      </c>
      <c r="M205" s="254">
        <v>5.5118799999999997</v>
      </c>
    </row>
    <row r="206" spans="1:13">
      <c r="A206" s="282">
        <v>197</v>
      </c>
      <c r="B206" s="254" t="s">
        <v>192</v>
      </c>
      <c r="C206" s="254">
        <v>35.1</v>
      </c>
      <c r="D206" s="289">
        <v>34.900000000000006</v>
      </c>
      <c r="E206" s="289">
        <v>34.350000000000009</v>
      </c>
      <c r="F206" s="289">
        <v>33.6</v>
      </c>
      <c r="G206" s="289">
        <v>33.050000000000004</v>
      </c>
      <c r="H206" s="289">
        <v>35.650000000000013</v>
      </c>
      <c r="I206" s="289">
        <v>36.20000000000001</v>
      </c>
      <c r="J206" s="289">
        <v>36.950000000000017</v>
      </c>
      <c r="K206" s="254">
        <v>35.450000000000003</v>
      </c>
      <c r="L206" s="254">
        <v>34.15</v>
      </c>
      <c r="M206" s="254">
        <v>101.76423</v>
      </c>
    </row>
    <row r="207" spans="1:13">
      <c r="A207" s="282">
        <v>198</v>
      </c>
      <c r="B207" s="254" t="s">
        <v>189</v>
      </c>
      <c r="C207" s="254">
        <v>1101</v>
      </c>
      <c r="D207" s="289">
        <v>1097.8833333333334</v>
      </c>
      <c r="E207" s="289">
        <v>1085.1166666666668</v>
      </c>
      <c r="F207" s="289">
        <v>1069.2333333333333</v>
      </c>
      <c r="G207" s="289">
        <v>1056.4666666666667</v>
      </c>
      <c r="H207" s="289">
        <v>1113.7666666666669</v>
      </c>
      <c r="I207" s="289">
        <v>1126.5333333333338</v>
      </c>
      <c r="J207" s="289">
        <v>1142.416666666667</v>
      </c>
      <c r="K207" s="254">
        <v>1110.6500000000001</v>
      </c>
      <c r="L207" s="254">
        <v>1082</v>
      </c>
      <c r="M207" s="254">
        <v>3.7809699999999999</v>
      </c>
    </row>
    <row r="208" spans="1:13">
      <c r="A208" s="282">
        <v>199</v>
      </c>
      <c r="B208" s="254" t="s">
        <v>141</v>
      </c>
      <c r="C208" s="254">
        <v>524.20000000000005</v>
      </c>
      <c r="D208" s="289">
        <v>521.73333333333335</v>
      </c>
      <c r="E208" s="289">
        <v>517.4666666666667</v>
      </c>
      <c r="F208" s="289">
        <v>510.73333333333335</v>
      </c>
      <c r="G208" s="289">
        <v>506.4666666666667</v>
      </c>
      <c r="H208" s="289">
        <v>528.4666666666667</v>
      </c>
      <c r="I208" s="289">
        <v>532.73333333333335</v>
      </c>
      <c r="J208" s="289">
        <v>539.4666666666667</v>
      </c>
      <c r="K208" s="254">
        <v>526</v>
      </c>
      <c r="L208" s="254">
        <v>515</v>
      </c>
      <c r="M208" s="254">
        <v>11.368069999999999</v>
      </c>
    </row>
    <row r="209" spans="1:13">
      <c r="A209" s="282">
        <v>200</v>
      </c>
      <c r="B209" s="254" t="s">
        <v>277</v>
      </c>
      <c r="C209" s="254">
        <v>232.9</v>
      </c>
      <c r="D209" s="289">
        <v>232.41666666666666</v>
      </c>
      <c r="E209" s="289">
        <v>229.48333333333332</v>
      </c>
      <c r="F209" s="289">
        <v>226.06666666666666</v>
      </c>
      <c r="G209" s="289">
        <v>223.13333333333333</v>
      </c>
      <c r="H209" s="289">
        <v>235.83333333333331</v>
      </c>
      <c r="I209" s="289">
        <v>238.76666666666665</v>
      </c>
      <c r="J209" s="289">
        <v>242.18333333333331</v>
      </c>
      <c r="K209" s="254">
        <v>235.35</v>
      </c>
      <c r="L209" s="254">
        <v>229</v>
      </c>
      <c r="M209" s="254">
        <v>6.0487299999999999</v>
      </c>
    </row>
    <row r="210" spans="1:13">
      <c r="A210" s="282">
        <v>201</v>
      </c>
      <c r="B210" s="254" t="s">
        <v>522</v>
      </c>
      <c r="C210" s="254">
        <v>1004.55</v>
      </c>
      <c r="D210" s="289">
        <v>1002.85</v>
      </c>
      <c r="E210" s="289">
        <v>990.7</v>
      </c>
      <c r="F210" s="289">
        <v>976.85</v>
      </c>
      <c r="G210" s="289">
        <v>964.7</v>
      </c>
      <c r="H210" s="289">
        <v>1016.7</v>
      </c>
      <c r="I210" s="289">
        <v>1028.8499999999999</v>
      </c>
      <c r="J210" s="289">
        <v>1042.7</v>
      </c>
      <c r="K210" s="254">
        <v>1015</v>
      </c>
      <c r="L210" s="254">
        <v>989</v>
      </c>
      <c r="M210" s="254">
        <v>4.2108499999999998</v>
      </c>
    </row>
    <row r="211" spans="1:13">
      <c r="A211" s="282">
        <v>202</v>
      </c>
      <c r="B211" s="254" t="s">
        <v>118</v>
      </c>
      <c r="C211" s="254">
        <v>8.9499999999999993</v>
      </c>
      <c r="D211" s="289">
        <v>8.9166666666666661</v>
      </c>
      <c r="E211" s="289">
        <v>8.8333333333333321</v>
      </c>
      <c r="F211" s="289">
        <v>8.7166666666666668</v>
      </c>
      <c r="G211" s="289">
        <v>8.6333333333333329</v>
      </c>
      <c r="H211" s="289">
        <v>9.0333333333333314</v>
      </c>
      <c r="I211" s="289">
        <v>9.1166666666666636</v>
      </c>
      <c r="J211" s="289">
        <v>9.2333333333333307</v>
      </c>
      <c r="K211" s="254">
        <v>9</v>
      </c>
      <c r="L211" s="254">
        <v>8.8000000000000007</v>
      </c>
      <c r="M211" s="254">
        <v>1214.1028200000001</v>
      </c>
    </row>
    <row r="212" spans="1:13">
      <c r="A212" s="282">
        <v>203</v>
      </c>
      <c r="B212" s="254" t="s">
        <v>195</v>
      </c>
      <c r="C212" s="254">
        <v>958.25</v>
      </c>
      <c r="D212" s="289">
        <v>958.05000000000007</v>
      </c>
      <c r="E212" s="289">
        <v>946.20000000000016</v>
      </c>
      <c r="F212" s="289">
        <v>934.15000000000009</v>
      </c>
      <c r="G212" s="289">
        <v>922.30000000000018</v>
      </c>
      <c r="H212" s="289">
        <v>970.10000000000014</v>
      </c>
      <c r="I212" s="289">
        <v>981.95</v>
      </c>
      <c r="J212" s="289">
        <v>994.00000000000011</v>
      </c>
      <c r="K212" s="254">
        <v>969.9</v>
      </c>
      <c r="L212" s="254">
        <v>946</v>
      </c>
      <c r="M212" s="254">
        <v>26.32686</v>
      </c>
    </row>
    <row r="213" spans="1:13">
      <c r="A213" s="282">
        <v>204</v>
      </c>
      <c r="B213" s="254" t="s">
        <v>528</v>
      </c>
      <c r="C213" s="254">
        <v>2183.0500000000002</v>
      </c>
      <c r="D213" s="289">
        <v>2177.35</v>
      </c>
      <c r="E213" s="289">
        <v>2140.6999999999998</v>
      </c>
      <c r="F213" s="289">
        <v>2098.35</v>
      </c>
      <c r="G213" s="289">
        <v>2061.6999999999998</v>
      </c>
      <c r="H213" s="289">
        <v>2219.6999999999998</v>
      </c>
      <c r="I213" s="289">
        <v>2256.3500000000004</v>
      </c>
      <c r="J213" s="289">
        <v>2298.6999999999998</v>
      </c>
      <c r="K213" s="254">
        <v>2214</v>
      </c>
      <c r="L213" s="254">
        <v>2135</v>
      </c>
      <c r="M213" s="254">
        <v>0.48097000000000001</v>
      </c>
    </row>
    <row r="214" spans="1:13">
      <c r="A214" s="282">
        <v>205</v>
      </c>
      <c r="B214" s="254" t="s">
        <v>196</v>
      </c>
      <c r="C214" s="289">
        <v>418.95</v>
      </c>
      <c r="D214" s="289">
        <v>423.0333333333333</v>
      </c>
      <c r="E214" s="289">
        <v>408.51666666666659</v>
      </c>
      <c r="F214" s="289">
        <v>398.08333333333331</v>
      </c>
      <c r="G214" s="289">
        <v>383.56666666666661</v>
      </c>
      <c r="H214" s="289">
        <v>433.46666666666658</v>
      </c>
      <c r="I214" s="289">
        <v>447.98333333333323</v>
      </c>
      <c r="J214" s="289">
        <v>458.41666666666657</v>
      </c>
      <c r="K214" s="289">
        <v>437.55</v>
      </c>
      <c r="L214" s="289">
        <v>412.6</v>
      </c>
      <c r="M214" s="289">
        <v>204.20320000000001</v>
      </c>
    </row>
    <row r="215" spans="1:13">
      <c r="A215" s="282">
        <v>206</v>
      </c>
      <c r="B215" s="254" t="s">
        <v>197</v>
      </c>
      <c r="C215" s="289">
        <v>14.7</v>
      </c>
      <c r="D215" s="289">
        <v>14.583333333333334</v>
      </c>
      <c r="E215" s="289">
        <v>14.416666666666668</v>
      </c>
      <c r="F215" s="289">
        <v>14.133333333333335</v>
      </c>
      <c r="G215" s="289">
        <v>13.966666666666669</v>
      </c>
      <c r="H215" s="289">
        <v>14.866666666666667</v>
      </c>
      <c r="I215" s="289">
        <v>15.033333333333335</v>
      </c>
      <c r="J215" s="289">
        <v>15.316666666666666</v>
      </c>
      <c r="K215" s="289">
        <v>14.75</v>
      </c>
      <c r="L215" s="289">
        <v>14.3</v>
      </c>
      <c r="M215" s="289">
        <v>795.42178999999999</v>
      </c>
    </row>
    <row r="216" spans="1:13">
      <c r="A216" s="282">
        <v>207</v>
      </c>
      <c r="B216" s="254" t="s">
        <v>198</v>
      </c>
      <c r="C216" s="289">
        <v>188.05</v>
      </c>
      <c r="D216" s="289">
        <v>186.46666666666667</v>
      </c>
      <c r="E216" s="289">
        <v>183.68333333333334</v>
      </c>
      <c r="F216" s="289">
        <v>179.31666666666666</v>
      </c>
      <c r="G216" s="289">
        <v>176.53333333333333</v>
      </c>
      <c r="H216" s="289">
        <v>190.83333333333334</v>
      </c>
      <c r="I216" s="289">
        <v>193.6166666666667</v>
      </c>
      <c r="J216" s="289">
        <v>197.98333333333335</v>
      </c>
      <c r="K216" s="289">
        <v>189.25</v>
      </c>
      <c r="L216" s="289">
        <v>182.1</v>
      </c>
      <c r="M216" s="289">
        <v>99.653170000000003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1" sqref="C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70"/>
      <c r="B1" s="57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44301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67" t="s">
        <v>16</v>
      </c>
      <c r="B9" s="568" t="s">
        <v>18</v>
      </c>
      <c r="C9" s="566" t="s">
        <v>19</v>
      </c>
      <c r="D9" s="566" t="s">
        <v>20</v>
      </c>
      <c r="E9" s="566" t="s">
        <v>21</v>
      </c>
      <c r="F9" s="566"/>
      <c r="G9" s="566"/>
      <c r="H9" s="566" t="s">
        <v>22</v>
      </c>
      <c r="I9" s="566"/>
      <c r="J9" s="566"/>
      <c r="K9" s="260"/>
      <c r="L9" s="267"/>
      <c r="M9" s="268"/>
    </row>
    <row r="10" spans="1:15" ht="42.75" customHeight="1">
      <c r="A10" s="562"/>
      <c r="B10" s="564"/>
      <c r="C10" s="569" t="s">
        <v>23</v>
      </c>
      <c r="D10" s="56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26179.9</v>
      </c>
      <c r="D11" s="495">
        <v>25951.633333333331</v>
      </c>
      <c r="E11" s="495">
        <v>25528.216666666664</v>
      </c>
      <c r="F11" s="495">
        <v>24876.533333333333</v>
      </c>
      <c r="G11" s="495">
        <v>24453.116666666665</v>
      </c>
      <c r="H11" s="495">
        <v>26603.316666666662</v>
      </c>
      <c r="I11" s="495">
        <v>27026.733333333334</v>
      </c>
      <c r="J11" s="495">
        <v>27678.416666666661</v>
      </c>
      <c r="K11" s="494">
        <v>26375.05</v>
      </c>
      <c r="L11" s="494">
        <v>25299.95</v>
      </c>
      <c r="M11" s="494">
        <v>4.4819999999999999E-2</v>
      </c>
    </row>
    <row r="12" spans="1:15" ht="12" customHeight="1">
      <c r="A12" s="254">
        <v>2</v>
      </c>
      <c r="B12" s="497" t="s">
        <v>785</v>
      </c>
      <c r="C12" s="494">
        <v>1319.6</v>
      </c>
      <c r="D12" s="495">
        <v>1320.1499999999999</v>
      </c>
      <c r="E12" s="495">
        <v>1305.2999999999997</v>
      </c>
      <c r="F12" s="495">
        <v>1290.9999999999998</v>
      </c>
      <c r="G12" s="495">
        <v>1276.1499999999996</v>
      </c>
      <c r="H12" s="495">
        <v>1334.4499999999998</v>
      </c>
      <c r="I12" s="495">
        <v>1349.2999999999997</v>
      </c>
      <c r="J12" s="495">
        <v>1363.6</v>
      </c>
      <c r="K12" s="494">
        <v>1335</v>
      </c>
      <c r="L12" s="494">
        <v>1305.8499999999999</v>
      </c>
      <c r="M12" s="494">
        <v>1.69333</v>
      </c>
    </row>
    <row r="13" spans="1:15" ht="12" customHeight="1">
      <c r="A13" s="254">
        <v>3</v>
      </c>
      <c r="B13" s="497" t="s">
        <v>816</v>
      </c>
      <c r="C13" s="494">
        <v>1441.65</v>
      </c>
      <c r="D13" s="495">
        <v>1453.8166666666666</v>
      </c>
      <c r="E13" s="495">
        <v>1407.8333333333333</v>
      </c>
      <c r="F13" s="495">
        <v>1374.0166666666667</v>
      </c>
      <c r="G13" s="495">
        <v>1328.0333333333333</v>
      </c>
      <c r="H13" s="495">
        <v>1487.6333333333332</v>
      </c>
      <c r="I13" s="495">
        <v>1533.6166666666668</v>
      </c>
      <c r="J13" s="495">
        <v>1567.4333333333332</v>
      </c>
      <c r="K13" s="494">
        <v>1499.8</v>
      </c>
      <c r="L13" s="494">
        <v>1420</v>
      </c>
      <c r="M13" s="494">
        <v>0.16691</v>
      </c>
    </row>
    <row r="14" spans="1:15" ht="12" customHeight="1">
      <c r="A14" s="254">
        <v>4</v>
      </c>
      <c r="B14" s="497" t="s">
        <v>38</v>
      </c>
      <c r="C14" s="494">
        <v>1882.15</v>
      </c>
      <c r="D14" s="495">
        <v>1881.7</v>
      </c>
      <c r="E14" s="495">
        <v>1858.45</v>
      </c>
      <c r="F14" s="495">
        <v>1834.75</v>
      </c>
      <c r="G14" s="495">
        <v>1811.5</v>
      </c>
      <c r="H14" s="495">
        <v>1905.4</v>
      </c>
      <c r="I14" s="495">
        <v>1928.65</v>
      </c>
      <c r="J14" s="495">
        <v>1952.3500000000001</v>
      </c>
      <c r="K14" s="494">
        <v>1904.95</v>
      </c>
      <c r="L14" s="494">
        <v>1858</v>
      </c>
      <c r="M14" s="494">
        <v>5.31684</v>
      </c>
    </row>
    <row r="15" spans="1:15" ht="12" customHeight="1">
      <c r="A15" s="254">
        <v>5</v>
      </c>
      <c r="B15" s="497" t="s">
        <v>285</v>
      </c>
      <c r="C15" s="494">
        <v>1889.6</v>
      </c>
      <c r="D15" s="495">
        <v>1892.4333333333334</v>
      </c>
      <c r="E15" s="495">
        <v>1843.8666666666668</v>
      </c>
      <c r="F15" s="495">
        <v>1798.1333333333334</v>
      </c>
      <c r="G15" s="495">
        <v>1749.5666666666668</v>
      </c>
      <c r="H15" s="495">
        <v>1938.1666666666667</v>
      </c>
      <c r="I15" s="495">
        <v>1986.7333333333333</v>
      </c>
      <c r="J15" s="495">
        <v>2032.4666666666667</v>
      </c>
      <c r="K15" s="494">
        <v>1941</v>
      </c>
      <c r="L15" s="494">
        <v>1846.7</v>
      </c>
      <c r="M15" s="494">
        <v>0.40203</v>
      </c>
    </row>
    <row r="16" spans="1:15" ht="12" customHeight="1">
      <c r="A16" s="254">
        <v>6</v>
      </c>
      <c r="B16" s="497" t="s">
        <v>286</v>
      </c>
      <c r="C16" s="494">
        <v>1223.95</v>
      </c>
      <c r="D16" s="495">
        <v>1222.1499999999999</v>
      </c>
      <c r="E16" s="495">
        <v>1209.3499999999997</v>
      </c>
      <c r="F16" s="495">
        <v>1194.7499999999998</v>
      </c>
      <c r="G16" s="495">
        <v>1181.9499999999996</v>
      </c>
      <c r="H16" s="495">
        <v>1236.7499999999998</v>
      </c>
      <c r="I16" s="495">
        <v>1249.55</v>
      </c>
      <c r="J16" s="495">
        <v>1264.1499999999999</v>
      </c>
      <c r="K16" s="494">
        <v>1234.95</v>
      </c>
      <c r="L16" s="494">
        <v>1207.55</v>
      </c>
      <c r="M16" s="494">
        <v>0.84763999999999995</v>
      </c>
    </row>
    <row r="17" spans="1:13" ht="12" customHeight="1">
      <c r="A17" s="254">
        <v>7</v>
      </c>
      <c r="B17" s="497" t="s">
        <v>222</v>
      </c>
      <c r="C17" s="494">
        <v>1080.8</v>
      </c>
      <c r="D17" s="495">
        <v>1073.8499999999999</v>
      </c>
      <c r="E17" s="495">
        <v>1041.7999999999997</v>
      </c>
      <c r="F17" s="495">
        <v>1002.7999999999997</v>
      </c>
      <c r="G17" s="495">
        <v>970.74999999999955</v>
      </c>
      <c r="H17" s="495">
        <v>1112.8499999999999</v>
      </c>
      <c r="I17" s="495">
        <v>1144.9000000000001</v>
      </c>
      <c r="J17" s="495">
        <v>1183.9000000000001</v>
      </c>
      <c r="K17" s="494">
        <v>1105.9000000000001</v>
      </c>
      <c r="L17" s="494">
        <v>1034.8499999999999</v>
      </c>
      <c r="M17" s="494">
        <v>24.53716</v>
      </c>
    </row>
    <row r="18" spans="1:13" ht="12" customHeight="1">
      <c r="A18" s="254">
        <v>8</v>
      </c>
      <c r="B18" s="497" t="s">
        <v>734</v>
      </c>
      <c r="C18" s="494">
        <v>715.55</v>
      </c>
      <c r="D18" s="495">
        <v>710.9</v>
      </c>
      <c r="E18" s="495">
        <v>702.44999999999993</v>
      </c>
      <c r="F18" s="495">
        <v>689.34999999999991</v>
      </c>
      <c r="G18" s="495">
        <v>680.89999999999986</v>
      </c>
      <c r="H18" s="495">
        <v>724</v>
      </c>
      <c r="I18" s="495">
        <v>732.45</v>
      </c>
      <c r="J18" s="495">
        <v>745.55000000000007</v>
      </c>
      <c r="K18" s="494">
        <v>719.35</v>
      </c>
      <c r="L18" s="494">
        <v>697.8</v>
      </c>
      <c r="M18" s="494">
        <v>5.5919100000000004</v>
      </c>
    </row>
    <row r="19" spans="1:13" ht="12" customHeight="1">
      <c r="A19" s="254">
        <v>9</v>
      </c>
      <c r="B19" s="497" t="s">
        <v>735</v>
      </c>
      <c r="C19" s="494">
        <v>1370.3</v>
      </c>
      <c r="D19" s="495">
        <v>1370.55</v>
      </c>
      <c r="E19" s="495">
        <v>1351.1</v>
      </c>
      <c r="F19" s="495">
        <v>1331.8999999999999</v>
      </c>
      <c r="G19" s="495">
        <v>1312.4499999999998</v>
      </c>
      <c r="H19" s="495">
        <v>1389.75</v>
      </c>
      <c r="I19" s="495">
        <v>1409.2000000000003</v>
      </c>
      <c r="J19" s="495">
        <v>1428.4</v>
      </c>
      <c r="K19" s="494">
        <v>1390</v>
      </c>
      <c r="L19" s="494">
        <v>1351.35</v>
      </c>
      <c r="M19" s="494">
        <v>1.98109</v>
      </c>
    </row>
    <row r="20" spans="1:13" ht="12" customHeight="1">
      <c r="A20" s="254">
        <v>10</v>
      </c>
      <c r="B20" s="497" t="s">
        <v>287</v>
      </c>
      <c r="C20" s="494">
        <v>2295.4</v>
      </c>
      <c r="D20" s="495">
        <v>2256.4833333333331</v>
      </c>
      <c r="E20" s="495">
        <v>2188.9666666666662</v>
      </c>
      <c r="F20" s="495">
        <v>2082.5333333333333</v>
      </c>
      <c r="G20" s="495">
        <v>2015.0166666666664</v>
      </c>
      <c r="H20" s="495">
        <v>2362.9166666666661</v>
      </c>
      <c r="I20" s="495">
        <v>2430.4333333333334</v>
      </c>
      <c r="J20" s="495">
        <v>2536.8666666666659</v>
      </c>
      <c r="K20" s="494">
        <v>2324</v>
      </c>
      <c r="L20" s="494">
        <v>2150.0500000000002</v>
      </c>
      <c r="M20" s="494">
        <v>1.01728</v>
      </c>
    </row>
    <row r="21" spans="1:13" ht="12" customHeight="1">
      <c r="A21" s="254">
        <v>11</v>
      </c>
      <c r="B21" s="497" t="s">
        <v>288</v>
      </c>
      <c r="C21" s="494">
        <v>14959.9</v>
      </c>
      <c r="D21" s="495">
        <v>15009.866666666667</v>
      </c>
      <c r="E21" s="495">
        <v>14870.833333333334</v>
      </c>
      <c r="F21" s="495">
        <v>14781.766666666666</v>
      </c>
      <c r="G21" s="495">
        <v>14642.733333333334</v>
      </c>
      <c r="H21" s="495">
        <v>15098.933333333334</v>
      </c>
      <c r="I21" s="495">
        <v>15237.966666666667</v>
      </c>
      <c r="J21" s="495">
        <v>15327.033333333335</v>
      </c>
      <c r="K21" s="494">
        <v>15148.9</v>
      </c>
      <c r="L21" s="494">
        <v>14920.8</v>
      </c>
      <c r="M21" s="494">
        <v>6.2420000000000003E-2</v>
      </c>
    </row>
    <row r="22" spans="1:13" ht="12" customHeight="1">
      <c r="A22" s="254">
        <v>12</v>
      </c>
      <c r="B22" s="497" t="s">
        <v>40</v>
      </c>
      <c r="C22" s="494">
        <v>1106.3499999999999</v>
      </c>
      <c r="D22" s="495">
        <v>1091.2333333333333</v>
      </c>
      <c r="E22" s="495">
        <v>1066.1666666666667</v>
      </c>
      <c r="F22" s="495">
        <v>1025.9833333333333</v>
      </c>
      <c r="G22" s="495">
        <v>1000.9166666666667</v>
      </c>
      <c r="H22" s="495">
        <v>1131.4166666666667</v>
      </c>
      <c r="I22" s="495">
        <v>1156.4833333333333</v>
      </c>
      <c r="J22" s="495">
        <v>1196.6666666666667</v>
      </c>
      <c r="K22" s="494">
        <v>1116.3</v>
      </c>
      <c r="L22" s="494">
        <v>1051.05</v>
      </c>
      <c r="M22" s="494">
        <v>121.37329</v>
      </c>
    </row>
    <row r="23" spans="1:13">
      <c r="A23" s="254">
        <v>13</v>
      </c>
      <c r="B23" s="497" t="s">
        <v>289</v>
      </c>
      <c r="C23" s="494">
        <v>1116.05</v>
      </c>
      <c r="D23" s="495">
        <v>1096.4000000000001</v>
      </c>
      <c r="E23" s="495">
        <v>1054.8000000000002</v>
      </c>
      <c r="F23" s="495">
        <v>993.55000000000018</v>
      </c>
      <c r="G23" s="495">
        <v>951.95000000000027</v>
      </c>
      <c r="H23" s="495">
        <v>1157.6500000000001</v>
      </c>
      <c r="I23" s="495">
        <v>1199.25</v>
      </c>
      <c r="J23" s="495">
        <v>1260.5</v>
      </c>
      <c r="K23" s="494">
        <v>1138</v>
      </c>
      <c r="L23" s="494">
        <v>1035.1500000000001</v>
      </c>
      <c r="M23" s="494">
        <v>8.8878799999999991</v>
      </c>
    </row>
    <row r="24" spans="1:13">
      <c r="A24" s="254">
        <v>14</v>
      </c>
      <c r="B24" s="497" t="s">
        <v>41</v>
      </c>
      <c r="C24" s="494">
        <v>731.05</v>
      </c>
      <c r="D24" s="495">
        <v>729.38333333333333</v>
      </c>
      <c r="E24" s="495">
        <v>703.01666666666665</v>
      </c>
      <c r="F24" s="495">
        <v>674.98333333333335</v>
      </c>
      <c r="G24" s="495">
        <v>648.61666666666667</v>
      </c>
      <c r="H24" s="495">
        <v>757.41666666666663</v>
      </c>
      <c r="I24" s="495">
        <v>783.78333333333319</v>
      </c>
      <c r="J24" s="495">
        <v>811.81666666666661</v>
      </c>
      <c r="K24" s="494">
        <v>755.75</v>
      </c>
      <c r="L24" s="494">
        <v>701.35</v>
      </c>
      <c r="M24" s="494">
        <v>528.12517000000003</v>
      </c>
    </row>
    <row r="25" spans="1:13">
      <c r="A25" s="254">
        <v>15</v>
      </c>
      <c r="B25" s="497" t="s">
        <v>831</v>
      </c>
      <c r="C25" s="494">
        <v>1038.9000000000001</v>
      </c>
      <c r="D25" s="495">
        <v>1016.3000000000001</v>
      </c>
      <c r="E25" s="495">
        <v>972.60000000000014</v>
      </c>
      <c r="F25" s="495">
        <v>906.30000000000007</v>
      </c>
      <c r="G25" s="495">
        <v>862.60000000000014</v>
      </c>
      <c r="H25" s="495">
        <v>1082.6000000000001</v>
      </c>
      <c r="I25" s="495">
        <v>1126.3000000000002</v>
      </c>
      <c r="J25" s="495">
        <v>1192.6000000000001</v>
      </c>
      <c r="K25" s="494">
        <v>1060</v>
      </c>
      <c r="L25" s="494">
        <v>950</v>
      </c>
      <c r="M25" s="494">
        <v>24.793949999999999</v>
      </c>
    </row>
    <row r="26" spans="1:13">
      <c r="A26" s="254">
        <v>16</v>
      </c>
      <c r="B26" s="497" t="s">
        <v>290</v>
      </c>
      <c r="C26" s="494">
        <v>899.25</v>
      </c>
      <c r="D26" s="495">
        <v>897.2166666666667</v>
      </c>
      <c r="E26" s="495">
        <v>880.73333333333335</v>
      </c>
      <c r="F26" s="495">
        <v>862.2166666666667</v>
      </c>
      <c r="G26" s="495">
        <v>845.73333333333335</v>
      </c>
      <c r="H26" s="495">
        <v>915.73333333333335</v>
      </c>
      <c r="I26" s="495">
        <v>932.2166666666667</v>
      </c>
      <c r="J26" s="495">
        <v>950.73333333333335</v>
      </c>
      <c r="K26" s="494">
        <v>913.7</v>
      </c>
      <c r="L26" s="494">
        <v>878.7</v>
      </c>
      <c r="M26" s="494">
        <v>21.33962</v>
      </c>
    </row>
    <row r="27" spans="1:13">
      <c r="A27" s="254">
        <v>17</v>
      </c>
      <c r="B27" s="497" t="s">
        <v>223</v>
      </c>
      <c r="C27" s="494">
        <v>116.1</v>
      </c>
      <c r="D27" s="495">
        <v>115.73333333333333</v>
      </c>
      <c r="E27" s="495">
        <v>113.46666666666667</v>
      </c>
      <c r="F27" s="495">
        <v>110.83333333333333</v>
      </c>
      <c r="G27" s="495">
        <v>108.56666666666666</v>
      </c>
      <c r="H27" s="495">
        <v>118.36666666666667</v>
      </c>
      <c r="I27" s="495">
        <v>120.63333333333335</v>
      </c>
      <c r="J27" s="495">
        <v>123.26666666666668</v>
      </c>
      <c r="K27" s="494">
        <v>118</v>
      </c>
      <c r="L27" s="494">
        <v>113.1</v>
      </c>
      <c r="M27" s="494">
        <v>26.854489999999998</v>
      </c>
    </row>
    <row r="28" spans="1:13">
      <c r="A28" s="254">
        <v>18</v>
      </c>
      <c r="B28" s="497" t="s">
        <v>224</v>
      </c>
      <c r="C28" s="494">
        <v>176.5</v>
      </c>
      <c r="D28" s="495">
        <v>175.98333333333335</v>
      </c>
      <c r="E28" s="495">
        <v>171.06666666666669</v>
      </c>
      <c r="F28" s="495">
        <v>165.63333333333335</v>
      </c>
      <c r="G28" s="495">
        <v>160.7166666666667</v>
      </c>
      <c r="H28" s="495">
        <v>181.41666666666669</v>
      </c>
      <c r="I28" s="495">
        <v>186.33333333333331</v>
      </c>
      <c r="J28" s="495">
        <v>191.76666666666668</v>
      </c>
      <c r="K28" s="494">
        <v>180.9</v>
      </c>
      <c r="L28" s="494">
        <v>170.55</v>
      </c>
      <c r="M28" s="494">
        <v>41.843249999999998</v>
      </c>
    </row>
    <row r="29" spans="1:13">
      <c r="A29" s="254">
        <v>19</v>
      </c>
      <c r="B29" s="497" t="s">
        <v>291</v>
      </c>
      <c r="C29" s="494">
        <v>359.35</v>
      </c>
      <c r="D29" s="495">
        <v>361.9666666666667</v>
      </c>
      <c r="E29" s="495">
        <v>349.93333333333339</v>
      </c>
      <c r="F29" s="495">
        <v>340.51666666666671</v>
      </c>
      <c r="G29" s="495">
        <v>328.48333333333341</v>
      </c>
      <c r="H29" s="495">
        <v>371.38333333333338</v>
      </c>
      <c r="I29" s="495">
        <v>383.41666666666669</v>
      </c>
      <c r="J29" s="495">
        <v>392.83333333333337</v>
      </c>
      <c r="K29" s="494">
        <v>374</v>
      </c>
      <c r="L29" s="494">
        <v>352.55</v>
      </c>
      <c r="M29" s="494">
        <v>1.9997199999999999</v>
      </c>
    </row>
    <row r="30" spans="1:13">
      <c r="A30" s="254">
        <v>20</v>
      </c>
      <c r="B30" s="497" t="s">
        <v>292</v>
      </c>
      <c r="C30" s="494">
        <v>286.35000000000002</v>
      </c>
      <c r="D30" s="495">
        <v>287.58333333333331</v>
      </c>
      <c r="E30" s="495">
        <v>282.26666666666665</v>
      </c>
      <c r="F30" s="495">
        <v>278.18333333333334</v>
      </c>
      <c r="G30" s="495">
        <v>272.86666666666667</v>
      </c>
      <c r="H30" s="495">
        <v>291.66666666666663</v>
      </c>
      <c r="I30" s="495">
        <v>296.98333333333335</v>
      </c>
      <c r="J30" s="495">
        <v>301.06666666666661</v>
      </c>
      <c r="K30" s="494">
        <v>292.89999999999998</v>
      </c>
      <c r="L30" s="494">
        <v>283.5</v>
      </c>
      <c r="M30" s="494">
        <v>1.0969899999999999</v>
      </c>
    </row>
    <row r="31" spans="1:13">
      <c r="A31" s="254">
        <v>21</v>
      </c>
      <c r="B31" s="497" t="s">
        <v>736</v>
      </c>
      <c r="C31" s="494">
        <v>5450.1</v>
      </c>
      <c r="D31" s="495">
        <v>5412.7833333333338</v>
      </c>
      <c r="E31" s="495">
        <v>5275.6666666666679</v>
      </c>
      <c r="F31" s="495">
        <v>5101.2333333333345</v>
      </c>
      <c r="G31" s="495">
        <v>4964.1166666666686</v>
      </c>
      <c r="H31" s="495">
        <v>5587.2166666666672</v>
      </c>
      <c r="I31" s="495">
        <v>5724.3333333333339</v>
      </c>
      <c r="J31" s="495">
        <v>5898.7666666666664</v>
      </c>
      <c r="K31" s="494">
        <v>5549.9</v>
      </c>
      <c r="L31" s="494">
        <v>5238.3500000000004</v>
      </c>
      <c r="M31" s="494">
        <v>0.53059999999999996</v>
      </c>
    </row>
    <row r="32" spans="1:13">
      <c r="A32" s="254">
        <v>22</v>
      </c>
      <c r="B32" s="497" t="s">
        <v>225</v>
      </c>
      <c r="C32" s="494">
        <v>1725.45</v>
      </c>
      <c r="D32" s="495">
        <v>1728.4333333333334</v>
      </c>
      <c r="E32" s="495">
        <v>1701.9166666666667</v>
      </c>
      <c r="F32" s="495">
        <v>1678.3833333333334</v>
      </c>
      <c r="G32" s="495">
        <v>1651.8666666666668</v>
      </c>
      <c r="H32" s="495">
        <v>1751.9666666666667</v>
      </c>
      <c r="I32" s="495">
        <v>1778.4833333333331</v>
      </c>
      <c r="J32" s="495">
        <v>1802.0166666666667</v>
      </c>
      <c r="K32" s="494">
        <v>1754.95</v>
      </c>
      <c r="L32" s="494">
        <v>1704.9</v>
      </c>
      <c r="M32" s="494">
        <v>1.0274799999999999</v>
      </c>
    </row>
    <row r="33" spans="1:13">
      <c r="A33" s="254">
        <v>23</v>
      </c>
      <c r="B33" s="497" t="s">
        <v>293</v>
      </c>
      <c r="C33" s="494">
        <v>2290</v>
      </c>
      <c r="D33" s="495">
        <v>2270.7000000000003</v>
      </c>
      <c r="E33" s="495">
        <v>2244.4000000000005</v>
      </c>
      <c r="F33" s="495">
        <v>2198.8000000000002</v>
      </c>
      <c r="G33" s="495">
        <v>2172.5000000000005</v>
      </c>
      <c r="H33" s="495">
        <v>2316.3000000000006</v>
      </c>
      <c r="I33" s="495">
        <v>2342.6000000000008</v>
      </c>
      <c r="J33" s="495">
        <v>2388.2000000000007</v>
      </c>
      <c r="K33" s="494">
        <v>2297</v>
      </c>
      <c r="L33" s="494">
        <v>2225.1</v>
      </c>
      <c r="M33" s="494">
        <v>5.5570000000000001E-2</v>
      </c>
    </row>
    <row r="34" spans="1:13">
      <c r="A34" s="254">
        <v>24</v>
      </c>
      <c r="B34" s="497" t="s">
        <v>737</v>
      </c>
      <c r="C34" s="494">
        <v>102.55</v>
      </c>
      <c r="D34" s="495">
        <v>102.98333333333335</v>
      </c>
      <c r="E34" s="495">
        <v>101.2166666666667</v>
      </c>
      <c r="F34" s="495">
        <v>99.883333333333354</v>
      </c>
      <c r="G34" s="495">
        <v>98.116666666666703</v>
      </c>
      <c r="H34" s="495">
        <v>104.31666666666669</v>
      </c>
      <c r="I34" s="495">
        <v>106.08333333333334</v>
      </c>
      <c r="J34" s="495">
        <v>107.41666666666669</v>
      </c>
      <c r="K34" s="494">
        <v>104.75</v>
      </c>
      <c r="L34" s="494">
        <v>101.65</v>
      </c>
      <c r="M34" s="494">
        <v>3.2879</v>
      </c>
    </row>
    <row r="35" spans="1:13">
      <c r="A35" s="254">
        <v>25</v>
      </c>
      <c r="B35" s="497" t="s">
        <v>294</v>
      </c>
      <c r="C35" s="494">
        <v>975.8</v>
      </c>
      <c r="D35" s="495">
        <v>971.88333333333333</v>
      </c>
      <c r="E35" s="495">
        <v>960.06666666666661</v>
      </c>
      <c r="F35" s="495">
        <v>944.33333333333326</v>
      </c>
      <c r="G35" s="495">
        <v>932.51666666666654</v>
      </c>
      <c r="H35" s="495">
        <v>987.61666666666667</v>
      </c>
      <c r="I35" s="495">
        <v>999.43333333333351</v>
      </c>
      <c r="J35" s="495">
        <v>1015.1666666666667</v>
      </c>
      <c r="K35" s="494">
        <v>983.7</v>
      </c>
      <c r="L35" s="494">
        <v>956.15</v>
      </c>
      <c r="M35" s="494">
        <v>1.64144</v>
      </c>
    </row>
    <row r="36" spans="1:13">
      <c r="A36" s="254">
        <v>26</v>
      </c>
      <c r="B36" s="497" t="s">
        <v>226</v>
      </c>
      <c r="C36" s="494">
        <v>2751.75</v>
      </c>
      <c r="D36" s="495">
        <v>2775.9666666666667</v>
      </c>
      <c r="E36" s="495">
        <v>2711.9333333333334</v>
      </c>
      <c r="F36" s="495">
        <v>2672.1166666666668</v>
      </c>
      <c r="G36" s="495">
        <v>2608.0833333333335</v>
      </c>
      <c r="H36" s="495">
        <v>2815.7833333333333</v>
      </c>
      <c r="I36" s="495">
        <v>2879.8166666666671</v>
      </c>
      <c r="J36" s="495">
        <v>2919.6333333333332</v>
      </c>
      <c r="K36" s="494">
        <v>2840</v>
      </c>
      <c r="L36" s="494">
        <v>2736.15</v>
      </c>
      <c r="M36" s="494">
        <v>1.9041600000000001</v>
      </c>
    </row>
    <row r="37" spans="1:13">
      <c r="A37" s="254">
        <v>27</v>
      </c>
      <c r="B37" s="497" t="s">
        <v>738</v>
      </c>
      <c r="C37" s="494">
        <v>5984.85</v>
      </c>
      <c r="D37" s="495">
        <v>6013.6166666666659</v>
      </c>
      <c r="E37" s="495">
        <v>5892.2333333333318</v>
      </c>
      <c r="F37" s="495">
        <v>5799.6166666666659</v>
      </c>
      <c r="G37" s="495">
        <v>5678.2333333333318</v>
      </c>
      <c r="H37" s="495">
        <v>6106.2333333333318</v>
      </c>
      <c r="I37" s="495">
        <v>6227.616666666665</v>
      </c>
      <c r="J37" s="495">
        <v>6320.2333333333318</v>
      </c>
      <c r="K37" s="494">
        <v>6135</v>
      </c>
      <c r="L37" s="494">
        <v>5921</v>
      </c>
      <c r="M37" s="494">
        <v>0.37530999999999998</v>
      </c>
    </row>
    <row r="38" spans="1:13">
      <c r="A38" s="254">
        <v>28</v>
      </c>
      <c r="B38" s="497" t="s">
        <v>800</v>
      </c>
      <c r="C38" s="494">
        <v>20.8</v>
      </c>
      <c r="D38" s="495">
        <v>20.866666666666667</v>
      </c>
      <c r="E38" s="495">
        <v>20.583333333333336</v>
      </c>
      <c r="F38" s="495">
        <v>20.366666666666667</v>
      </c>
      <c r="G38" s="495">
        <v>20.083333333333336</v>
      </c>
      <c r="H38" s="495">
        <v>21.083333333333336</v>
      </c>
      <c r="I38" s="495">
        <v>21.366666666666667</v>
      </c>
      <c r="J38" s="495">
        <v>21.583333333333336</v>
      </c>
      <c r="K38" s="494">
        <v>21.15</v>
      </c>
      <c r="L38" s="494">
        <v>20.65</v>
      </c>
      <c r="M38" s="494">
        <v>50.097059999999999</v>
      </c>
    </row>
    <row r="39" spans="1:13">
      <c r="A39" s="254">
        <v>29</v>
      </c>
      <c r="B39" s="497" t="s">
        <v>44</v>
      </c>
      <c r="C39" s="494">
        <v>805.15</v>
      </c>
      <c r="D39" s="495">
        <v>802.23333333333323</v>
      </c>
      <c r="E39" s="495">
        <v>794.56666666666649</v>
      </c>
      <c r="F39" s="495">
        <v>783.98333333333323</v>
      </c>
      <c r="G39" s="495">
        <v>776.31666666666649</v>
      </c>
      <c r="H39" s="495">
        <v>812.81666666666649</v>
      </c>
      <c r="I39" s="495">
        <v>820.48333333333323</v>
      </c>
      <c r="J39" s="495">
        <v>831.06666666666649</v>
      </c>
      <c r="K39" s="494">
        <v>809.9</v>
      </c>
      <c r="L39" s="494">
        <v>791.65</v>
      </c>
      <c r="M39" s="494">
        <v>10.0174</v>
      </c>
    </row>
    <row r="40" spans="1:13">
      <c r="A40" s="254">
        <v>30</v>
      </c>
      <c r="B40" s="497" t="s">
        <v>296</v>
      </c>
      <c r="C40" s="494">
        <v>3190.05</v>
      </c>
      <c r="D40" s="495">
        <v>3186.2333333333336</v>
      </c>
      <c r="E40" s="495">
        <v>3123.8166666666671</v>
      </c>
      <c r="F40" s="495">
        <v>3057.5833333333335</v>
      </c>
      <c r="G40" s="495">
        <v>2995.166666666667</v>
      </c>
      <c r="H40" s="495">
        <v>3252.4666666666672</v>
      </c>
      <c r="I40" s="495">
        <v>3314.8833333333332</v>
      </c>
      <c r="J40" s="495">
        <v>3381.1166666666672</v>
      </c>
      <c r="K40" s="494">
        <v>3248.65</v>
      </c>
      <c r="L40" s="494">
        <v>3120</v>
      </c>
      <c r="M40" s="494">
        <v>0.34869</v>
      </c>
    </row>
    <row r="41" spans="1:13">
      <c r="A41" s="254">
        <v>31</v>
      </c>
      <c r="B41" s="497" t="s">
        <v>45</v>
      </c>
      <c r="C41" s="494">
        <v>302.3</v>
      </c>
      <c r="D41" s="495">
        <v>303.28333333333336</v>
      </c>
      <c r="E41" s="495">
        <v>297.51666666666671</v>
      </c>
      <c r="F41" s="495">
        <v>292.73333333333335</v>
      </c>
      <c r="G41" s="495">
        <v>286.9666666666667</v>
      </c>
      <c r="H41" s="495">
        <v>308.06666666666672</v>
      </c>
      <c r="I41" s="495">
        <v>313.83333333333337</v>
      </c>
      <c r="J41" s="495">
        <v>318.61666666666673</v>
      </c>
      <c r="K41" s="494">
        <v>309.05</v>
      </c>
      <c r="L41" s="494">
        <v>298.5</v>
      </c>
      <c r="M41" s="494">
        <v>59.754190000000001</v>
      </c>
    </row>
    <row r="42" spans="1:13">
      <c r="A42" s="254">
        <v>32</v>
      </c>
      <c r="B42" s="497" t="s">
        <v>46</v>
      </c>
      <c r="C42" s="494">
        <v>2980.75</v>
      </c>
      <c r="D42" s="495">
        <v>2997.8833333333332</v>
      </c>
      <c r="E42" s="495">
        <v>2933.8666666666663</v>
      </c>
      <c r="F42" s="495">
        <v>2886.9833333333331</v>
      </c>
      <c r="G42" s="495">
        <v>2822.9666666666662</v>
      </c>
      <c r="H42" s="495">
        <v>3044.7666666666664</v>
      </c>
      <c r="I42" s="495">
        <v>3108.7833333333328</v>
      </c>
      <c r="J42" s="495">
        <v>3155.6666666666665</v>
      </c>
      <c r="K42" s="494">
        <v>3061.9</v>
      </c>
      <c r="L42" s="494">
        <v>2951</v>
      </c>
      <c r="M42" s="494">
        <v>5.44916</v>
      </c>
    </row>
    <row r="43" spans="1:13">
      <c r="A43" s="254">
        <v>33</v>
      </c>
      <c r="B43" s="497" t="s">
        <v>47</v>
      </c>
      <c r="C43" s="494">
        <v>215.45</v>
      </c>
      <c r="D43" s="495">
        <v>212.11666666666667</v>
      </c>
      <c r="E43" s="495">
        <v>206.33333333333334</v>
      </c>
      <c r="F43" s="495">
        <v>197.21666666666667</v>
      </c>
      <c r="G43" s="495">
        <v>191.43333333333334</v>
      </c>
      <c r="H43" s="495">
        <v>221.23333333333335</v>
      </c>
      <c r="I43" s="495">
        <v>227.01666666666665</v>
      </c>
      <c r="J43" s="495">
        <v>236.13333333333335</v>
      </c>
      <c r="K43" s="494">
        <v>217.9</v>
      </c>
      <c r="L43" s="494">
        <v>203</v>
      </c>
      <c r="M43" s="494">
        <v>137.40611999999999</v>
      </c>
    </row>
    <row r="44" spans="1:13">
      <c r="A44" s="254">
        <v>34</v>
      </c>
      <c r="B44" s="497" t="s">
        <v>48</v>
      </c>
      <c r="C44" s="494">
        <v>115.3</v>
      </c>
      <c r="D44" s="495">
        <v>114.2</v>
      </c>
      <c r="E44" s="495">
        <v>112.60000000000001</v>
      </c>
      <c r="F44" s="495">
        <v>109.9</v>
      </c>
      <c r="G44" s="495">
        <v>108.30000000000001</v>
      </c>
      <c r="H44" s="495">
        <v>116.9</v>
      </c>
      <c r="I44" s="495">
        <v>118.5</v>
      </c>
      <c r="J44" s="495">
        <v>121.2</v>
      </c>
      <c r="K44" s="494">
        <v>115.8</v>
      </c>
      <c r="L44" s="494">
        <v>111.5</v>
      </c>
      <c r="M44" s="494">
        <v>236.22792000000001</v>
      </c>
    </row>
    <row r="45" spans="1:13">
      <c r="A45" s="254">
        <v>35</v>
      </c>
      <c r="B45" s="497" t="s">
        <v>297</v>
      </c>
      <c r="C45" s="494">
        <v>90.85</v>
      </c>
      <c r="D45" s="495">
        <v>90.083333333333329</v>
      </c>
      <c r="E45" s="495">
        <v>87.516666666666652</v>
      </c>
      <c r="F45" s="495">
        <v>84.183333333333323</v>
      </c>
      <c r="G45" s="495">
        <v>81.616666666666646</v>
      </c>
      <c r="H45" s="495">
        <v>93.416666666666657</v>
      </c>
      <c r="I45" s="495">
        <v>95.983333333333348</v>
      </c>
      <c r="J45" s="495">
        <v>99.316666666666663</v>
      </c>
      <c r="K45" s="494">
        <v>92.65</v>
      </c>
      <c r="L45" s="494">
        <v>86.75</v>
      </c>
      <c r="M45" s="494">
        <v>12.571009999999999</v>
      </c>
    </row>
    <row r="46" spans="1:13">
      <c r="A46" s="254">
        <v>36</v>
      </c>
      <c r="B46" s="497" t="s">
        <v>50</v>
      </c>
      <c r="C46" s="494">
        <v>2570.6999999999998</v>
      </c>
      <c r="D46" s="495">
        <v>2587</v>
      </c>
      <c r="E46" s="495">
        <v>2548</v>
      </c>
      <c r="F46" s="495">
        <v>2525.3000000000002</v>
      </c>
      <c r="G46" s="495">
        <v>2486.3000000000002</v>
      </c>
      <c r="H46" s="495">
        <v>2609.6999999999998</v>
      </c>
      <c r="I46" s="495">
        <v>2648.7</v>
      </c>
      <c r="J46" s="495">
        <v>2671.3999999999996</v>
      </c>
      <c r="K46" s="494">
        <v>2626</v>
      </c>
      <c r="L46" s="494">
        <v>2564.3000000000002</v>
      </c>
      <c r="M46" s="494">
        <v>12.0023</v>
      </c>
    </row>
    <row r="47" spans="1:13">
      <c r="A47" s="254">
        <v>37</v>
      </c>
      <c r="B47" s="497" t="s">
        <v>298</v>
      </c>
      <c r="C47" s="494">
        <v>141.65</v>
      </c>
      <c r="D47" s="495">
        <v>143.29999999999998</v>
      </c>
      <c r="E47" s="495">
        <v>139.19999999999996</v>
      </c>
      <c r="F47" s="495">
        <v>136.74999999999997</v>
      </c>
      <c r="G47" s="495">
        <v>132.64999999999995</v>
      </c>
      <c r="H47" s="495">
        <v>145.74999999999997</v>
      </c>
      <c r="I47" s="495">
        <v>149.85</v>
      </c>
      <c r="J47" s="495">
        <v>152.29999999999998</v>
      </c>
      <c r="K47" s="494">
        <v>147.4</v>
      </c>
      <c r="L47" s="494">
        <v>140.85</v>
      </c>
      <c r="M47" s="494">
        <v>9.9733099999999997</v>
      </c>
    </row>
    <row r="48" spans="1:13">
      <c r="A48" s="254">
        <v>38</v>
      </c>
      <c r="B48" s="497" t="s">
        <v>299</v>
      </c>
      <c r="C48" s="494">
        <v>3541.45</v>
      </c>
      <c r="D48" s="495">
        <v>3501.6</v>
      </c>
      <c r="E48" s="495">
        <v>3433.2</v>
      </c>
      <c r="F48" s="495">
        <v>3324.95</v>
      </c>
      <c r="G48" s="495">
        <v>3256.5499999999997</v>
      </c>
      <c r="H48" s="495">
        <v>3609.85</v>
      </c>
      <c r="I48" s="495">
        <v>3678.2500000000005</v>
      </c>
      <c r="J48" s="495">
        <v>3786.5</v>
      </c>
      <c r="K48" s="494">
        <v>3570</v>
      </c>
      <c r="L48" s="494">
        <v>3393.35</v>
      </c>
      <c r="M48" s="494">
        <v>1.60439</v>
      </c>
    </row>
    <row r="49" spans="1:13">
      <c r="A49" s="254">
        <v>39</v>
      </c>
      <c r="B49" s="497" t="s">
        <v>300</v>
      </c>
      <c r="C49" s="494">
        <v>1440.85</v>
      </c>
      <c r="D49" s="495">
        <v>1461.1333333333332</v>
      </c>
      <c r="E49" s="495">
        <v>1390.9166666666665</v>
      </c>
      <c r="F49" s="495">
        <v>1340.9833333333333</v>
      </c>
      <c r="G49" s="495">
        <v>1270.7666666666667</v>
      </c>
      <c r="H49" s="495">
        <v>1511.0666666666664</v>
      </c>
      <c r="I49" s="495">
        <v>1581.2833333333331</v>
      </c>
      <c r="J49" s="495">
        <v>1631.2166666666662</v>
      </c>
      <c r="K49" s="494">
        <v>1531.35</v>
      </c>
      <c r="L49" s="494">
        <v>1411.2</v>
      </c>
      <c r="M49" s="494">
        <v>9.3183699999999998</v>
      </c>
    </row>
    <row r="50" spans="1:13">
      <c r="A50" s="254">
        <v>40</v>
      </c>
      <c r="B50" s="497" t="s">
        <v>301</v>
      </c>
      <c r="C50" s="494">
        <v>7749</v>
      </c>
      <c r="D50" s="495">
        <v>7772.6500000000005</v>
      </c>
      <c r="E50" s="495">
        <v>7623.3000000000011</v>
      </c>
      <c r="F50" s="495">
        <v>7497.6</v>
      </c>
      <c r="G50" s="495">
        <v>7348.2500000000009</v>
      </c>
      <c r="H50" s="495">
        <v>7898.3500000000013</v>
      </c>
      <c r="I50" s="495">
        <v>8047.7000000000016</v>
      </c>
      <c r="J50" s="495">
        <v>8173.4000000000015</v>
      </c>
      <c r="K50" s="494">
        <v>7922</v>
      </c>
      <c r="L50" s="494">
        <v>7646.95</v>
      </c>
      <c r="M50" s="494">
        <v>0.18647</v>
      </c>
    </row>
    <row r="51" spans="1:13">
      <c r="A51" s="254">
        <v>41</v>
      </c>
      <c r="B51" s="497" t="s">
        <v>52</v>
      </c>
      <c r="C51" s="494">
        <v>909.25</v>
      </c>
      <c r="D51" s="495">
        <v>907.91666666666663</v>
      </c>
      <c r="E51" s="495">
        <v>890.83333333333326</v>
      </c>
      <c r="F51" s="495">
        <v>872.41666666666663</v>
      </c>
      <c r="G51" s="495">
        <v>855.33333333333326</v>
      </c>
      <c r="H51" s="495">
        <v>926.33333333333326</v>
      </c>
      <c r="I51" s="495">
        <v>943.41666666666652</v>
      </c>
      <c r="J51" s="495">
        <v>961.83333333333326</v>
      </c>
      <c r="K51" s="494">
        <v>925</v>
      </c>
      <c r="L51" s="494">
        <v>889.5</v>
      </c>
      <c r="M51" s="494">
        <v>16.93074</v>
      </c>
    </row>
    <row r="52" spans="1:13">
      <c r="A52" s="254">
        <v>42</v>
      </c>
      <c r="B52" s="497" t="s">
        <v>302</v>
      </c>
      <c r="C52" s="494">
        <v>463.8</v>
      </c>
      <c r="D52" s="495">
        <v>463.0333333333333</v>
      </c>
      <c r="E52" s="495">
        <v>451.76666666666659</v>
      </c>
      <c r="F52" s="495">
        <v>439.73333333333329</v>
      </c>
      <c r="G52" s="495">
        <v>428.46666666666658</v>
      </c>
      <c r="H52" s="495">
        <v>475.06666666666661</v>
      </c>
      <c r="I52" s="495">
        <v>486.33333333333326</v>
      </c>
      <c r="J52" s="495">
        <v>498.36666666666662</v>
      </c>
      <c r="K52" s="494">
        <v>474.3</v>
      </c>
      <c r="L52" s="494">
        <v>451</v>
      </c>
      <c r="M52" s="494">
        <v>3.2381799999999998</v>
      </c>
    </row>
    <row r="53" spans="1:13">
      <c r="A53" s="254">
        <v>43</v>
      </c>
      <c r="B53" s="497" t="s">
        <v>227</v>
      </c>
      <c r="C53" s="494">
        <v>2832.7</v>
      </c>
      <c r="D53" s="495">
        <v>2843.2333333333336</v>
      </c>
      <c r="E53" s="495">
        <v>2801.4666666666672</v>
      </c>
      <c r="F53" s="495">
        <v>2770.2333333333336</v>
      </c>
      <c r="G53" s="495">
        <v>2728.4666666666672</v>
      </c>
      <c r="H53" s="495">
        <v>2874.4666666666672</v>
      </c>
      <c r="I53" s="495">
        <v>2916.2333333333336</v>
      </c>
      <c r="J53" s="495">
        <v>2947.4666666666672</v>
      </c>
      <c r="K53" s="494">
        <v>2885</v>
      </c>
      <c r="L53" s="494">
        <v>2812</v>
      </c>
      <c r="M53" s="494">
        <v>2.6779299999999999</v>
      </c>
    </row>
    <row r="54" spans="1:13">
      <c r="A54" s="254">
        <v>44</v>
      </c>
      <c r="B54" s="497" t="s">
        <v>54</v>
      </c>
      <c r="C54" s="494">
        <v>661</v>
      </c>
      <c r="D54" s="495">
        <v>651.94999999999993</v>
      </c>
      <c r="E54" s="495">
        <v>639.04999999999984</v>
      </c>
      <c r="F54" s="495">
        <v>617.09999999999991</v>
      </c>
      <c r="G54" s="495">
        <v>604.19999999999982</v>
      </c>
      <c r="H54" s="495">
        <v>673.89999999999986</v>
      </c>
      <c r="I54" s="495">
        <v>686.8</v>
      </c>
      <c r="J54" s="495">
        <v>708.74999999999989</v>
      </c>
      <c r="K54" s="494">
        <v>664.85</v>
      </c>
      <c r="L54" s="494">
        <v>630</v>
      </c>
      <c r="M54" s="494">
        <v>127.37649999999999</v>
      </c>
    </row>
    <row r="55" spans="1:13">
      <c r="A55" s="254">
        <v>45</v>
      </c>
      <c r="B55" s="497" t="s">
        <v>303</v>
      </c>
      <c r="C55" s="494">
        <v>2118.35</v>
      </c>
      <c r="D55" s="495">
        <v>2077.1</v>
      </c>
      <c r="E55" s="495">
        <v>1994.25</v>
      </c>
      <c r="F55" s="495">
        <v>1870.15</v>
      </c>
      <c r="G55" s="495">
        <v>1787.3000000000002</v>
      </c>
      <c r="H55" s="495">
        <v>2201.1999999999998</v>
      </c>
      <c r="I55" s="495">
        <v>2284.0499999999993</v>
      </c>
      <c r="J55" s="495">
        <v>2408.1499999999996</v>
      </c>
      <c r="K55" s="494">
        <v>2159.9499999999998</v>
      </c>
      <c r="L55" s="494">
        <v>1953</v>
      </c>
      <c r="M55" s="494">
        <v>1.06873</v>
      </c>
    </row>
    <row r="56" spans="1:13">
      <c r="A56" s="254">
        <v>46</v>
      </c>
      <c r="B56" s="497" t="s">
        <v>304</v>
      </c>
      <c r="C56" s="494">
        <v>1203.95</v>
      </c>
      <c r="D56" s="495">
        <v>1200.6833333333332</v>
      </c>
      <c r="E56" s="495">
        <v>1181.3666666666663</v>
      </c>
      <c r="F56" s="495">
        <v>1158.7833333333331</v>
      </c>
      <c r="G56" s="495">
        <v>1139.4666666666662</v>
      </c>
      <c r="H56" s="495">
        <v>1223.2666666666664</v>
      </c>
      <c r="I56" s="495">
        <v>1242.5833333333335</v>
      </c>
      <c r="J56" s="495">
        <v>1265.1666666666665</v>
      </c>
      <c r="K56" s="494">
        <v>1220</v>
      </c>
      <c r="L56" s="494">
        <v>1178.0999999999999</v>
      </c>
      <c r="M56" s="494">
        <v>3.3440300000000001</v>
      </c>
    </row>
    <row r="57" spans="1:13">
      <c r="A57" s="254">
        <v>47</v>
      </c>
      <c r="B57" s="497" t="s">
        <v>305</v>
      </c>
      <c r="C57" s="494">
        <v>572.20000000000005</v>
      </c>
      <c r="D57" s="495">
        <v>572.38333333333333</v>
      </c>
      <c r="E57" s="495">
        <v>563.11666666666667</v>
      </c>
      <c r="F57" s="495">
        <v>554.0333333333333</v>
      </c>
      <c r="G57" s="495">
        <v>544.76666666666665</v>
      </c>
      <c r="H57" s="495">
        <v>581.4666666666667</v>
      </c>
      <c r="I57" s="495">
        <v>590.73333333333335</v>
      </c>
      <c r="J57" s="495">
        <v>599.81666666666672</v>
      </c>
      <c r="K57" s="494">
        <v>581.65</v>
      </c>
      <c r="L57" s="494">
        <v>563.29999999999995</v>
      </c>
      <c r="M57" s="494">
        <v>2.6214900000000001</v>
      </c>
    </row>
    <row r="58" spans="1:13">
      <c r="A58" s="254">
        <v>48</v>
      </c>
      <c r="B58" s="497" t="s">
        <v>55</v>
      </c>
      <c r="C58" s="494">
        <v>3602.45</v>
      </c>
      <c r="D58" s="495">
        <v>3580.4499999999994</v>
      </c>
      <c r="E58" s="495">
        <v>3537.1999999999989</v>
      </c>
      <c r="F58" s="495">
        <v>3471.9499999999994</v>
      </c>
      <c r="G58" s="495">
        <v>3428.6999999999989</v>
      </c>
      <c r="H58" s="495">
        <v>3645.6999999999989</v>
      </c>
      <c r="I58" s="495">
        <v>3688.95</v>
      </c>
      <c r="J58" s="495">
        <v>3754.1999999999989</v>
      </c>
      <c r="K58" s="494">
        <v>3623.7</v>
      </c>
      <c r="L58" s="494">
        <v>3515.2</v>
      </c>
      <c r="M58" s="494">
        <v>4.1212200000000001</v>
      </c>
    </row>
    <row r="59" spans="1:13">
      <c r="A59" s="254">
        <v>49</v>
      </c>
      <c r="B59" s="497" t="s">
        <v>306</v>
      </c>
      <c r="C59" s="494">
        <v>285.7</v>
      </c>
      <c r="D59" s="495">
        <v>282.95</v>
      </c>
      <c r="E59" s="495">
        <v>272.89999999999998</v>
      </c>
      <c r="F59" s="495">
        <v>260.09999999999997</v>
      </c>
      <c r="G59" s="495">
        <v>250.04999999999995</v>
      </c>
      <c r="H59" s="495">
        <v>295.75</v>
      </c>
      <c r="I59" s="495">
        <v>305.80000000000007</v>
      </c>
      <c r="J59" s="495">
        <v>318.60000000000002</v>
      </c>
      <c r="K59" s="494">
        <v>293</v>
      </c>
      <c r="L59" s="494">
        <v>270.14999999999998</v>
      </c>
      <c r="M59" s="494">
        <v>18.805510000000002</v>
      </c>
    </row>
    <row r="60" spans="1:13" ht="12" customHeight="1">
      <c r="A60" s="254">
        <v>50</v>
      </c>
      <c r="B60" s="497" t="s">
        <v>307</v>
      </c>
      <c r="C60" s="494">
        <v>1059.1500000000001</v>
      </c>
      <c r="D60" s="495">
        <v>1050.5333333333335</v>
      </c>
      <c r="E60" s="495">
        <v>1033.0666666666671</v>
      </c>
      <c r="F60" s="495">
        <v>1006.9833333333336</v>
      </c>
      <c r="G60" s="495">
        <v>989.51666666666711</v>
      </c>
      <c r="H60" s="495">
        <v>1076.616666666667</v>
      </c>
      <c r="I60" s="495">
        <v>1094.0833333333337</v>
      </c>
      <c r="J60" s="495">
        <v>1120.166666666667</v>
      </c>
      <c r="K60" s="494">
        <v>1068</v>
      </c>
      <c r="L60" s="494">
        <v>1024.45</v>
      </c>
      <c r="M60" s="494">
        <v>0.93081999999999998</v>
      </c>
    </row>
    <row r="61" spans="1:13">
      <c r="A61" s="254">
        <v>51</v>
      </c>
      <c r="B61" s="497" t="s">
        <v>58</v>
      </c>
      <c r="C61" s="494">
        <v>4728.75</v>
      </c>
      <c r="D61" s="495">
        <v>4672.5666666666666</v>
      </c>
      <c r="E61" s="495">
        <v>4570.2333333333336</v>
      </c>
      <c r="F61" s="495">
        <v>4411.7166666666672</v>
      </c>
      <c r="G61" s="495">
        <v>4309.3833333333341</v>
      </c>
      <c r="H61" s="495">
        <v>4831.083333333333</v>
      </c>
      <c r="I61" s="495">
        <v>4933.416666666667</v>
      </c>
      <c r="J61" s="495">
        <v>5091.9333333333325</v>
      </c>
      <c r="K61" s="494">
        <v>4774.8999999999996</v>
      </c>
      <c r="L61" s="494">
        <v>4514.05</v>
      </c>
      <c r="M61" s="494">
        <v>31.75019</v>
      </c>
    </row>
    <row r="62" spans="1:13">
      <c r="A62" s="254">
        <v>52</v>
      </c>
      <c r="B62" s="497" t="s">
        <v>57</v>
      </c>
      <c r="C62" s="494">
        <v>9806.7000000000007</v>
      </c>
      <c r="D62" s="495">
        <v>9614.75</v>
      </c>
      <c r="E62" s="495">
        <v>9382</v>
      </c>
      <c r="F62" s="495">
        <v>8957.2999999999993</v>
      </c>
      <c r="G62" s="495">
        <v>8724.5499999999993</v>
      </c>
      <c r="H62" s="495">
        <v>10039.450000000001</v>
      </c>
      <c r="I62" s="495">
        <v>10272.200000000001</v>
      </c>
      <c r="J62" s="495">
        <v>10696.900000000001</v>
      </c>
      <c r="K62" s="494">
        <v>9847.5</v>
      </c>
      <c r="L62" s="494">
        <v>9190.0499999999993</v>
      </c>
      <c r="M62" s="494">
        <v>8.3091500000000007</v>
      </c>
    </row>
    <row r="63" spans="1:13">
      <c r="A63" s="254">
        <v>53</v>
      </c>
      <c r="B63" s="497" t="s">
        <v>228</v>
      </c>
      <c r="C63" s="494">
        <v>3331</v>
      </c>
      <c r="D63" s="495">
        <v>3332.35</v>
      </c>
      <c r="E63" s="495">
        <v>3248.75</v>
      </c>
      <c r="F63" s="495">
        <v>3166.5</v>
      </c>
      <c r="G63" s="495">
        <v>3082.9</v>
      </c>
      <c r="H63" s="495">
        <v>3414.6</v>
      </c>
      <c r="I63" s="495">
        <v>3498.1999999999994</v>
      </c>
      <c r="J63" s="495">
        <v>3580.45</v>
      </c>
      <c r="K63" s="494">
        <v>3415.95</v>
      </c>
      <c r="L63" s="494">
        <v>3250.1</v>
      </c>
      <c r="M63" s="494">
        <v>0.25102999999999998</v>
      </c>
    </row>
    <row r="64" spans="1:13">
      <c r="A64" s="254">
        <v>54</v>
      </c>
      <c r="B64" s="497" t="s">
        <v>59</v>
      </c>
      <c r="C64" s="494">
        <v>1673.85</v>
      </c>
      <c r="D64" s="495">
        <v>1650.95</v>
      </c>
      <c r="E64" s="495">
        <v>1623.0500000000002</v>
      </c>
      <c r="F64" s="495">
        <v>1572.2500000000002</v>
      </c>
      <c r="G64" s="495">
        <v>1544.3500000000004</v>
      </c>
      <c r="H64" s="495">
        <v>1701.75</v>
      </c>
      <c r="I64" s="495">
        <v>1729.65</v>
      </c>
      <c r="J64" s="495">
        <v>1780.4499999999998</v>
      </c>
      <c r="K64" s="494">
        <v>1678.85</v>
      </c>
      <c r="L64" s="494">
        <v>1600.15</v>
      </c>
      <c r="M64" s="494">
        <v>5.3925700000000001</v>
      </c>
    </row>
    <row r="65" spans="1:13">
      <c r="A65" s="254">
        <v>55</v>
      </c>
      <c r="B65" s="497" t="s">
        <v>308</v>
      </c>
      <c r="C65" s="494">
        <v>124.6</v>
      </c>
      <c r="D65" s="495">
        <v>123.56666666666666</v>
      </c>
      <c r="E65" s="495">
        <v>122.03333333333333</v>
      </c>
      <c r="F65" s="495">
        <v>119.46666666666667</v>
      </c>
      <c r="G65" s="495">
        <v>117.93333333333334</v>
      </c>
      <c r="H65" s="495">
        <v>126.13333333333333</v>
      </c>
      <c r="I65" s="495">
        <v>127.66666666666666</v>
      </c>
      <c r="J65" s="495">
        <v>130.23333333333332</v>
      </c>
      <c r="K65" s="494">
        <v>125.1</v>
      </c>
      <c r="L65" s="494">
        <v>121</v>
      </c>
      <c r="M65" s="494">
        <v>2.53132</v>
      </c>
    </row>
    <row r="66" spans="1:13">
      <c r="A66" s="254">
        <v>56</v>
      </c>
      <c r="B66" s="497" t="s">
        <v>309</v>
      </c>
      <c r="C66" s="494">
        <v>237.6</v>
      </c>
      <c r="D66" s="495">
        <v>232.81666666666669</v>
      </c>
      <c r="E66" s="495">
        <v>224.03333333333339</v>
      </c>
      <c r="F66" s="495">
        <v>210.4666666666667</v>
      </c>
      <c r="G66" s="495">
        <v>201.68333333333339</v>
      </c>
      <c r="H66" s="495">
        <v>246.38333333333338</v>
      </c>
      <c r="I66" s="495">
        <v>255.16666666666669</v>
      </c>
      <c r="J66" s="495">
        <v>268.73333333333335</v>
      </c>
      <c r="K66" s="494">
        <v>241.6</v>
      </c>
      <c r="L66" s="494">
        <v>219.25</v>
      </c>
      <c r="M66" s="494">
        <v>34.74991</v>
      </c>
    </row>
    <row r="67" spans="1:13">
      <c r="A67" s="254">
        <v>57</v>
      </c>
      <c r="B67" s="497" t="s">
        <v>229</v>
      </c>
      <c r="C67" s="494">
        <v>331.9</v>
      </c>
      <c r="D67" s="495">
        <v>330.5</v>
      </c>
      <c r="E67" s="495">
        <v>320</v>
      </c>
      <c r="F67" s="495">
        <v>308.10000000000002</v>
      </c>
      <c r="G67" s="495">
        <v>297.60000000000002</v>
      </c>
      <c r="H67" s="495">
        <v>342.4</v>
      </c>
      <c r="I67" s="495">
        <v>352.9</v>
      </c>
      <c r="J67" s="495">
        <v>364.79999999999995</v>
      </c>
      <c r="K67" s="494">
        <v>341</v>
      </c>
      <c r="L67" s="494">
        <v>318.60000000000002</v>
      </c>
      <c r="M67" s="494">
        <v>121.09901000000001</v>
      </c>
    </row>
    <row r="68" spans="1:13">
      <c r="A68" s="254">
        <v>58</v>
      </c>
      <c r="B68" s="497" t="s">
        <v>60</v>
      </c>
      <c r="C68" s="494">
        <v>68.900000000000006</v>
      </c>
      <c r="D68" s="495">
        <v>68.166666666666671</v>
      </c>
      <c r="E68" s="495">
        <v>67.033333333333346</v>
      </c>
      <c r="F68" s="495">
        <v>65.166666666666671</v>
      </c>
      <c r="G68" s="495">
        <v>64.033333333333346</v>
      </c>
      <c r="H68" s="495">
        <v>70.033333333333346</v>
      </c>
      <c r="I68" s="495">
        <v>71.166666666666671</v>
      </c>
      <c r="J68" s="495">
        <v>73.033333333333346</v>
      </c>
      <c r="K68" s="494">
        <v>69.3</v>
      </c>
      <c r="L68" s="494">
        <v>66.3</v>
      </c>
      <c r="M68" s="494">
        <v>493.63119999999998</v>
      </c>
    </row>
    <row r="69" spans="1:13">
      <c r="A69" s="254">
        <v>59</v>
      </c>
      <c r="B69" s="497" t="s">
        <v>61</v>
      </c>
      <c r="C69" s="494">
        <v>71.5</v>
      </c>
      <c r="D69" s="495">
        <v>70.36666666666666</v>
      </c>
      <c r="E69" s="495">
        <v>67.283333333333317</v>
      </c>
      <c r="F69" s="495">
        <v>63.066666666666663</v>
      </c>
      <c r="G69" s="495">
        <v>59.98333333333332</v>
      </c>
      <c r="H69" s="495">
        <v>74.583333333333314</v>
      </c>
      <c r="I69" s="495">
        <v>77.666666666666657</v>
      </c>
      <c r="J69" s="495">
        <v>81.883333333333312</v>
      </c>
      <c r="K69" s="494">
        <v>73.45</v>
      </c>
      <c r="L69" s="494">
        <v>66.150000000000006</v>
      </c>
      <c r="M69" s="494">
        <v>175.95747</v>
      </c>
    </row>
    <row r="70" spans="1:13">
      <c r="A70" s="254">
        <v>60</v>
      </c>
      <c r="B70" s="497" t="s">
        <v>310</v>
      </c>
      <c r="C70" s="494">
        <v>27</v>
      </c>
      <c r="D70" s="495">
        <v>25.75</v>
      </c>
      <c r="E70" s="495">
        <v>24.1</v>
      </c>
      <c r="F70" s="495">
        <v>21.200000000000003</v>
      </c>
      <c r="G70" s="495">
        <v>19.550000000000004</v>
      </c>
      <c r="H70" s="495">
        <v>28.65</v>
      </c>
      <c r="I70" s="495">
        <v>30.299999999999997</v>
      </c>
      <c r="J70" s="495">
        <v>33.199999999999996</v>
      </c>
      <c r="K70" s="494">
        <v>27.4</v>
      </c>
      <c r="L70" s="494">
        <v>22.85</v>
      </c>
      <c r="M70" s="494">
        <v>703.01278000000002</v>
      </c>
    </row>
    <row r="71" spans="1:13">
      <c r="A71" s="254">
        <v>61</v>
      </c>
      <c r="B71" s="497" t="s">
        <v>62</v>
      </c>
      <c r="C71" s="494">
        <v>1313</v>
      </c>
      <c r="D71" s="495">
        <v>1315.0666666666666</v>
      </c>
      <c r="E71" s="495">
        <v>1298.6833333333332</v>
      </c>
      <c r="F71" s="495">
        <v>1284.3666666666666</v>
      </c>
      <c r="G71" s="495">
        <v>1267.9833333333331</v>
      </c>
      <c r="H71" s="495">
        <v>1329.3833333333332</v>
      </c>
      <c r="I71" s="495">
        <v>1345.7666666666664</v>
      </c>
      <c r="J71" s="495">
        <v>1360.0833333333333</v>
      </c>
      <c r="K71" s="494">
        <v>1331.45</v>
      </c>
      <c r="L71" s="494">
        <v>1300.75</v>
      </c>
      <c r="M71" s="494">
        <v>4.0957299999999996</v>
      </c>
    </row>
    <row r="72" spans="1:13">
      <c r="A72" s="254">
        <v>62</v>
      </c>
      <c r="B72" s="497" t="s">
        <v>311</v>
      </c>
      <c r="C72" s="494">
        <v>5128.5</v>
      </c>
      <c r="D72" s="495">
        <v>5127.5333333333338</v>
      </c>
      <c r="E72" s="495">
        <v>5076.0666666666675</v>
      </c>
      <c r="F72" s="495">
        <v>5023.6333333333341</v>
      </c>
      <c r="G72" s="495">
        <v>4972.1666666666679</v>
      </c>
      <c r="H72" s="495">
        <v>5179.9666666666672</v>
      </c>
      <c r="I72" s="495">
        <v>5231.4333333333325</v>
      </c>
      <c r="J72" s="495">
        <v>5283.8666666666668</v>
      </c>
      <c r="K72" s="494">
        <v>5179</v>
      </c>
      <c r="L72" s="494">
        <v>5075.1000000000004</v>
      </c>
      <c r="M72" s="494">
        <v>4.3490000000000001E-2</v>
      </c>
    </row>
    <row r="73" spans="1:13">
      <c r="A73" s="254">
        <v>63</v>
      </c>
      <c r="B73" s="497" t="s">
        <v>65</v>
      </c>
      <c r="C73" s="494">
        <v>725.2</v>
      </c>
      <c r="D73" s="495">
        <v>728.36666666666667</v>
      </c>
      <c r="E73" s="495">
        <v>717.83333333333337</v>
      </c>
      <c r="F73" s="495">
        <v>710.4666666666667</v>
      </c>
      <c r="G73" s="495">
        <v>699.93333333333339</v>
      </c>
      <c r="H73" s="495">
        <v>735.73333333333335</v>
      </c>
      <c r="I73" s="495">
        <v>746.26666666666665</v>
      </c>
      <c r="J73" s="495">
        <v>753.63333333333333</v>
      </c>
      <c r="K73" s="494">
        <v>738.9</v>
      </c>
      <c r="L73" s="494">
        <v>721</v>
      </c>
      <c r="M73" s="494">
        <v>5.5590799999999998</v>
      </c>
    </row>
    <row r="74" spans="1:13">
      <c r="A74" s="254">
        <v>64</v>
      </c>
      <c r="B74" s="497" t="s">
        <v>312</v>
      </c>
      <c r="C74" s="494">
        <v>336.7</v>
      </c>
      <c r="D74" s="495">
        <v>334.90000000000003</v>
      </c>
      <c r="E74" s="495">
        <v>329.80000000000007</v>
      </c>
      <c r="F74" s="495">
        <v>322.90000000000003</v>
      </c>
      <c r="G74" s="495">
        <v>317.80000000000007</v>
      </c>
      <c r="H74" s="495">
        <v>341.80000000000007</v>
      </c>
      <c r="I74" s="495">
        <v>346.90000000000009</v>
      </c>
      <c r="J74" s="495">
        <v>353.80000000000007</v>
      </c>
      <c r="K74" s="494">
        <v>340</v>
      </c>
      <c r="L74" s="494">
        <v>328</v>
      </c>
      <c r="M74" s="494">
        <v>1.2375</v>
      </c>
    </row>
    <row r="75" spans="1:13">
      <c r="A75" s="254">
        <v>65</v>
      </c>
      <c r="B75" s="497" t="s">
        <v>64</v>
      </c>
      <c r="C75" s="494">
        <v>125.6</v>
      </c>
      <c r="D75" s="495">
        <v>124.48333333333335</v>
      </c>
      <c r="E75" s="495">
        <v>122.76666666666669</v>
      </c>
      <c r="F75" s="495">
        <v>119.93333333333335</v>
      </c>
      <c r="G75" s="495">
        <v>118.2166666666667</v>
      </c>
      <c r="H75" s="495">
        <v>127.31666666666669</v>
      </c>
      <c r="I75" s="495">
        <v>129.03333333333333</v>
      </c>
      <c r="J75" s="495">
        <v>131.86666666666667</v>
      </c>
      <c r="K75" s="494">
        <v>126.2</v>
      </c>
      <c r="L75" s="494">
        <v>121.65</v>
      </c>
      <c r="M75" s="494">
        <v>64.768630000000002</v>
      </c>
    </row>
    <row r="76" spans="1:13" s="13" customFormat="1">
      <c r="A76" s="254">
        <v>66</v>
      </c>
      <c r="B76" s="497" t="s">
        <v>66</v>
      </c>
      <c r="C76" s="494">
        <v>590.54999999999995</v>
      </c>
      <c r="D76" s="495">
        <v>588.15</v>
      </c>
      <c r="E76" s="495">
        <v>581.15</v>
      </c>
      <c r="F76" s="495">
        <v>571.75</v>
      </c>
      <c r="G76" s="495">
        <v>564.75</v>
      </c>
      <c r="H76" s="495">
        <v>597.54999999999995</v>
      </c>
      <c r="I76" s="495">
        <v>604.54999999999995</v>
      </c>
      <c r="J76" s="495">
        <v>613.94999999999993</v>
      </c>
      <c r="K76" s="494">
        <v>595.15</v>
      </c>
      <c r="L76" s="494">
        <v>578.75</v>
      </c>
      <c r="M76" s="494">
        <v>10.49508</v>
      </c>
    </row>
    <row r="77" spans="1:13" s="13" customFormat="1">
      <c r="A77" s="254">
        <v>67</v>
      </c>
      <c r="B77" s="497" t="s">
        <v>69</v>
      </c>
      <c r="C77" s="494">
        <v>46.55</v>
      </c>
      <c r="D77" s="495">
        <v>45.983333333333327</v>
      </c>
      <c r="E77" s="495">
        <v>45.166666666666657</v>
      </c>
      <c r="F77" s="495">
        <v>43.783333333333331</v>
      </c>
      <c r="G77" s="495">
        <v>42.966666666666661</v>
      </c>
      <c r="H77" s="495">
        <v>47.366666666666653</v>
      </c>
      <c r="I77" s="495">
        <v>48.18333333333333</v>
      </c>
      <c r="J77" s="495">
        <v>49.566666666666649</v>
      </c>
      <c r="K77" s="494">
        <v>46.8</v>
      </c>
      <c r="L77" s="494">
        <v>44.6</v>
      </c>
      <c r="M77" s="494">
        <v>560.28764000000001</v>
      </c>
    </row>
    <row r="78" spans="1:13" s="13" customFormat="1">
      <c r="A78" s="254">
        <v>68</v>
      </c>
      <c r="B78" s="497" t="s">
        <v>73</v>
      </c>
      <c r="C78" s="494">
        <v>409.4</v>
      </c>
      <c r="D78" s="495">
        <v>408.0333333333333</v>
      </c>
      <c r="E78" s="495">
        <v>403.56666666666661</v>
      </c>
      <c r="F78" s="495">
        <v>397.73333333333329</v>
      </c>
      <c r="G78" s="495">
        <v>393.26666666666659</v>
      </c>
      <c r="H78" s="495">
        <v>413.86666666666662</v>
      </c>
      <c r="I78" s="495">
        <v>418.33333333333331</v>
      </c>
      <c r="J78" s="495">
        <v>424.16666666666663</v>
      </c>
      <c r="K78" s="494">
        <v>412.5</v>
      </c>
      <c r="L78" s="494">
        <v>402.2</v>
      </c>
      <c r="M78" s="494">
        <v>40.321559999999998</v>
      </c>
    </row>
    <row r="79" spans="1:13" s="13" customFormat="1">
      <c r="A79" s="254">
        <v>69</v>
      </c>
      <c r="B79" s="497" t="s">
        <v>739</v>
      </c>
      <c r="C79" s="494">
        <v>9565.0499999999993</v>
      </c>
      <c r="D79" s="495">
        <v>9621.0166666666664</v>
      </c>
      <c r="E79" s="495">
        <v>9444.0333333333328</v>
      </c>
      <c r="F79" s="495">
        <v>9323.0166666666664</v>
      </c>
      <c r="G79" s="495">
        <v>9146.0333333333328</v>
      </c>
      <c r="H79" s="495">
        <v>9742.0333333333328</v>
      </c>
      <c r="I79" s="495">
        <v>9919.0166666666664</v>
      </c>
      <c r="J79" s="495">
        <v>10040.033333333333</v>
      </c>
      <c r="K79" s="494">
        <v>9798</v>
      </c>
      <c r="L79" s="494">
        <v>9500</v>
      </c>
      <c r="M79" s="494">
        <v>1.4290000000000001E-2</v>
      </c>
    </row>
    <row r="80" spans="1:13" s="13" customFormat="1">
      <c r="A80" s="254">
        <v>70</v>
      </c>
      <c r="B80" s="497" t="s">
        <v>68</v>
      </c>
      <c r="C80" s="494">
        <v>536.15</v>
      </c>
      <c r="D80" s="495">
        <v>533.08333333333337</v>
      </c>
      <c r="E80" s="495">
        <v>526.16666666666674</v>
      </c>
      <c r="F80" s="495">
        <v>516.18333333333339</v>
      </c>
      <c r="G80" s="495">
        <v>509.26666666666677</v>
      </c>
      <c r="H80" s="495">
        <v>543.06666666666672</v>
      </c>
      <c r="I80" s="495">
        <v>549.98333333333346</v>
      </c>
      <c r="J80" s="495">
        <v>559.9666666666667</v>
      </c>
      <c r="K80" s="494">
        <v>540</v>
      </c>
      <c r="L80" s="494">
        <v>523.1</v>
      </c>
      <c r="M80" s="494">
        <v>65.350070000000002</v>
      </c>
    </row>
    <row r="81" spans="1:13" s="13" customFormat="1">
      <c r="A81" s="254">
        <v>71</v>
      </c>
      <c r="B81" s="497" t="s">
        <v>70</v>
      </c>
      <c r="C81" s="494">
        <v>406.95</v>
      </c>
      <c r="D81" s="495">
        <v>406.88333333333338</v>
      </c>
      <c r="E81" s="495">
        <v>401.41666666666674</v>
      </c>
      <c r="F81" s="495">
        <v>395.88333333333338</v>
      </c>
      <c r="G81" s="495">
        <v>390.41666666666674</v>
      </c>
      <c r="H81" s="495">
        <v>412.41666666666674</v>
      </c>
      <c r="I81" s="495">
        <v>417.88333333333333</v>
      </c>
      <c r="J81" s="495">
        <v>423.41666666666674</v>
      </c>
      <c r="K81" s="494">
        <v>412.35</v>
      </c>
      <c r="L81" s="494">
        <v>401.35</v>
      </c>
      <c r="M81" s="494">
        <v>20.680430000000001</v>
      </c>
    </row>
    <row r="82" spans="1:13" s="13" customFormat="1">
      <c r="A82" s="254">
        <v>72</v>
      </c>
      <c r="B82" s="497" t="s">
        <v>313</v>
      </c>
      <c r="C82" s="494">
        <v>940.9</v>
      </c>
      <c r="D82" s="495">
        <v>929.38333333333333</v>
      </c>
      <c r="E82" s="495">
        <v>908.76666666666665</v>
      </c>
      <c r="F82" s="495">
        <v>876.63333333333333</v>
      </c>
      <c r="G82" s="495">
        <v>856.01666666666665</v>
      </c>
      <c r="H82" s="495">
        <v>961.51666666666665</v>
      </c>
      <c r="I82" s="495">
        <v>982.13333333333321</v>
      </c>
      <c r="J82" s="495">
        <v>1014.2666666666667</v>
      </c>
      <c r="K82" s="494">
        <v>950</v>
      </c>
      <c r="L82" s="494">
        <v>897.25</v>
      </c>
      <c r="M82" s="494">
        <v>1.7093799999999999</v>
      </c>
    </row>
    <row r="83" spans="1:13" s="13" customFormat="1">
      <c r="A83" s="254">
        <v>73</v>
      </c>
      <c r="B83" s="497" t="s">
        <v>314</v>
      </c>
      <c r="C83" s="494">
        <v>257.2</v>
      </c>
      <c r="D83" s="495">
        <v>256.59999999999997</v>
      </c>
      <c r="E83" s="495">
        <v>249.59999999999991</v>
      </c>
      <c r="F83" s="495">
        <v>241.99999999999994</v>
      </c>
      <c r="G83" s="495">
        <v>234.99999999999989</v>
      </c>
      <c r="H83" s="495">
        <v>264.19999999999993</v>
      </c>
      <c r="I83" s="495">
        <v>271.20000000000005</v>
      </c>
      <c r="J83" s="495">
        <v>278.79999999999995</v>
      </c>
      <c r="K83" s="494">
        <v>263.60000000000002</v>
      </c>
      <c r="L83" s="494">
        <v>249</v>
      </c>
      <c r="M83" s="494">
        <v>7.3777900000000001</v>
      </c>
    </row>
    <row r="84" spans="1:13" s="13" customFormat="1">
      <c r="A84" s="254">
        <v>74</v>
      </c>
      <c r="B84" s="497" t="s">
        <v>315</v>
      </c>
      <c r="C84" s="494">
        <v>97.05</v>
      </c>
      <c r="D84" s="495">
        <v>96.716666666666654</v>
      </c>
      <c r="E84" s="495">
        <v>95.333333333333314</v>
      </c>
      <c r="F84" s="495">
        <v>93.61666666666666</v>
      </c>
      <c r="G84" s="495">
        <v>92.23333333333332</v>
      </c>
      <c r="H84" s="495">
        <v>98.433333333333309</v>
      </c>
      <c r="I84" s="495">
        <v>99.816666666666663</v>
      </c>
      <c r="J84" s="495">
        <v>101.5333333333333</v>
      </c>
      <c r="K84" s="494">
        <v>98.1</v>
      </c>
      <c r="L84" s="494">
        <v>95</v>
      </c>
      <c r="M84" s="494">
        <v>1.5203</v>
      </c>
    </row>
    <row r="85" spans="1:13" s="13" customFormat="1">
      <c r="A85" s="254">
        <v>75</v>
      </c>
      <c r="B85" s="497" t="s">
        <v>316</v>
      </c>
      <c r="C85" s="494">
        <v>5248.4</v>
      </c>
      <c r="D85" s="495">
        <v>5280.2333333333327</v>
      </c>
      <c r="E85" s="495">
        <v>5169.5166666666655</v>
      </c>
      <c r="F85" s="495">
        <v>5090.6333333333332</v>
      </c>
      <c r="G85" s="495">
        <v>4979.9166666666661</v>
      </c>
      <c r="H85" s="495">
        <v>5359.116666666665</v>
      </c>
      <c r="I85" s="495">
        <v>5469.8333333333321</v>
      </c>
      <c r="J85" s="495">
        <v>5548.7166666666644</v>
      </c>
      <c r="K85" s="494">
        <v>5390.95</v>
      </c>
      <c r="L85" s="494">
        <v>5201.3500000000004</v>
      </c>
      <c r="M85" s="494">
        <v>0.16700999999999999</v>
      </c>
    </row>
    <row r="86" spans="1:13" s="13" customFormat="1">
      <c r="A86" s="254">
        <v>76</v>
      </c>
      <c r="B86" s="497" t="s">
        <v>317</v>
      </c>
      <c r="C86" s="494">
        <v>867.6</v>
      </c>
      <c r="D86" s="495">
        <v>872.5333333333333</v>
      </c>
      <c r="E86" s="495">
        <v>855.06666666666661</v>
      </c>
      <c r="F86" s="495">
        <v>842.5333333333333</v>
      </c>
      <c r="G86" s="495">
        <v>825.06666666666661</v>
      </c>
      <c r="H86" s="495">
        <v>885.06666666666661</v>
      </c>
      <c r="I86" s="495">
        <v>902.5333333333333</v>
      </c>
      <c r="J86" s="495">
        <v>915.06666666666661</v>
      </c>
      <c r="K86" s="494">
        <v>890</v>
      </c>
      <c r="L86" s="494">
        <v>860</v>
      </c>
      <c r="M86" s="494">
        <v>1.3600300000000001</v>
      </c>
    </row>
    <row r="87" spans="1:13" s="13" customFormat="1">
      <c r="A87" s="254">
        <v>77</v>
      </c>
      <c r="B87" s="497" t="s">
        <v>230</v>
      </c>
      <c r="C87" s="494">
        <v>1214.1500000000001</v>
      </c>
      <c r="D87" s="495">
        <v>1217.7166666666667</v>
      </c>
      <c r="E87" s="495">
        <v>1187.4333333333334</v>
      </c>
      <c r="F87" s="495">
        <v>1160.7166666666667</v>
      </c>
      <c r="G87" s="495">
        <v>1130.4333333333334</v>
      </c>
      <c r="H87" s="495">
        <v>1244.4333333333334</v>
      </c>
      <c r="I87" s="495">
        <v>1274.7166666666667</v>
      </c>
      <c r="J87" s="495">
        <v>1301.4333333333334</v>
      </c>
      <c r="K87" s="494">
        <v>1248</v>
      </c>
      <c r="L87" s="494">
        <v>1191</v>
      </c>
      <c r="M87" s="494">
        <v>0.35589999999999999</v>
      </c>
    </row>
    <row r="88" spans="1:13" s="13" customFormat="1">
      <c r="A88" s="254">
        <v>78</v>
      </c>
      <c r="B88" s="497" t="s">
        <v>318</v>
      </c>
      <c r="C88" s="494">
        <v>69.349999999999994</v>
      </c>
      <c r="D88" s="495">
        <v>69.11666666666666</v>
      </c>
      <c r="E88" s="495">
        <v>68.48333333333332</v>
      </c>
      <c r="F88" s="495">
        <v>67.61666666666666</v>
      </c>
      <c r="G88" s="495">
        <v>66.98333333333332</v>
      </c>
      <c r="H88" s="495">
        <v>69.98333333333332</v>
      </c>
      <c r="I88" s="495">
        <v>70.616666666666674</v>
      </c>
      <c r="J88" s="495">
        <v>71.48333333333332</v>
      </c>
      <c r="K88" s="494">
        <v>69.75</v>
      </c>
      <c r="L88" s="494">
        <v>68.25</v>
      </c>
      <c r="M88" s="494">
        <v>9.3848900000000004</v>
      </c>
    </row>
    <row r="89" spans="1:13" s="13" customFormat="1">
      <c r="A89" s="254">
        <v>79</v>
      </c>
      <c r="B89" s="497" t="s">
        <v>71</v>
      </c>
      <c r="C89" s="494">
        <v>13887.95</v>
      </c>
      <c r="D89" s="495">
        <v>13791.5</v>
      </c>
      <c r="E89" s="495">
        <v>13543.55</v>
      </c>
      <c r="F89" s="495">
        <v>13199.15</v>
      </c>
      <c r="G89" s="495">
        <v>12951.199999999999</v>
      </c>
      <c r="H89" s="495">
        <v>14135.9</v>
      </c>
      <c r="I89" s="495">
        <v>14383.85</v>
      </c>
      <c r="J89" s="495">
        <v>14728.25</v>
      </c>
      <c r="K89" s="494">
        <v>14039.45</v>
      </c>
      <c r="L89" s="494">
        <v>13447.1</v>
      </c>
      <c r="M89" s="494">
        <v>0.58287</v>
      </c>
    </row>
    <row r="90" spans="1:13" s="13" customFormat="1">
      <c r="A90" s="254">
        <v>80</v>
      </c>
      <c r="B90" s="497" t="s">
        <v>319</v>
      </c>
      <c r="C90" s="494">
        <v>266.39999999999998</v>
      </c>
      <c r="D90" s="495">
        <v>264.74999999999994</v>
      </c>
      <c r="E90" s="495">
        <v>259.7999999999999</v>
      </c>
      <c r="F90" s="495">
        <v>253.19999999999993</v>
      </c>
      <c r="G90" s="495">
        <v>248.24999999999989</v>
      </c>
      <c r="H90" s="495">
        <v>271.34999999999991</v>
      </c>
      <c r="I90" s="495">
        <v>276.29999999999995</v>
      </c>
      <c r="J90" s="495">
        <v>282.89999999999992</v>
      </c>
      <c r="K90" s="494">
        <v>269.7</v>
      </c>
      <c r="L90" s="494">
        <v>258.14999999999998</v>
      </c>
      <c r="M90" s="494">
        <v>2.98163</v>
      </c>
    </row>
    <row r="91" spans="1:13" s="13" customFormat="1">
      <c r="A91" s="254">
        <v>81</v>
      </c>
      <c r="B91" s="497" t="s">
        <v>74</v>
      </c>
      <c r="C91" s="494">
        <v>3746</v>
      </c>
      <c r="D91" s="495">
        <v>3774.0166666666664</v>
      </c>
      <c r="E91" s="495">
        <v>3701.0333333333328</v>
      </c>
      <c r="F91" s="495">
        <v>3656.0666666666666</v>
      </c>
      <c r="G91" s="495">
        <v>3583.083333333333</v>
      </c>
      <c r="H91" s="495">
        <v>3818.9833333333327</v>
      </c>
      <c r="I91" s="495">
        <v>3891.9666666666662</v>
      </c>
      <c r="J91" s="495">
        <v>3936.9333333333325</v>
      </c>
      <c r="K91" s="494">
        <v>3847</v>
      </c>
      <c r="L91" s="494">
        <v>3729.05</v>
      </c>
      <c r="M91" s="494">
        <v>4.1166</v>
      </c>
    </row>
    <row r="92" spans="1:13" s="13" customFormat="1">
      <c r="A92" s="254">
        <v>82</v>
      </c>
      <c r="B92" s="497" t="s">
        <v>320</v>
      </c>
      <c r="C92" s="494">
        <v>448.45</v>
      </c>
      <c r="D92" s="495">
        <v>451.7</v>
      </c>
      <c r="E92" s="495">
        <v>442.29999999999995</v>
      </c>
      <c r="F92" s="495">
        <v>436.15</v>
      </c>
      <c r="G92" s="495">
        <v>426.74999999999994</v>
      </c>
      <c r="H92" s="495">
        <v>457.84999999999997</v>
      </c>
      <c r="I92" s="495">
        <v>467.24999999999994</v>
      </c>
      <c r="J92" s="495">
        <v>473.4</v>
      </c>
      <c r="K92" s="494">
        <v>461.1</v>
      </c>
      <c r="L92" s="494">
        <v>445.55</v>
      </c>
      <c r="M92" s="494">
        <v>1.3033699999999999</v>
      </c>
    </row>
    <row r="93" spans="1:13" s="13" customFormat="1">
      <c r="A93" s="254">
        <v>83</v>
      </c>
      <c r="B93" s="497" t="s">
        <v>321</v>
      </c>
      <c r="C93" s="494">
        <v>239.75</v>
      </c>
      <c r="D93" s="495">
        <v>237.31666666666669</v>
      </c>
      <c r="E93" s="495">
        <v>232.63333333333338</v>
      </c>
      <c r="F93" s="495">
        <v>225.51666666666668</v>
      </c>
      <c r="G93" s="495">
        <v>220.83333333333337</v>
      </c>
      <c r="H93" s="495">
        <v>244.43333333333339</v>
      </c>
      <c r="I93" s="495">
        <v>249.11666666666673</v>
      </c>
      <c r="J93" s="495">
        <v>256.23333333333341</v>
      </c>
      <c r="K93" s="494">
        <v>242</v>
      </c>
      <c r="L93" s="494">
        <v>230.2</v>
      </c>
      <c r="M93" s="494">
        <v>1.4930300000000001</v>
      </c>
    </row>
    <row r="94" spans="1:13" s="13" customFormat="1">
      <c r="A94" s="254">
        <v>84</v>
      </c>
      <c r="B94" s="497" t="s">
        <v>80</v>
      </c>
      <c r="C94" s="494">
        <v>590.79999999999995</v>
      </c>
      <c r="D94" s="495">
        <v>594.4666666666667</v>
      </c>
      <c r="E94" s="495">
        <v>585.43333333333339</v>
      </c>
      <c r="F94" s="495">
        <v>580.06666666666672</v>
      </c>
      <c r="G94" s="495">
        <v>571.03333333333342</v>
      </c>
      <c r="H94" s="495">
        <v>599.83333333333337</v>
      </c>
      <c r="I94" s="495">
        <v>608.86666666666667</v>
      </c>
      <c r="J94" s="495">
        <v>614.23333333333335</v>
      </c>
      <c r="K94" s="494">
        <v>603.5</v>
      </c>
      <c r="L94" s="494">
        <v>589.1</v>
      </c>
      <c r="M94" s="494">
        <v>2.11815</v>
      </c>
    </row>
    <row r="95" spans="1:13" s="13" customFormat="1">
      <c r="A95" s="254">
        <v>85</v>
      </c>
      <c r="B95" s="497" t="s">
        <v>322</v>
      </c>
      <c r="C95" s="494">
        <v>1854.3</v>
      </c>
      <c r="D95" s="495">
        <v>1840.3833333333332</v>
      </c>
      <c r="E95" s="495">
        <v>1820.9666666666665</v>
      </c>
      <c r="F95" s="495">
        <v>1787.6333333333332</v>
      </c>
      <c r="G95" s="495">
        <v>1768.2166666666665</v>
      </c>
      <c r="H95" s="495">
        <v>1873.7166666666665</v>
      </c>
      <c r="I95" s="495">
        <v>1893.1333333333334</v>
      </c>
      <c r="J95" s="495">
        <v>1926.4666666666665</v>
      </c>
      <c r="K95" s="494">
        <v>1859.8</v>
      </c>
      <c r="L95" s="494">
        <v>1807.05</v>
      </c>
      <c r="M95" s="494">
        <v>0.15114</v>
      </c>
    </row>
    <row r="96" spans="1:13" s="13" customFormat="1">
      <c r="A96" s="254">
        <v>86</v>
      </c>
      <c r="B96" s="497" t="s">
        <v>783</v>
      </c>
      <c r="C96" s="494">
        <v>251.2</v>
      </c>
      <c r="D96" s="495">
        <v>251.4</v>
      </c>
      <c r="E96" s="495">
        <v>247.8</v>
      </c>
      <c r="F96" s="495">
        <v>244.4</v>
      </c>
      <c r="G96" s="495">
        <v>240.8</v>
      </c>
      <c r="H96" s="495">
        <v>254.8</v>
      </c>
      <c r="I96" s="495">
        <v>258.39999999999998</v>
      </c>
      <c r="J96" s="495">
        <v>261.8</v>
      </c>
      <c r="K96" s="494">
        <v>255</v>
      </c>
      <c r="L96" s="494">
        <v>248</v>
      </c>
      <c r="M96" s="494">
        <v>1.3610899999999999</v>
      </c>
    </row>
    <row r="97" spans="1:13" s="13" customFormat="1">
      <c r="A97" s="254">
        <v>87</v>
      </c>
      <c r="B97" s="497" t="s">
        <v>75</v>
      </c>
      <c r="C97" s="494">
        <v>489.95</v>
      </c>
      <c r="D97" s="495">
        <v>493.93333333333334</v>
      </c>
      <c r="E97" s="495">
        <v>474.56666666666672</v>
      </c>
      <c r="F97" s="495">
        <v>459.18333333333339</v>
      </c>
      <c r="G97" s="495">
        <v>439.81666666666678</v>
      </c>
      <c r="H97" s="495">
        <v>509.31666666666666</v>
      </c>
      <c r="I97" s="495">
        <v>528.68333333333339</v>
      </c>
      <c r="J97" s="495">
        <v>544.06666666666661</v>
      </c>
      <c r="K97" s="494">
        <v>513.29999999999995</v>
      </c>
      <c r="L97" s="494">
        <v>478.55</v>
      </c>
      <c r="M97" s="494">
        <v>94.264049999999997</v>
      </c>
    </row>
    <row r="98" spans="1:13" s="13" customFormat="1">
      <c r="A98" s="254">
        <v>88</v>
      </c>
      <c r="B98" s="497" t="s">
        <v>323</v>
      </c>
      <c r="C98" s="494">
        <v>516.1</v>
      </c>
      <c r="D98" s="495">
        <v>509.75</v>
      </c>
      <c r="E98" s="495">
        <v>501.5</v>
      </c>
      <c r="F98" s="495">
        <v>486.9</v>
      </c>
      <c r="G98" s="495">
        <v>478.65</v>
      </c>
      <c r="H98" s="495">
        <v>524.35</v>
      </c>
      <c r="I98" s="495">
        <v>532.6</v>
      </c>
      <c r="J98" s="495">
        <v>547.20000000000005</v>
      </c>
      <c r="K98" s="494">
        <v>518</v>
      </c>
      <c r="L98" s="494">
        <v>495.15</v>
      </c>
      <c r="M98" s="494">
        <v>3.9980500000000001</v>
      </c>
    </row>
    <row r="99" spans="1:13" s="13" customFormat="1">
      <c r="A99" s="254">
        <v>89</v>
      </c>
      <c r="B99" s="497" t="s">
        <v>76</v>
      </c>
      <c r="C99" s="494">
        <v>137.35</v>
      </c>
      <c r="D99" s="495">
        <v>135.61666666666665</v>
      </c>
      <c r="E99" s="495">
        <v>133.2833333333333</v>
      </c>
      <c r="F99" s="495">
        <v>129.21666666666667</v>
      </c>
      <c r="G99" s="495">
        <v>126.88333333333333</v>
      </c>
      <c r="H99" s="495">
        <v>139.68333333333328</v>
      </c>
      <c r="I99" s="495">
        <v>142.01666666666659</v>
      </c>
      <c r="J99" s="495">
        <v>146.08333333333326</v>
      </c>
      <c r="K99" s="494">
        <v>137.94999999999999</v>
      </c>
      <c r="L99" s="494">
        <v>131.55000000000001</v>
      </c>
      <c r="M99" s="494">
        <v>201.01922999999999</v>
      </c>
    </row>
    <row r="100" spans="1:13" s="13" customFormat="1">
      <c r="A100" s="254">
        <v>90</v>
      </c>
      <c r="B100" s="497" t="s">
        <v>324</v>
      </c>
      <c r="C100" s="494">
        <v>452.95</v>
      </c>
      <c r="D100" s="495">
        <v>453.5</v>
      </c>
      <c r="E100" s="495">
        <v>448.05</v>
      </c>
      <c r="F100" s="495">
        <v>443.15000000000003</v>
      </c>
      <c r="G100" s="495">
        <v>437.70000000000005</v>
      </c>
      <c r="H100" s="495">
        <v>458.4</v>
      </c>
      <c r="I100" s="495">
        <v>463.85</v>
      </c>
      <c r="J100" s="495">
        <v>468.74999999999994</v>
      </c>
      <c r="K100" s="494">
        <v>458.95</v>
      </c>
      <c r="L100" s="494">
        <v>448.6</v>
      </c>
      <c r="M100" s="494">
        <v>0.65537999999999996</v>
      </c>
    </row>
    <row r="101" spans="1:13">
      <c r="A101" s="254">
        <v>91</v>
      </c>
      <c r="B101" s="497" t="s">
        <v>325</v>
      </c>
      <c r="C101" s="494">
        <v>393.3</v>
      </c>
      <c r="D101" s="495">
        <v>395.08333333333331</v>
      </c>
      <c r="E101" s="495">
        <v>389.21666666666664</v>
      </c>
      <c r="F101" s="495">
        <v>385.13333333333333</v>
      </c>
      <c r="G101" s="495">
        <v>379.26666666666665</v>
      </c>
      <c r="H101" s="495">
        <v>399.16666666666663</v>
      </c>
      <c r="I101" s="495">
        <v>405.0333333333333</v>
      </c>
      <c r="J101" s="495">
        <v>409.11666666666662</v>
      </c>
      <c r="K101" s="494">
        <v>400.95</v>
      </c>
      <c r="L101" s="494">
        <v>391</v>
      </c>
      <c r="M101" s="494">
        <v>0.70060999999999996</v>
      </c>
    </row>
    <row r="102" spans="1:13">
      <c r="A102" s="254">
        <v>92</v>
      </c>
      <c r="B102" s="497" t="s">
        <v>326</v>
      </c>
      <c r="C102" s="494">
        <v>506.75</v>
      </c>
      <c r="D102" s="495">
        <v>510.58333333333331</v>
      </c>
      <c r="E102" s="495">
        <v>496.16666666666663</v>
      </c>
      <c r="F102" s="495">
        <v>485.58333333333331</v>
      </c>
      <c r="G102" s="495">
        <v>471.16666666666663</v>
      </c>
      <c r="H102" s="495">
        <v>521.16666666666663</v>
      </c>
      <c r="I102" s="495">
        <v>535.58333333333326</v>
      </c>
      <c r="J102" s="495">
        <v>546.16666666666663</v>
      </c>
      <c r="K102" s="494">
        <v>525</v>
      </c>
      <c r="L102" s="494">
        <v>500</v>
      </c>
      <c r="M102" s="494">
        <v>1.05291</v>
      </c>
    </row>
    <row r="103" spans="1:13">
      <c r="A103" s="254">
        <v>93</v>
      </c>
      <c r="B103" s="497" t="s">
        <v>77</v>
      </c>
      <c r="C103" s="494">
        <v>122.45</v>
      </c>
      <c r="D103" s="495">
        <v>122.41666666666667</v>
      </c>
      <c r="E103" s="495">
        <v>121.23333333333335</v>
      </c>
      <c r="F103" s="495">
        <v>120.01666666666668</v>
      </c>
      <c r="G103" s="495">
        <v>118.83333333333336</v>
      </c>
      <c r="H103" s="495">
        <v>123.63333333333334</v>
      </c>
      <c r="I103" s="495">
        <v>124.81666666666665</v>
      </c>
      <c r="J103" s="495">
        <v>126.03333333333333</v>
      </c>
      <c r="K103" s="494">
        <v>123.6</v>
      </c>
      <c r="L103" s="494">
        <v>121.2</v>
      </c>
      <c r="M103" s="494">
        <v>5.2218799999999996</v>
      </c>
    </row>
    <row r="104" spans="1:13">
      <c r="A104" s="254">
        <v>94</v>
      </c>
      <c r="B104" s="497" t="s">
        <v>327</v>
      </c>
      <c r="C104" s="494">
        <v>1445.8</v>
      </c>
      <c r="D104" s="495">
        <v>1451.9000000000003</v>
      </c>
      <c r="E104" s="495">
        <v>1415.0500000000006</v>
      </c>
      <c r="F104" s="495">
        <v>1384.3000000000004</v>
      </c>
      <c r="G104" s="495">
        <v>1347.4500000000007</v>
      </c>
      <c r="H104" s="495">
        <v>1482.6500000000005</v>
      </c>
      <c r="I104" s="495">
        <v>1519.5000000000005</v>
      </c>
      <c r="J104" s="495">
        <v>1550.2500000000005</v>
      </c>
      <c r="K104" s="494">
        <v>1488.75</v>
      </c>
      <c r="L104" s="494">
        <v>1421.15</v>
      </c>
      <c r="M104" s="494">
        <v>1.8308</v>
      </c>
    </row>
    <row r="105" spans="1:13">
      <c r="A105" s="254">
        <v>95</v>
      </c>
      <c r="B105" s="497" t="s">
        <v>328</v>
      </c>
      <c r="C105" s="494">
        <v>18.100000000000001</v>
      </c>
      <c r="D105" s="495">
        <v>17.816666666666666</v>
      </c>
      <c r="E105" s="495">
        <v>17.233333333333334</v>
      </c>
      <c r="F105" s="495">
        <v>16.366666666666667</v>
      </c>
      <c r="G105" s="495">
        <v>15.783333333333335</v>
      </c>
      <c r="H105" s="495">
        <v>18.683333333333334</v>
      </c>
      <c r="I105" s="495">
        <v>19.266666666666669</v>
      </c>
      <c r="J105" s="495">
        <v>20.133333333333333</v>
      </c>
      <c r="K105" s="494">
        <v>18.399999999999999</v>
      </c>
      <c r="L105" s="494">
        <v>16.95</v>
      </c>
      <c r="M105" s="494">
        <v>307.66242999999997</v>
      </c>
    </row>
    <row r="106" spans="1:13">
      <c r="A106" s="254">
        <v>96</v>
      </c>
      <c r="B106" s="497" t="s">
        <v>329</v>
      </c>
      <c r="C106" s="494">
        <v>710.2</v>
      </c>
      <c r="D106" s="495">
        <v>717.68333333333339</v>
      </c>
      <c r="E106" s="495">
        <v>698.51666666666677</v>
      </c>
      <c r="F106" s="495">
        <v>686.83333333333337</v>
      </c>
      <c r="G106" s="495">
        <v>667.66666666666674</v>
      </c>
      <c r="H106" s="495">
        <v>729.36666666666679</v>
      </c>
      <c r="I106" s="495">
        <v>748.5333333333333</v>
      </c>
      <c r="J106" s="495">
        <v>760.21666666666681</v>
      </c>
      <c r="K106" s="494">
        <v>736.85</v>
      </c>
      <c r="L106" s="494">
        <v>706</v>
      </c>
      <c r="M106" s="494">
        <v>6.6703400000000004</v>
      </c>
    </row>
    <row r="107" spans="1:13">
      <c r="A107" s="254">
        <v>97</v>
      </c>
      <c r="B107" s="497" t="s">
        <v>330</v>
      </c>
      <c r="C107" s="494">
        <v>303.25</v>
      </c>
      <c r="D107" s="495">
        <v>298.8</v>
      </c>
      <c r="E107" s="495">
        <v>292.60000000000002</v>
      </c>
      <c r="F107" s="495">
        <v>281.95</v>
      </c>
      <c r="G107" s="495">
        <v>275.75</v>
      </c>
      <c r="H107" s="495">
        <v>309.45000000000005</v>
      </c>
      <c r="I107" s="495">
        <v>315.64999999999998</v>
      </c>
      <c r="J107" s="495">
        <v>326.30000000000007</v>
      </c>
      <c r="K107" s="494">
        <v>305</v>
      </c>
      <c r="L107" s="494">
        <v>288.14999999999998</v>
      </c>
      <c r="M107" s="494">
        <v>1.4230700000000001</v>
      </c>
    </row>
    <row r="108" spans="1:13">
      <c r="A108" s="254">
        <v>98</v>
      </c>
      <c r="B108" s="497" t="s">
        <v>79</v>
      </c>
      <c r="C108" s="494">
        <v>459.2</v>
      </c>
      <c r="D108" s="495">
        <v>458.7</v>
      </c>
      <c r="E108" s="495">
        <v>449.2</v>
      </c>
      <c r="F108" s="495">
        <v>439.2</v>
      </c>
      <c r="G108" s="495">
        <v>429.7</v>
      </c>
      <c r="H108" s="495">
        <v>468.7</v>
      </c>
      <c r="I108" s="495">
        <v>478.2</v>
      </c>
      <c r="J108" s="495">
        <v>488.2</v>
      </c>
      <c r="K108" s="494">
        <v>468.2</v>
      </c>
      <c r="L108" s="494">
        <v>448.7</v>
      </c>
      <c r="M108" s="494">
        <v>5.0313400000000001</v>
      </c>
    </row>
    <row r="109" spans="1:13">
      <c r="A109" s="254">
        <v>99</v>
      </c>
      <c r="B109" s="497" t="s">
        <v>331</v>
      </c>
      <c r="C109" s="494">
        <v>3800.15</v>
      </c>
      <c r="D109" s="495">
        <v>3803.3666666666668</v>
      </c>
      <c r="E109" s="495">
        <v>3738.7833333333338</v>
      </c>
      <c r="F109" s="495">
        <v>3677.416666666667</v>
      </c>
      <c r="G109" s="495">
        <v>3612.8333333333339</v>
      </c>
      <c r="H109" s="495">
        <v>3864.7333333333336</v>
      </c>
      <c r="I109" s="495">
        <v>3929.3166666666666</v>
      </c>
      <c r="J109" s="495">
        <v>3990.6833333333334</v>
      </c>
      <c r="K109" s="494">
        <v>3867.95</v>
      </c>
      <c r="L109" s="494">
        <v>3742</v>
      </c>
      <c r="M109" s="494">
        <v>0.22278000000000001</v>
      </c>
    </row>
    <row r="110" spans="1:13">
      <c r="A110" s="254">
        <v>100</v>
      </c>
      <c r="B110" s="497" t="s">
        <v>332</v>
      </c>
      <c r="C110" s="494">
        <v>136.94999999999999</v>
      </c>
      <c r="D110" s="495">
        <v>137.15</v>
      </c>
      <c r="E110" s="495">
        <v>135.80000000000001</v>
      </c>
      <c r="F110" s="495">
        <v>134.65</v>
      </c>
      <c r="G110" s="495">
        <v>133.30000000000001</v>
      </c>
      <c r="H110" s="495">
        <v>138.30000000000001</v>
      </c>
      <c r="I110" s="495">
        <v>139.64999999999998</v>
      </c>
      <c r="J110" s="495">
        <v>140.80000000000001</v>
      </c>
      <c r="K110" s="494">
        <v>138.5</v>
      </c>
      <c r="L110" s="494">
        <v>136</v>
      </c>
      <c r="M110" s="494">
        <v>1.61833</v>
      </c>
    </row>
    <row r="111" spans="1:13">
      <c r="A111" s="254">
        <v>101</v>
      </c>
      <c r="B111" s="497" t="s">
        <v>333</v>
      </c>
      <c r="C111" s="494">
        <v>225.4</v>
      </c>
      <c r="D111" s="495">
        <v>225.31666666666669</v>
      </c>
      <c r="E111" s="495">
        <v>222.13333333333338</v>
      </c>
      <c r="F111" s="495">
        <v>218.8666666666667</v>
      </c>
      <c r="G111" s="495">
        <v>215.68333333333339</v>
      </c>
      <c r="H111" s="495">
        <v>228.58333333333337</v>
      </c>
      <c r="I111" s="495">
        <v>231.76666666666671</v>
      </c>
      <c r="J111" s="495">
        <v>235.03333333333336</v>
      </c>
      <c r="K111" s="494">
        <v>228.5</v>
      </c>
      <c r="L111" s="494">
        <v>222.05</v>
      </c>
      <c r="M111" s="494">
        <v>5.7296100000000001</v>
      </c>
    </row>
    <row r="112" spans="1:13">
      <c r="A112" s="254">
        <v>102</v>
      </c>
      <c r="B112" s="497" t="s">
        <v>334</v>
      </c>
      <c r="C112" s="494">
        <v>95.75</v>
      </c>
      <c r="D112" s="495">
        <v>95.166666666666671</v>
      </c>
      <c r="E112" s="495">
        <v>93.583333333333343</v>
      </c>
      <c r="F112" s="495">
        <v>91.416666666666671</v>
      </c>
      <c r="G112" s="495">
        <v>89.833333333333343</v>
      </c>
      <c r="H112" s="495">
        <v>97.333333333333343</v>
      </c>
      <c r="I112" s="495">
        <v>98.916666666666686</v>
      </c>
      <c r="J112" s="495">
        <v>101.08333333333334</v>
      </c>
      <c r="K112" s="494">
        <v>96.75</v>
      </c>
      <c r="L112" s="494">
        <v>93</v>
      </c>
      <c r="M112" s="494">
        <v>3.20763</v>
      </c>
    </row>
    <row r="113" spans="1:13">
      <c r="A113" s="254">
        <v>103</v>
      </c>
      <c r="B113" s="497" t="s">
        <v>335</v>
      </c>
      <c r="C113" s="494">
        <v>575.85</v>
      </c>
      <c r="D113" s="495">
        <v>574.2833333333333</v>
      </c>
      <c r="E113" s="495">
        <v>569.06666666666661</v>
      </c>
      <c r="F113" s="495">
        <v>562.2833333333333</v>
      </c>
      <c r="G113" s="495">
        <v>557.06666666666661</v>
      </c>
      <c r="H113" s="495">
        <v>581.06666666666661</v>
      </c>
      <c r="I113" s="495">
        <v>586.2833333333333</v>
      </c>
      <c r="J113" s="495">
        <v>593.06666666666661</v>
      </c>
      <c r="K113" s="494">
        <v>579.5</v>
      </c>
      <c r="L113" s="494">
        <v>567.5</v>
      </c>
      <c r="M113" s="494">
        <v>0.23178000000000001</v>
      </c>
    </row>
    <row r="114" spans="1:13">
      <c r="A114" s="254">
        <v>104</v>
      </c>
      <c r="B114" s="497" t="s">
        <v>81</v>
      </c>
      <c r="C114" s="494">
        <v>532.45000000000005</v>
      </c>
      <c r="D114" s="495">
        <v>527.85</v>
      </c>
      <c r="E114" s="495">
        <v>511.80000000000007</v>
      </c>
      <c r="F114" s="495">
        <v>491.15000000000003</v>
      </c>
      <c r="G114" s="495">
        <v>475.10000000000008</v>
      </c>
      <c r="H114" s="495">
        <v>548.5</v>
      </c>
      <c r="I114" s="495">
        <v>564.54999999999995</v>
      </c>
      <c r="J114" s="495">
        <v>585.20000000000005</v>
      </c>
      <c r="K114" s="494">
        <v>543.9</v>
      </c>
      <c r="L114" s="494">
        <v>507.2</v>
      </c>
      <c r="M114" s="494">
        <v>121.85363</v>
      </c>
    </row>
    <row r="115" spans="1:13">
      <c r="A115" s="254">
        <v>105</v>
      </c>
      <c r="B115" s="497" t="s">
        <v>82</v>
      </c>
      <c r="C115" s="494">
        <v>885.2</v>
      </c>
      <c r="D115" s="495">
        <v>898.70000000000016</v>
      </c>
      <c r="E115" s="495">
        <v>864.8000000000003</v>
      </c>
      <c r="F115" s="495">
        <v>844.40000000000009</v>
      </c>
      <c r="G115" s="495">
        <v>810.50000000000023</v>
      </c>
      <c r="H115" s="495">
        <v>919.10000000000036</v>
      </c>
      <c r="I115" s="495">
        <v>953.00000000000023</v>
      </c>
      <c r="J115" s="495">
        <v>973.40000000000043</v>
      </c>
      <c r="K115" s="494">
        <v>932.6</v>
      </c>
      <c r="L115" s="494">
        <v>878.3</v>
      </c>
      <c r="M115" s="494">
        <v>116.672</v>
      </c>
    </row>
    <row r="116" spans="1:13">
      <c r="A116" s="254">
        <v>106</v>
      </c>
      <c r="B116" s="497" t="s">
        <v>231</v>
      </c>
      <c r="C116" s="494">
        <v>162.44999999999999</v>
      </c>
      <c r="D116" s="495">
        <v>161.99999999999997</v>
      </c>
      <c r="E116" s="495">
        <v>159.39999999999995</v>
      </c>
      <c r="F116" s="495">
        <v>156.34999999999997</v>
      </c>
      <c r="G116" s="495">
        <v>153.74999999999994</v>
      </c>
      <c r="H116" s="495">
        <v>165.04999999999995</v>
      </c>
      <c r="I116" s="495">
        <v>167.64999999999998</v>
      </c>
      <c r="J116" s="495">
        <v>170.69999999999996</v>
      </c>
      <c r="K116" s="494">
        <v>164.6</v>
      </c>
      <c r="L116" s="494">
        <v>158.94999999999999</v>
      </c>
      <c r="M116" s="494">
        <v>14.225390000000001</v>
      </c>
    </row>
    <row r="117" spans="1:13">
      <c r="A117" s="254">
        <v>107</v>
      </c>
      <c r="B117" s="497" t="s">
        <v>83</v>
      </c>
      <c r="C117" s="494">
        <v>127.95</v>
      </c>
      <c r="D117" s="495">
        <v>127.06666666666666</v>
      </c>
      <c r="E117" s="495">
        <v>125.68333333333334</v>
      </c>
      <c r="F117" s="495">
        <v>123.41666666666667</v>
      </c>
      <c r="G117" s="495">
        <v>122.03333333333335</v>
      </c>
      <c r="H117" s="495">
        <v>129.33333333333331</v>
      </c>
      <c r="I117" s="495">
        <v>130.71666666666664</v>
      </c>
      <c r="J117" s="495">
        <v>132.98333333333332</v>
      </c>
      <c r="K117" s="494">
        <v>128.44999999999999</v>
      </c>
      <c r="L117" s="494">
        <v>124.8</v>
      </c>
      <c r="M117" s="494">
        <v>78.094830000000002</v>
      </c>
    </row>
    <row r="118" spans="1:13">
      <c r="A118" s="254">
        <v>108</v>
      </c>
      <c r="B118" s="497" t="s">
        <v>336</v>
      </c>
      <c r="C118" s="494">
        <v>360.55</v>
      </c>
      <c r="D118" s="495">
        <v>358.93333333333334</v>
      </c>
      <c r="E118" s="495">
        <v>355.36666666666667</v>
      </c>
      <c r="F118" s="495">
        <v>350.18333333333334</v>
      </c>
      <c r="G118" s="495">
        <v>346.61666666666667</v>
      </c>
      <c r="H118" s="495">
        <v>364.11666666666667</v>
      </c>
      <c r="I118" s="495">
        <v>367.68333333333339</v>
      </c>
      <c r="J118" s="495">
        <v>372.86666666666667</v>
      </c>
      <c r="K118" s="494">
        <v>362.5</v>
      </c>
      <c r="L118" s="494">
        <v>353.75</v>
      </c>
      <c r="M118" s="494">
        <v>1.0420799999999999</v>
      </c>
    </row>
    <row r="119" spans="1:13">
      <c r="A119" s="254">
        <v>109</v>
      </c>
      <c r="B119" s="497" t="s">
        <v>822</v>
      </c>
      <c r="C119" s="494">
        <v>2890.5</v>
      </c>
      <c r="D119" s="495">
        <v>2952.7333333333336</v>
      </c>
      <c r="E119" s="495">
        <v>2755.4666666666672</v>
      </c>
      <c r="F119" s="495">
        <v>2620.4333333333334</v>
      </c>
      <c r="G119" s="495">
        <v>2423.166666666667</v>
      </c>
      <c r="H119" s="495">
        <v>3087.7666666666673</v>
      </c>
      <c r="I119" s="495">
        <v>3285.0333333333338</v>
      </c>
      <c r="J119" s="495">
        <v>3420.0666666666675</v>
      </c>
      <c r="K119" s="494">
        <v>3150</v>
      </c>
      <c r="L119" s="494">
        <v>2817.7</v>
      </c>
      <c r="M119" s="494">
        <v>11.92328</v>
      </c>
    </row>
    <row r="120" spans="1:13">
      <c r="A120" s="254">
        <v>110</v>
      </c>
      <c r="B120" s="497" t="s">
        <v>84</v>
      </c>
      <c r="C120" s="494">
        <v>1539.65</v>
      </c>
      <c r="D120" s="495">
        <v>1554.2833333333335</v>
      </c>
      <c r="E120" s="495">
        <v>1519.616666666667</v>
      </c>
      <c r="F120" s="495">
        <v>1499.5833333333335</v>
      </c>
      <c r="G120" s="495">
        <v>1464.916666666667</v>
      </c>
      <c r="H120" s="495">
        <v>1574.3166666666671</v>
      </c>
      <c r="I120" s="495">
        <v>1608.9833333333336</v>
      </c>
      <c r="J120" s="495">
        <v>1629.0166666666671</v>
      </c>
      <c r="K120" s="494">
        <v>1588.95</v>
      </c>
      <c r="L120" s="494">
        <v>1534.25</v>
      </c>
      <c r="M120" s="494">
        <v>5.9020999999999999</v>
      </c>
    </row>
    <row r="121" spans="1:13">
      <c r="A121" s="254">
        <v>111</v>
      </c>
      <c r="B121" s="497" t="s">
        <v>85</v>
      </c>
      <c r="C121" s="494">
        <v>573.70000000000005</v>
      </c>
      <c r="D121" s="495">
        <v>570.2833333333333</v>
      </c>
      <c r="E121" s="495">
        <v>564.81666666666661</v>
      </c>
      <c r="F121" s="495">
        <v>555.93333333333328</v>
      </c>
      <c r="G121" s="495">
        <v>550.46666666666658</v>
      </c>
      <c r="H121" s="495">
        <v>579.16666666666663</v>
      </c>
      <c r="I121" s="495">
        <v>584.63333333333333</v>
      </c>
      <c r="J121" s="495">
        <v>593.51666666666665</v>
      </c>
      <c r="K121" s="494">
        <v>575.75</v>
      </c>
      <c r="L121" s="494">
        <v>561.4</v>
      </c>
      <c r="M121" s="494">
        <v>11.364240000000001</v>
      </c>
    </row>
    <row r="122" spans="1:13">
      <c r="A122" s="254">
        <v>112</v>
      </c>
      <c r="B122" s="497" t="s">
        <v>232</v>
      </c>
      <c r="C122" s="494">
        <v>741.45</v>
      </c>
      <c r="D122" s="495">
        <v>742.98333333333323</v>
      </c>
      <c r="E122" s="495">
        <v>731.06666666666649</v>
      </c>
      <c r="F122" s="495">
        <v>720.68333333333328</v>
      </c>
      <c r="G122" s="495">
        <v>708.76666666666654</v>
      </c>
      <c r="H122" s="495">
        <v>753.36666666666645</v>
      </c>
      <c r="I122" s="495">
        <v>765.28333333333319</v>
      </c>
      <c r="J122" s="495">
        <v>775.6666666666664</v>
      </c>
      <c r="K122" s="494">
        <v>754.9</v>
      </c>
      <c r="L122" s="494">
        <v>732.6</v>
      </c>
      <c r="M122" s="494">
        <v>2.6197900000000001</v>
      </c>
    </row>
    <row r="123" spans="1:13">
      <c r="A123" s="254">
        <v>113</v>
      </c>
      <c r="B123" s="497" t="s">
        <v>337</v>
      </c>
      <c r="C123" s="494">
        <v>584.35</v>
      </c>
      <c r="D123" s="495">
        <v>578.80000000000007</v>
      </c>
      <c r="E123" s="495">
        <v>560.15000000000009</v>
      </c>
      <c r="F123" s="495">
        <v>535.95000000000005</v>
      </c>
      <c r="G123" s="495">
        <v>517.30000000000007</v>
      </c>
      <c r="H123" s="495">
        <v>603.00000000000011</v>
      </c>
      <c r="I123" s="495">
        <v>621.65</v>
      </c>
      <c r="J123" s="495">
        <v>645.85000000000014</v>
      </c>
      <c r="K123" s="494">
        <v>597.45000000000005</v>
      </c>
      <c r="L123" s="494">
        <v>554.6</v>
      </c>
      <c r="M123" s="494">
        <v>1.8292900000000001</v>
      </c>
    </row>
    <row r="124" spans="1:13">
      <c r="A124" s="254">
        <v>114</v>
      </c>
      <c r="B124" s="497" t="s">
        <v>233</v>
      </c>
      <c r="C124" s="494">
        <v>367.85</v>
      </c>
      <c r="D124" s="495">
        <v>371.89999999999992</v>
      </c>
      <c r="E124" s="495">
        <v>359.34999999999985</v>
      </c>
      <c r="F124" s="495">
        <v>350.84999999999991</v>
      </c>
      <c r="G124" s="495">
        <v>338.29999999999984</v>
      </c>
      <c r="H124" s="495">
        <v>380.39999999999986</v>
      </c>
      <c r="I124" s="495">
        <v>392.94999999999993</v>
      </c>
      <c r="J124" s="495">
        <v>401.44999999999987</v>
      </c>
      <c r="K124" s="494">
        <v>384.45</v>
      </c>
      <c r="L124" s="494">
        <v>363.4</v>
      </c>
      <c r="M124" s="494">
        <v>19.143419999999999</v>
      </c>
    </row>
    <row r="125" spans="1:13">
      <c r="A125" s="254">
        <v>115</v>
      </c>
      <c r="B125" s="497" t="s">
        <v>86</v>
      </c>
      <c r="C125" s="494">
        <v>839.65</v>
      </c>
      <c r="D125" s="495">
        <v>829.08333333333337</v>
      </c>
      <c r="E125" s="495">
        <v>814.56666666666672</v>
      </c>
      <c r="F125" s="495">
        <v>789.48333333333335</v>
      </c>
      <c r="G125" s="495">
        <v>774.9666666666667</v>
      </c>
      <c r="H125" s="495">
        <v>854.16666666666674</v>
      </c>
      <c r="I125" s="495">
        <v>868.68333333333339</v>
      </c>
      <c r="J125" s="495">
        <v>893.76666666666677</v>
      </c>
      <c r="K125" s="494">
        <v>843.6</v>
      </c>
      <c r="L125" s="494">
        <v>804</v>
      </c>
      <c r="M125" s="494">
        <v>8.1656099999999991</v>
      </c>
    </row>
    <row r="126" spans="1:13">
      <c r="A126" s="254">
        <v>116</v>
      </c>
      <c r="B126" s="497" t="s">
        <v>338</v>
      </c>
      <c r="C126" s="494">
        <v>690.65</v>
      </c>
      <c r="D126" s="495">
        <v>684.88333333333333</v>
      </c>
      <c r="E126" s="495">
        <v>665.76666666666665</v>
      </c>
      <c r="F126" s="495">
        <v>640.88333333333333</v>
      </c>
      <c r="G126" s="495">
        <v>621.76666666666665</v>
      </c>
      <c r="H126" s="495">
        <v>709.76666666666665</v>
      </c>
      <c r="I126" s="495">
        <v>728.88333333333321</v>
      </c>
      <c r="J126" s="495">
        <v>753.76666666666665</v>
      </c>
      <c r="K126" s="494">
        <v>704</v>
      </c>
      <c r="L126" s="494">
        <v>660</v>
      </c>
      <c r="M126" s="494">
        <v>1.95807</v>
      </c>
    </row>
    <row r="127" spans="1:13">
      <c r="A127" s="254">
        <v>117</v>
      </c>
      <c r="B127" s="497" t="s">
        <v>339</v>
      </c>
      <c r="C127" s="494">
        <v>86.55</v>
      </c>
      <c r="D127" s="495">
        <v>86.8</v>
      </c>
      <c r="E127" s="495">
        <v>84.75</v>
      </c>
      <c r="F127" s="495">
        <v>82.95</v>
      </c>
      <c r="G127" s="495">
        <v>80.900000000000006</v>
      </c>
      <c r="H127" s="495">
        <v>88.6</v>
      </c>
      <c r="I127" s="495">
        <v>90.649999999999977</v>
      </c>
      <c r="J127" s="495">
        <v>92.449999999999989</v>
      </c>
      <c r="K127" s="494">
        <v>88.85</v>
      </c>
      <c r="L127" s="494">
        <v>85</v>
      </c>
      <c r="M127" s="494">
        <v>2.1695000000000002</v>
      </c>
    </row>
    <row r="128" spans="1:13">
      <c r="A128" s="254">
        <v>118</v>
      </c>
      <c r="B128" s="497" t="s">
        <v>340</v>
      </c>
      <c r="C128" s="494">
        <v>94.1</v>
      </c>
      <c r="D128" s="495">
        <v>93.449999999999989</v>
      </c>
      <c r="E128" s="495">
        <v>92.34999999999998</v>
      </c>
      <c r="F128" s="495">
        <v>90.6</v>
      </c>
      <c r="G128" s="495">
        <v>89.499999999999986</v>
      </c>
      <c r="H128" s="495">
        <v>95.199999999999974</v>
      </c>
      <c r="I128" s="495">
        <v>96.3</v>
      </c>
      <c r="J128" s="495">
        <v>98.049999999999969</v>
      </c>
      <c r="K128" s="494">
        <v>94.55</v>
      </c>
      <c r="L128" s="494">
        <v>91.7</v>
      </c>
      <c r="M128" s="494">
        <v>17.290209999999998</v>
      </c>
    </row>
    <row r="129" spans="1:13">
      <c r="A129" s="254">
        <v>119</v>
      </c>
      <c r="B129" s="497" t="s">
        <v>341</v>
      </c>
      <c r="C129" s="494">
        <v>512.29999999999995</v>
      </c>
      <c r="D129" s="495">
        <v>522.43333333333328</v>
      </c>
      <c r="E129" s="495">
        <v>496.86666666666656</v>
      </c>
      <c r="F129" s="495">
        <v>481.43333333333328</v>
      </c>
      <c r="G129" s="495">
        <v>455.86666666666656</v>
      </c>
      <c r="H129" s="495">
        <v>537.86666666666656</v>
      </c>
      <c r="I129" s="495">
        <v>563.43333333333339</v>
      </c>
      <c r="J129" s="495">
        <v>578.86666666666656</v>
      </c>
      <c r="K129" s="494">
        <v>548</v>
      </c>
      <c r="L129" s="494">
        <v>507</v>
      </c>
      <c r="M129" s="494">
        <v>2.3847100000000001</v>
      </c>
    </row>
    <row r="130" spans="1:13">
      <c r="A130" s="254">
        <v>120</v>
      </c>
      <c r="B130" s="497" t="s">
        <v>92</v>
      </c>
      <c r="C130" s="494">
        <v>255.7</v>
      </c>
      <c r="D130" s="495">
        <v>253.43333333333337</v>
      </c>
      <c r="E130" s="495">
        <v>248.36666666666673</v>
      </c>
      <c r="F130" s="495">
        <v>241.03333333333336</v>
      </c>
      <c r="G130" s="495">
        <v>235.96666666666673</v>
      </c>
      <c r="H130" s="495">
        <v>260.76666666666677</v>
      </c>
      <c r="I130" s="495">
        <v>265.83333333333337</v>
      </c>
      <c r="J130" s="495">
        <v>273.16666666666674</v>
      </c>
      <c r="K130" s="494">
        <v>258.5</v>
      </c>
      <c r="L130" s="494">
        <v>246.1</v>
      </c>
      <c r="M130" s="494">
        <v>161.83484999999999</v>
      </c>
    </row>
    <row r="131" spans="1:13">
      <c r="A131" s="254">
        <v>121</v>
      </c>
      <c r="B131" s="497" t="s">
        <v>87</v>
      </c>
      <c r="C131" s="494">
        <v>560.25</v>
      </c>
      <c r="D131" s="495">
        <v>560.08333333333337</v>
      </c>
      <c r="E131" s="495">
        <v>554.4666666666667</v>
      </c>
      <c r="F131" s="495">
        <v>548.68333333333328</v>
      </c>
      <c r="G131" s="495">
        <v>543.06666666666661</v>
      </c>
      <c r="H131" s="495">
        <v>565.86666666666679</v>
      </c>
      <c r="I131" s="495">
        <v>571.48333333333335</v>
      </c>
      <c r="J131" s="495">
        <v>577.26666666666688</v>
      </c>
      <c r="K131" s="494">
        <v>565.70000000000005</v>
      </c>
      <c r="L131" s="494">
        <v>554.29999999999995</v>
      </c>
      <c r="M131" s="494">
        <v>31.818480000000001</v>
      </c>
    </row>
    <row r="132" spans="1:13">
      <c r="A132" s="254">
        <v>122</v>
      </c>
      <c r="B132" s="497" t="s">
        <v>234</v>
      </c>
      <c r="C132" s="494">
        <v>1541.1</v>
      </c>
      <c r="D132" s="495">
        <v>1526.1833333333334</v>
      </c>
      <c r="E132" s="495">
        <v>1494.3666666666668</v>
      </c>
      <c r="F132" s="495">
        <v>1447.6333333333334</v>
      </c>
      <c r="G132" s="495">
        <v>1415.8166666666668</v>
      </c>
      <c r="H132" s="495">
        <v>1572.9166666666667</v>
      </c>
      <c r="I132" s="495">
        <v>1604.7333333333333</v>
      </c>
      <c r="J132" s="495">
        <v>1651.4666666666667</v>
      </c>
      <c r="K132" s="494">
        <v>1558</v>
      </c>
      <c r="L132" s="494">
        <v>1479.45</v>
      </c>
      <c r="M132" s="494">
        <v>0.95169999999999999</v>
      </c>
    </row>
    <row r="133" spans="1:13">
      <c r="A133" s="254">
        <v>123</v>
      </c>
      <c r="B133" s="497" t="s">
        <v>342</v>
      </c>
      <c r="C133" s="494">
        <v>1587.1</v>
      </c>
      <c r="D133" s="495">
        <v>1594.3333333333333</v>
      </c>
      <c r="E133" s="495">
        <v>1561.1666666666665</v>
      </c>
      <c r="F133" s="495">
        <v>1535.2333333333333</v>
      </c>
      <c r="G133" s="495">
        <v>1502.0666666666666</v>
      </c>
      <c r="H133" s="495">
        <v>1620.2666666666664</v>
      </c>
      <c r="I133" s="495">
        <v>1653.4333333333329</v>
      </c>
      <c r="J133" s="495">
        <v>1679.3666666666663</v>
      </c>
      <c r="K133" s="494">
        <v>1627.5</v>
      </c>
      <c r="L133" s="494">
        <v>1568.4</v>
      </c>
      <c r="M133" s="494">
        <v>7.8513500000000001</v>
      </c>
    </row>
    <row r="134" spans="1:13">
      <c r="A134" s="254">
        <v>124</v>
      </c>
      <c r="B134" s="497" t="s">
        <v>343</v>
      </c>
      <c r="C134" s="494">
        <v>155.25</v>
      </c>
      <c r="D134" s="495">
        <v>155.01666666666665</v>
      </c>
      <c r="E134" s="495">
        <v>152.6333333333333</v>
      </c>
      <c r="F134" s="495">
        <v>150.01666666666665</v>
      </c>
      <c r="G134" s="495">
        <v>147.6333333333333</v>
      </c>
      <c r="H134" s="495">
        <v>157.6333333333333</v>
      </c>
      <c r="I134" s="495">
        <v>160.01666666666662</v>
      </c>
      <c r="J134" s="495">
        <v>162.6333333333333</v>
      </c>
      <c r="K134" s="494">
        <v>157.4</v>
      </c>
      <c r="L134" s="494">
        <v>152.4</v>
      </c>
      <c r="M134" s="494">
        <v>16.098839999999999</v>
      </c>
    </row>
    <row r="135" spans="1:13">
      <c r="A135" s="254">
        <v>125</v>
      </c>
      <c r="B135" s="497" t="s">
        <v>833</v>
      </c>
      <c r="C135" s="494">
        <v>204.1</v>
      </c>
      <c r="D135" s="495">
        <v>204.58333333333334</v>
      </c>
      <c r="E135" s="495">
        <v>200.31666666666669</v>
      </c>
      <c r="F135" s="495">
        <v>196.53333333333336</v>
      </c>
      <c r="G135" s="495">
        <v>192.26666666666671</v>
      </c>
      <c r="H135" s="495">
        <v>208.36666666666667</v>
      </c>
      <c r="I135" s="495">
        <v>212.63333333333333</v>
      </c>
      <c r="J135" s="495">
        <v>216.41666666666666</v>
      </c>
      <c r="K135" s="494">
        <v>208.85</v>
      </c>
      <c r="L135" s="494">
        <v>200.8</v>
      </c>
      <c r="M135" s="494">
        <v>30.847190000000001</v>
      </c>
    </row>
    <row r="136" spans="1:13">
      <c r="A136" s="254">
        <v>126</v>
      </c>
      <c r="B136" s="497" t="s">
        <v>740</v>
      </c>
      <c r="C136" s="494">
        <v>728.3</v>
      </c>
      <c r="D136" s="495">
        <v>717.69999999999993</v>
      </c>
      <c r="E136" s="495">
        <v>702.59999999999991</v>
      </c>
      <c r="F136" s="495">
        <v>676.9</v>
      </c>
      <c r="G136" s="495">
        <v>661.8</v>
      </c>
      <c r="H136" s="495">
        <v>743.39999999999986</v>
      </c>
      <c r="I136" s="495">
        <v>758.5</v>
      </c>
      <c r="J136" s="495">
        <v>784.19999999999982</v>
      </c>
      <c r="K136" s="494">
        <v>732.8</v>
      </c>
      <c r="L136" s="494">
        <v>692</v>
      </c>
      <c r="M136" s="494">
        <v>0.38118999999999997</v>
      </c>
    </row>
    <row r="137" spans="1:13">
      <c r="A137" s="254">
        <v>127</v>
      </c>
      <c r="B137" s="497" t="s">
        <v>345</v>
      </c>
      <c r="C137" s="494">
        <v>554.20000000000005</v>
      </c>
      <c r="D137" s="495">
        <v>557.73333333333335</v>
      </c>
      <c r="E137" s="495">
        <v>546.4666666666667</v>
      </c>
      <c r="F137" s="495">
        <v>538.73333333333335</v>
      </c>
      <c r="G137" s="495">
        <v>527.4666666666667</v>
      </c>
      <c r="H137" s="495">
        <v>565.4666666666667</v>
      </c>
      <c r="I137" s="495">
        <v>576.73333333333335</v>
      </c>
      <c r="J137" s="495">
        <v>584.4666666666667</v>
      </c>
      <c r="K137" s="494">
        <v>569</v>
      </c>
      <c r="L137" s="494">
        <v>550</v>
      </c>
      <c r="M137" s="494">
        <v>2.3507400000000001</v>
      </c>
    </row>
    <row r="138" spans="1:13">
      <c r="A138" s="254">
        <v>128</v>
      </c>
      <c r="B138" s="497" t="s">
        <v>89</v>
      </c>
      <c r="C138" s="494">
        <v>9.3000000000000007</v>
      </c>
      <c r="D138" s="495">
        <v>9.3333333333333339</v>
      </c>
      <c r="E138" s="495">
        <v>9.1666666666666679</v>
      </c>
      <c r="F138" s="495">
        <v>9.0333333333333332</v>
      </c>
      <c r="G138" s="495">
        <v>8.8666666666666671</v>
      </c>
      <c r="H138" s="495">
        <v>9.4666666666666686</v>
      </c>
      <c r="I138" s="495">
        <v>9.6333333333333364</v>
      </c>
      <c r="J138" s="495">
        <v>9.7666666666666693</v>
      </c>
      <c r="K138" s="494">
        <v>9.5</v>
      </c>
      <c r="L138" s="494">
        <v>9.1999999999999993</v>
      </c>
      <c r="M138" s="494">
        <v>25.30808</v>
      </c>
    </row>
    <row r="139" spans="1:13">
      <c r="A139" s="254">
        <v>129</v>
      </c>
      <c r="B139" s="497" t="s">
        <v>346</v>
      </c>
      <c r="C139" s="494">
        <v>113.6</v>
      </c>
      <c r="D139" s="495">
        <v>113.81666666666668</v>
      </c>
      <c r="E139" s="495">
        <v>111.68333333333335</v>
      </c>
      <c r="F139" s="495">
        <v>109.76666666666668</v>
      </c>
      <c r="G139" s="495">
        <v>107.63333333333335</v>
      </c>
      <c r="H139" s="495">
        <v>115.73333333333335</v>
      </c>
      <c r="I139" s="495">
        <v>117.86666666666667</v>
      </c>
      <c r="J139" s="495">
        <v>119.78333333333335</v>
      </c>
      <c r="K139" s="494">
        <v>115.95</v>
      </c>
      <c r="L139" s="494">
        <v>111.9</v>
      </c>
      <c r="M139" s="494">
        <v>2.6128200000000001</v>
      </c>
    </row>
    <row r="140" spans="1:13">
      <c r="A140" s="254">
        <v>130</v>
      </c>
      <c r="B140" s="497" t="s">
        <v>90</v>
      </c>
      <c r="C140" s="494">
        <v>3718.45</v>
      </c>
      <c r="D140" s="495">
        <v>3756.8166666666671</v>
      </c>
      <c r="E140" s="495">
        <v>3663.6333333333341</v>
      </c>
      <c r="F140" s="495">
        <v>3608.8166666666671</v>
      </c>
      <c r="G140" s="495">
        <v>3515.6333333333341</v>
      </c>
      <c r="H140" s="495">
        <v>3811.6333333333341</v>
      </c>
      <c r="I140" s="495">
        <v>3904.8166666666675</v>
      </c>
      <c r="J140" s="495">
        <v>3959.6333333333341</v>
      </c>
      <c r="K140" s="494">
        <v>3850</v>
      </c>
      <c r="L140" s="494">
        <v>3702</v>
      </c>
      <c r="M140" s="494">
        <v>6.0669899999999997</v>
      </c>
    </row>
    <row r="141" spans="1:13">
      <c r="A141" s="254">
        <v>131</v>
      </c>
      <c r="B141" s="497" t="s">
        <v>347</v>
      </c>
      <c r="C141" s="494">
        <v>3520.8</v>
      </c>
      <c r="D141" s="495">
        <v>3541.2666666666664</v>
      </c>
      <c r="E141" s="495">
        <v>3484.5333333333328</v>
      </c>
      <c r="F141" s="495">
        <v>3448.2666666666664</v>
      </c>
      <c r="G141" s="495">
        <v>3391.5333333333328</v>
      </c>
      <c r="H141" s="495">
        <v>3577.5333333333328</v>
      </c>
      <c r="I141" s="495">
        <v>3634.2666666666664</v>
      </c>
      <c r="J141" s="495">
        <v>3670.5333333333328</v>
      </c>
      <c r="K141" s="494">
        <v>3598</v>
      </c>
      <c r="L141" s="494">
        <v>3505</v>
      </c>
      <c r="M141" s="494">
        <v>1.9492400000000001</v>
      </c>
    </row>
    <row r="142" spans="1:13">
      <c r="A142" s="254">
        <v>132</v>
      </c>
      <c r="B142" s="497" t="s">
        <v>348</v>
      </c>
      <c r="C142" s="494">
        <v>2947.95</v>
      </c>
      <c r="D142" s="495">
        <v>3070.9500000000003</v>
      </c>
      <c r="E142" s="495">
        <v>2782.0000000000005</v>
      </c>
      <c r="F142" s="495">
        <v>2616.0500000000002</v>
      </c>
      <c r="G142" s="495">
        <v>2327.1000000000004</v>
      </c>
      <c r="H142" s="495">
        <v>3236.9000000000005</v>
      </c>
      <c r="I142" s="495">
        <v>3525.8500000000004</v>
      </c>
      <c r="J142" s="495">
        <v>3691.8000000000006</v>
      </c>
      <c r="K142" s="494">
        <v>3359.9</v>
      </c>
      <c r="L142" s="494">
        <v>2905</v>
      </c>
      <c r="M142" s="494">
        <v>15.836370000000001</v>
      </c>
    </row>
    <row r="143" spans="1:13">
      <c r="A143" s="254">
        <v>133</v>
      </c>
      <c r="B143" s="497" t="s">
        <v>93</v>
      </c>
      <c r="C143" s="494">
        <v>4777.3</v>
      </c>
      <c r="D143" s="495">
        <v>4891.0333333333338</v>
      </c>
      <c r="E143" s="495">
        <v>4637.3666666666677</v>
      </c>
      <c r="F143" s="495">
        <v>4497.4333333333343</v>
      </c>
      <c r="G143" s="495">
        <v>4243.7666666666682</v>
      </c>
      <c r="H143" s="495">
        <v>5030.9666666666672</v>
      </c>
      <c r="I143" s="495">
        <v>5284.6333333333332</v>
      </c>
      <c r="J143" s="495">
        <v>5424.5666666666666</v>
      </c>
      <c r="K143" s="494">
        <v>5144.7</v>
      </c>
      <c r="L143" s="494">
        <v>4751.1000000000004</v>
      </c>
      <c r="M143" s="494">
        <v>39.372340000000001</v>
      </c>
    </row>
    <row r="144" spans="1:13">
      <c r="A144" s="254">
        <v>134</v>
      </c>
      <c r="B144" s="497" t="s">
        <v>349</v>
      </c>
      <c r="C144" s="494">
        <v>311.60000000000002</v>
      </c>
      <c r="D144" s="495">
        <v>316.90000000000003</v>
      </c>
      <c r="E144" s="495">
        <v>302.90000000000009</v>
      </c>
      <c r="F144" s="495">
        <v>294.20000000000005</v>
      </c>
      <c r="G144" s="495">
        <v>280.2000000000001</v>
      </c>
      <c r="H144" s="495">
        <v>325.60000000000008</v>
      </c>
      <c r="I144" s="495">
        <v>339.59999999999997</v>
      </c>
      <c r="J144" s="495">
        <v>348.30000000000007</v>
      </c>
      <c r="K144" s="494">
        <v>330.9</v>
      </c>
      <c r="L144" s="494">
        <v>308.2</v>
      </c>
      <c r="M144" s="494">
        <v>8.4745500000000007</v>
      </c>
    </row>
    <row r="145" spans="1:13">
      <c r="A145" s="254">
        <v>135</v>
      </c>
      <c r="B145" s="497" t="s">
        <v>350</v>
      </c>
      <c r="C145" s="494">
        <v>89.05</v>
      </c>
      <c r="D145" s="495">
        <v>88.766666666666652</v>
      </c>
      <c r="E145" s="495">
        <v>87.383333333333297</v>
      </c>
      <c r="F145" s="495">
        <v>85.71666666666664</v>
      </c>
      <c r="G145" s="495">
        <v>84.333333333333286</v>
      </c>
      <c r="H145" s="495">
        <v>90.433333333333309</v>
      </c>
      <c r="I145" s="495">
        <v>91.816666666666663</v>
      </c>
      <c r="J145" s="495">
        <v>93.48333333333332</v>
      </c>
      <c r="K145" s="494">
        <v>90.15</v>
      </c>
      <c r="L145" s="494">
        <v>87.1</v>
      </c>
      <c r="M145" s="494">
        <v>4.1531599999999997</v>
      </c>
    </row>
    <row r="146" spans="1:13">
      <c r="A146" s="254">
        <v>136</v>
      </c>
      <c r="B146" s="497" t="s">
        <v>834</v>
      </c>
      <c r="C146" s="494">
        <v>213.8</v>
      </c>
      <c r="D146" s="495">
        <v>213.75</v>
      </c>
      <c r="E146" s="495">
        <v>211.25</v>
      </c>
      <c r="F146" s="495">
        <v>208.7</v>
      </c>
      <c r="G146" s="495">
        <v>206.2</v>
      </c>
      <c r="H146" s="495">
        <v>216.3</v>
      </c>
      <c r="I146" s="495">
        <v>218.8</v>
      </c>
      <c r="J146" s="495">
        <v>221.35000000000002</v>
      </c>
      <c r="K146" s="494">
        <v>216.25</v>
      </c>
      <c r="L146" s="494">
        <v>211.2</v>
      </c>
      <c r="M146" s="494">
        <v>6.1130599999999999</v>
      </c>
    </row>
    <row r="147" spans="1:13">
      <c r="A147" s="254">
        <v>137</v>
      </c>
      <c r="B147" s="497" t="s">
        <v>742</v>
      </c>
      <c r="C147" s="494">
        <v>1829</v>
      </c>
      <c r="D147" s="495">
        <v>1863.4166666666667</v>
      </c>
      <c r="E147" s="495">
        <v>1756.1833333333334</v>
      </c>
      <c r="F147" s="495">
        <v>1683.3666666666666</v>
      </c>
      <c r="G147" s="495">
        <v>1576.1333333333332</v>
      </c>
      <c r="H147" s="495">
        <v>1936.2333333333336</v>
      </c>
      <c r="I147" s="495">
        <v>2043.4666666666667</v>
      </c>
      <c r="J147" s="495">
        <v>2116.2833333333338</v>
      </c>
      <c r="K147" s="494">
        <v>1970.65</v>
      </c>
      <c r="L147" s="494">
        <v>1790.6</v>
      </c>
      <c r="M147" s="494">
        <v>0.15984999999999999</v>
      </c>
    </row>
    <row r="148" spans="1:13">
      <c r="A148" s="254">
        <v>138</v>
      </c>
      <c r="B148" s="497" t="s">
        <v>235</v>
      </c>
      <c r="C148" s="494">
        <v>65.099999999999994</v>
      </c>
      <c r="D148" s="495">
        <v>64.183333333333337</v>
      </c>
      <c r="E148" s="495">
        <v>62.466666666666669</v>
      </c>
      <c r="F148" s="495">
        <v>59.833333333333329</v>
      </c>
      <c r="G148" s="495">
        <v>58.11666666666666</v>
      </c>
      <c r="H148" s="495">
        <v>66.816666666666677</v>
      </c>
      <c r="I148" s="495">
        <v>68.533333333333346</v>
      </c>
      <c r="J148" s="495">
        <v>71.166666666666686</v>
      </c>
      <c r="K148" s="494">
        <v>65.900000000000006</v>
      </c>
      <c r="L148" s="494">
        <v>61.55</v>
      </c>
      <c r="M148" s="494">
        <v>19.65053</v>
      </c>
    </row>
    <row r="149" spans="1:13">
      <c r="A149" s="254">
        <v>139</v>
      </c>
      <c r="B149" s="497" t="s">
        <v>94</v>
      </c>
      <c r="C149" s="494">
        <v>2493.85</v>
      </c>
      <c r="D149" s="495">
        <v>2472.9999999999995</v>
      </c>
      <c r="E149" s="495">
        <v>2441.0499999999993</v>
      </c>
      <c r="F149" s="495">
        <v>2388.2499999999995</v>
      </c>
      <c r="G149" s="495">
        <v>2356.2999999999993</v>
      </c>
      <c r="H149" s="495">
        <v>2525.7999999999993</v>
      </c>
      <c r="I149" s="495">
        <v>2557.7499999999991</v>
      </c>
      <c r="J149" s="495">
        <v>2610.5499999999993</v>
      </c>
      <c r="K149" s="494">
        <v>2504.9499999999998</v>
      </c>
      <c r="L149" s="494">
        <v>2420.1999999999998</v>
      </c>
      <c r="M149" s="494">
        <v>7.2090399999999999</v>
      </c>
    </row>
    <row r="150" spans="1:13">
      <c r="A150" s="254">
        <v>140</v>
      </c>
      <c r="B150" s="497" t="s">
        <v>351</v>
      </c>
      <c r="C150" s="494">
        <v>194.25</v>
      </c>
      <c r="D150" s="495">
        <v>193.08333333333334</v>
      </c>
      <c r="E150" s="495">
        <v>189.16666666666669</v>
      </c>
      <c r="F150" s="495">
        <v>184.08333333333334</v>
      </c>
      <c r="G150" s="495">
        <v>180.16666666666669</v>
      </c>
      <c r="H150" s="495">
        <v>198.16666666666669</v>
      </c>
      <c r="I150" s="495">
        <v>202.08333333333337</v>
      </c>
      <c r="J150" s="495">
        <v>207.16666666666669</v>
      </c>
      <c r="K150" s="494">
        <v>197</v>
      </c>
      <c r="L150" s="494">
        <v>188</v>
      </c>
      <c r="M150" s="494">
        <v>0.24651999999999999</v>
      </c>
    </row>
    <row r="151" spans="1:13">
      <c r="A151" s="254">
        <v>141</v>
      </c>
      <c r="B151" s="497" t="s">
        <v>236</v>
      </c>
      <c r="C151" s="494">
        <v>516.04999999999995</v>
      </c>
      <c r="D151" s="495">
        <v>509.9666666666667</v>
      </c>
      <c r="E151" s="495">
        <v>500.43333333333339</v>
      </c>
      <c r="F151" s="495">
        <v>484.81666666666672</v>
      </c>
      <c r="G151" s="495">
        <v>475.28333333333342</v>
      </c>
      <c r="H151" s="495">
        <v>525.58333333333337</v>
      </c>
      <c r="I151" s="495">
        <v>535.11666666666667</v>
      </c>
      <c r="J151" s="495">
        <v>550.73333333333335</v>
      </c>
      <c r="K151" s="494">
        <v>519.5</v>
      </c>
      <c r="L151" s="494">
        <v>494.35</v>
      </c>
      <c r="M151" s="494">
        <v>5.0561499999999997</v>
      </c>
    </row>
    <row r="152" spans="1:13">
      <c r="A152" s="254">
        <v>142</v>
      </c>
      <c r="B152" s="497" t="s">
        <v>237</v>
      </c>
      <c r="C152" s="494">
        <v>1298.8</v>
      </c>
      <c r="D152" s="495">
        <v>1295.3833333333334</v>
      </c>
      <c r="E152" s="495">
        <v>1276.7666666666669</v>
      </c>
      <c r="F152" s="495">
        <v>1254.7333333333333</v>
      </c>
      <c r="G152" s="495">
        <v>1236.1166666666668</v>
      </c>
      <c r="H152" s="495">
        <v>1317.416666666667</v>
      </c>
      <c r="I152" s="495">
        <v>1336.0333333333333</v>
      </c>
      <c r="J152" s="495">
        <v>1358.0666666666671</v>
      </c>
      <c r="K152" s="494">
        <v>1314</v>
      </c>
      <c r="L152" s="494">
        <v>1273.3499999999999</v>
      </c>
      <c r="M152" s="494">
        <v>0.42238999999999999</v>
      </c>
    </row>
    <row r="153" spans="1:13">
      <c r="A153" s="254">
        <v>143</v>
      </c>
      <c r="B153" s="497" t="s">
        <v>238</v>
      </c>
      <c r="C153" s="494">
        <v>71.849999999999994</v>
      </c>
      <c r="D153" s="495">
        <v>71.949999999999989</v>
      </c>
      <c r="E153" s="495">
        <v>71.09999999999998</v>
      </c>
      <c r="F153" s="495">
        <v>70.349999999999994</v>
      </c>
      <c r="G153" s="495">
        <v>69.499999999999986</v>
      </c>
      <c r="H153" s="495">
        <v>72.699999999999974</v>
      </c>
      <c r="I153" s="495">
        <v>73.55</v>
      </c>
      <c r="J153" s="495">
        <v>74.299999999999969</v>
      </c>
      <c r="K153" s="494">
        <v>72.8</v>
      </c>
      <c r="L153" s="494">
        <v>71.2</v>
      </c>
      <c r="M153" s="494">
        <v>21.751069999999999</v>
      </c>
    </row>
    <row r="154" spans="1:13">
      <c r="A154" s="254">
        <v>144</v>
      </c>
      <c r="B154" s="497" t="s">
        <v>95</v>
      </c>
      <c r="C154" s="494">
        <v>82.3</v>
      </c>
      <c r="D154" s="495">
        <v>81.25</v>
      </c>
      <c r="E154" s="495">
        <v>79.55</v>
      </c>
      <c r="F154" s="495">
        <v>76.8</v>
      </c>
      <c r="G154" s="495">
        <v>75.099999999999994</v>
      </c>
      <c r="H154" s="495">
        <v>84</v>
      </c>
      <c r="I154" s="495">
        <v>85.699999999999989</v>
      </c>
      <c r="J154" s="495">
        <v>88.45</v>
      </c>
      <c r="K154" s="494">
        <v>82.95</v>
      </c>
      <c r="L154" s="494">
        <v>78.5</v>
      </c>
      <c r="M154" s="494">
        <v>20.718900000000001</v>
      </c>
    </row>
    <row r="155" spans="1:13">
      <c r="A155" s="254">
        <v>145</v>
      </c>
      <c r="B155" s="497" t="s">
        <v>352</v>
      </c>
      <c r="C155" s="494">
        <v>592.70000000000005</v>
      </c>
      <c r="D155" s="495">
        <v>594.23333333333335</v>
      </c>
      <c r="E155" s="495">
        <v>585.4666666666667</v>
      </c>
      <c r="F155" s="495">
        <v>578.23333333333335</v>
      </c>
      <c r="G155" s="495">
        <v>569.4666666666667</v>
      </c>
      <c r="H155" s="495">
        <v>601.4666666666667</v>
      </c>
      <c r="I155" s="495">
        <v>610.23333333333335</v>
      </c>
      <c r="J155" s="495">
        <v>617.4666666666667</v>
      </c>
      <c r="K155" s="494">
        <v>603</v>
      </c>
      <c r="L155" s="494">
        <v>587</v>
      </c>
      <c r="M155" s="494">
        <v>0.73287999999999998</v>
      </c>
    </row>
    <row r="156" spans="1:13">
      <c r="A156" s="254">
        <v>146</v>
      </c>
      <c r="B156" s="497" t="s">
        <v>96</v>
      </c>
      <c r="C156" s="494">
        <v>1234.0999999999999</v>
      </c>
      <c r="D156" s="495">
        <v>1224.5333333333333</v>
      </c>
      <c r="E156" s="495">
        <v>1206.3166666666666</v>
      </c>
      <c r="F156" s="495">
        <v>1178.5333333333333</v>
      </c>
      <c r="G156" s="495">
        <v>1160.3166666666666</v>
      </c>
      <c r="H156" s="495">
        <v>1252.3166666666666</v>
      </c>
      <c r="I156" s="495">
        <v>1270.5333333333333</v>
      </c>
      <c r="J156" s="495">
        <v>1298.3166666666666</v>
      </c>
      <c r="K156" s="494">
        <v>1242.75</v>
      </c>
      <c r="L156" s="494">
        <v>1196.75</v>
      </c>
      <c r="M156" s="494">
        <v>10.82272</v>
      </c>
    </row>
    <row r="157" spans="1:13">
      <c r="A157" s="254">
        <v>147</v>
      </c>
      <c r="B157" s="497" t="s">
        <v>97</v>
      </c>
      <c r="C157" s="494">
        <v>179.45</v>
      </c>
      <c r="D157" s="495">
        <v>178.85</v>
      </c>
      <c r="E157" s="495">
        <v>176.75</v>
      </c>
      <c r="F157" s="495">
        <v>174.05</v>
      </c>
      <c r="G157" s="495">
        <v>171.95000000000002</v>
      </c>
      <c r="H157" s="495">
        <v>181.54999999999998</v>
      </c>
      <c r="I157" s="495">
        <v>183.64999999999995</v>
      </c>
      <c r="J157" s="495">
        <v>186.34999999999997</v>
      </c>
      <c r="K157" s="494">
        <v>180.95</v>
      </c>
      <c r="L157" s="494">
        <v>176.15</v>
      </c>
      <c r="M157" s="494">
        <v>31.52937</v>
      </c>
    </row>
    <row r="158" spans="1:13">
      <c r="A158" s="254">
        <v>148</v>
      </c>
      <c r="B158" s="497" t="s">
        <v>354</v>
      </c>
      <c r="C158" s="494">
        <v>312.64999999999998</v>
      </c>
      <c r="D158" s="495">
        <v>310.7833333333333</v>
      </c>
      <c r="E158" s="495">
        <v>306.56666666666661</v>
      </c>
      <c r="F158" s="495">
        <v>300.48333333333329</v>
      </c>
      <c r="G158" s="495">
        <v>296.26666666666659</v>
      </c>
      <c r="H158" s="495">
        <v>316.86666666666662</v>
      </c>
      <c r="I158" s="495">
        <v>321.08333333333331</v>
      </c>
      <c r="J158" s="495">
        <v>327.16666666666663</v>
      </c>
      <c r="K158" s="494">
        <v>315</v>
      </c>
      <c r="L158" s="494">
        <v>304.7</v>
      </c>
      <c r="M158" s="494">
        <v>6.4649900000000002</v>
      </c>
    </row>
    <row r="159" spans="1:13">
      <c r="A159" s="254">
        <v>149</v>
      </c>
      <c r="B159" s="497" t="s">
        <v>98</v>
      </c>
      <c r="C159" s="494">
        <v>77</v>
      </c>
      <c r="D159" s="495">
        <v>75.183333333333337</v>
      </c>
      <c r="E159" s="495">
        <v>72.866666666666674</v>
      </c>
      <c r="F159" s="495">
        <v>68.733333333333334</v>
      </c>
      <c r="G159" s="495">
        <v>66.416666666666671</v>
      </c>
      <c r="H159" s="495">
        <v>79.316666666666677</v>
      </c>
      <c r="I159" s="495">
        <v>81.63333333333334</v>
      </c>
      <c r="J159" s="495">
        <v>85.76666666666668</v>
      </c>
      <c r="K159" s="494">
        <v>77.5</v>
      </c>
      <c r="L159" s="494">
        <v>71.05</v>
      </c>
      <c r="M159" s="494">
        <v>398.59534000000002</v>
      </c>
    </row>
    <row r="160" spans="1:13">
      <c r="A160" s="254">
        <v>150</v>
      </c>
      <c r="B160" s="497" t="s">
        <v>355</v>
      </c>
      <c r="C160" s="494">
        <v>2516.85</v>
      </c>
      <c r="D160" s="495">
        <v>2524.9666666666667</v>
      </c>
      <c r="E160" s="495">
        <v>2464.1333333333332</v>
      </c>
      <c r="F160" s="495">
        <v>2411.4166666666665</v>
      </c>
      <c r="G160" s="495">
        <v>2350.583333333333</v>
      </c>
      <c r="H160" s="495">
        <v>2577.6833333333334</v>
      </c>
      <c r="I160" s="495">
        <v>2638.5166666666664</v>
      </c>
      <c r="J160" s="495">
        <v>2691.2333333333336</v>
      </c>
      <c r="K160" s="494">
        <v>2585.8000000000002</v>
      </c>
      <c r="L160" s="494">
        <v>2472.25</v>
      </c>
      <c r="M160" s="494">
        <v>0.51658000000000004</v>
      </c>
    </row>
    <row r="161" spans="1:13">
      <c r="A161" s="254">
        <v>151</v>
      </c>
      <c r="B161" s="497" t="s">
        <v>356</v>
      </c>
      <c r="C161" s="494">
        <v>373.8</v>
      </c>
      <c r="D161" s="495">
        <v>371.26666666666665</v>
      </c>
      <c r="E161" s="495">
        <v>363.5333333333333</v>
      </c>
      <c r="F161" s="495">
        <v>353.26666666666665</v>
      </c>
      <c r="G161" s="495">
        <v>345.5333333333333</v>
      </c>
      <c r="H161" s="495">
        <v>381.5333333333333</v>
      </c>
      <c r="I161" s="495">
        <v>389.26666666666665</v>
      </c>
      <c r="J161" s="495">
        <v>399.5333333333333</v>
      </c>
      <c r="K161" s="494">
        <v>379</v>
      </c>
      <c r="L161" s="494">
        <v>361</v>
      </c>
      <c r="M161" s="494">
        <v>1.17032</v>
      </c>
    </row>
    <row r="162" spans="1:13">
      <c r="A162" s="254">
        <v>152</v>
      </c>
      <c r="B162" s="497" t="s">
        <v>357</v>
      </c>
      <c r="C162" s="494">
        <v>698.5</v>
      </c>
      <c r="D162" s="495">
        <v>693.80000000000007</v>
      </c>
      <c r="E162" s="495">
        <v>685.60000000000014</v>
      </c>
      <c r="F162" s="495">
        <v>672.7</v>
      </c>
      <c r="G162" s="495">
        <v>664.50000000000011</v>
      </c>
      <c r="H162" s="495">
        <v>706.70000000000016</v>
      </c>
      <c r="I162" s="495">
        <v>714.9000000000002</v>
      </c>
      <c r="J162" s="495">
        <v>727.80000000000018</v>
      </c>
      <c r="K162" s="494">
        <v>702</v>
      </c>
      <c r="L162" s="494">
        <v>680.9</v>
      </c>
      <c r="M162" s="494">
        <v>2.9209200000000002</v>
      </c>
    </row>
    <row r="163" spans="1:13">
      <c r="A163" s="254">
        <v>153</v>
      </c>
      <c r="B163" s="497" t="s">
        <v>358</v>
      </c>
      <c r="C163" s="494">
        <v>116.4</v>
      </c>
      <c r="D163" s="495">
        <v>114.80000000000001</v>
      </c>
      <c r="E163" s="495">
        <v>112.65000000000002</v>
      </c>
      <c r="F163" s="495">
        <v>108.9</v>
      </c>
      <c r="G163" s="495">
        <v>106.75000000000001</v>
      </c>
      <c r="H163" s="495">
        <v>118.55000000000003</v>
      </c>
      <c r="I163" s="495">
        <v>120.7</v>
      </c>
      <c r="J163" s="495">
        <v>124.45000000000003</v>
      </c>
      <c r="K163" s="494">
        <v>116.95</v>
      </c>
      <c r="L163" s="494">
        <v>111.05</v>
      </c>
      <c r="M163" s="494">
        <v>36.226709999999997</v>
      </c>
    </row>
    <row r="164" spans="1:13">
      <c r="A164" s="254">
        <v>154</v>
      </c>
      <c r="B164" s="497" t="s">
        <v>359</v>
      </c>
      <c r="C164" s="494">
        <v>200.9</v>
      </c>
      <c r="D164" s="495">
        <v>203.20000000000002</v>
      </c>
      <c r="E164" s="495">
        <v>196.95000000000005</v>
      </c>
      <c r="F164" s="495">
        <v>193.00000000000003</v>
      </c>
      <c r="G164" s="495">
        <v>186.75000000000006</v>
      </c>
      <c r="H164" s="495">
        <v>207.15000000000003</v>
      </c>
      <c r="I164" s="495">
        <v>213.39999999999998</v>
      </c>
      <c r="J164" s="495">
        <v>217.35000000000002</v>
      </c>
      <c r="K164" s="494">
        <v>209.45</v>
      </c>
      <c r="L164" s="494">
        <v>199.25</v>
      </c>
      <c r="M164" s="494">
        <v>52.244419999999998</v>
      </c>
    </row>
    <row r="165" spans="1:13">
      <c r="A165" s="254">
        <v>155</v>
      </c>
      <c r="B165" s="497" t="s">
        <v>239</v>
      </c>
      <c r="C165" s="494">
        <v>6.8</v>
      </c>
      <c r="D165" s="495">
        <v>6.8166666666666673</v>
      </c>
      <c r="E165" s="495">
        <v>6.6333333333333346</v>
      </c>
      <c r="F165" s="495">
        <v>6.4666666666666677</v>
      </c>
      <c r="G165" s="495">
        <v>6.283333333333335</v>
      </c>
      <c r="H165" s="495">
        <v>6.9833333333333343</v>
      </c>
      <c r="I165" s="495">
        <v>7.1666666666666661</v>
      </c>
      <c r="J165" s="495">
        <v>7.3333333333333339</v>
      </c>
      <c r="K165" s="494">
        <v>7</v>
      </c>
      <c r="L165" s="494">
        <v>6.65</v>
      </c>
      <c r="M165" s="494">
        <v>38.375779999999999</v>
      </c>
    </row>
    <row r="166" spans="1:13">
      <c r="A166" s="254">
        <v>156</v>
      </c>
      <c r="B166" s="497" t="s">
        <v>240</v>
      </c>
      <c r="C166" s="494">
        <v>47.75</v>
      </c>
      <c r="D166" s="495">
        <v>46.949999999999996</v>
      </c>
      <c r="E166" s="495">
        <v>45.899999999999991</v>
      </c>
      <c r="F166" s="495">
        <v>44.05</v>
      </c>
      <c r="G166" s="495">
        <v>42.999999999999993</v>
      </c>
      <c r="H166" s="495">
        <v>48.79999999999999</v>
      </c>
      <c r="I166" s="495">
        <v>49.849999999999987</v>
      </c>
      <c r="J166" s="495">
        <v>51.699999999999989</v>
      </c>
      <c r="K166" s="494">
        <v>48</v>
      </c>
      <c r="L166" s="494">
        <v>45.1</v>
      </c>
      <c r="M166" s="494">
        <v>30.371040000000001</v>
      </c>
    </row>
    <row r="167" spans="1:13">
      <c r="A167" s="254">
        <v>157</v>
      </c>
      <c r="B167" s="497" t="s">
        <v>99</v>
      </c>
      <c r="C167" s="494">
        <v>138.9</v>
      </c>
      <c r="D167" s="495">
        <v>137.56666666666669</v>
      </c>
      <c r="E167" s="495">
        <v>135.23333333333338</v>
      </c>
      <c r="F167" s="495">
        <v>131.56666666666669</v>
      </c>
      <c r="G167" s="495">
        <v>129.23333333333338</v>
      </c>
      <c r="H167" s="495">
        <v>141.23333333333338</v>
      </c>
      <c r="I167" s="495">
        <v>143.56666666666669</v>
      </c>
      <c r="J167" s="495">
        <v>147.23333333333338</v>
      </c>
      <c r="K167" s="494">
        <v>139.9</v>
      </c>
      <c r="L167" s="494">
        <v>133.9</v>
      </c>
      <c r="M167" s="494">
        <v>194.51005000000001</v>
      </c>
    </row>
    <row r="168" spans="1:13">
      <c r="A168" s="254">
        <v>158</v>
      </c>
      <c r="B168" s="497" t="s">
        <v>360</v>
      </c>
      <c r="C168" s="494">
        <v>259.7</v>
      </c>
      <c r="D168" s="495">
        <v>261.51666666666671</v>
      </c>
      <c r="E168" s="495">
        <v>257.03333333333342</v>
      </c>
      <c r="F168" s="495">
        <v>254.36666666666673</v>
      </c>
      <c r="G168" s="495">
        <v>249.88333333333344</v>
      </c>
      <c r="H168" s="495">
        <v>264.18333333333339</v>
      </c>
      <c r="I168" s="495">
        <v>268.66666666666663</v>
      </c>
      <c r="J168" s="495">
        <v>271.33333333333337</v>
      </c>
      <c r="K168" s="494">
        <v>266</v>
      </c>
      <c r="L168" s="494">
        <v>258.85000000000002</v>
      </c>
      <c r="M168" s="494">
        <v>0.47772999999999999</v>
      </c>
    </row>
    <row r="169" spans="1:13">
      <c r="A169" s="254">
        <v>159</v>
      </c>
      <c r="B169" s="497" t="s">
        <v>361</v>
      </c>
      <c r="C169" s="494">
        <v>217.6</v>
      </c>
      <c r="D169" s="495">
        <v>221.38333333333335</v>
      </c>
      <c r="E169" s="495">
        <v>211.26666666666671</v>
      </c>
      <c r="F169" s="495">
        <v>204.93333333333337</v>
      </c>
      <c r="G169" s="495">
        <v>194.81666666666672</v>
      </c>
      <c r="H169" s="495">
        <v>227.7166666666667</v>
      </c>
      <c r="I169" s="495">
        <v>237.83333333333331</v>
      </c>
      <c r="J169" s="495">
        <v>244.16666666666669</v>
      </c>
      <c r="K169" s="494">
        <v>231.5</v>
      </c>
      <c r="L169" s="494">
        <v>215.05</v>
      </c>
      <c r="M169" s="494">
        <v>3.94977</v>
      </c>
    </row>
    <row r="170" spans="1:13">
      <c r="A170" s="254">
        <v>160</v>
      </c>
      <c r="B170" s="497" t="s">
        <v>744</v>
      </c>
      <c r="C170" s="494">
        <v>4081.5</v>
      </c>
      <c r="D170" s="495">
        <v>4078.8333333333335</v>
      </c>
      <c r="E170" s="495">
        <v>4032.666666666667</v>
      </c>
      <c r="F170" s="495">
        <v>3983.8333333333335</v>
      </c>
      <c r="G170" s="495">
        <v>3937.666666666667</v>
      </c>
      <c r="H170" s="495">
        <v>4127.666666666667</v>
      </c>
      <c r="I170" s="495">
        <v>4173.8333333333339</v>
      </c>
      <c r="J170" s="495">
        <v>4222.666666666667</v>
      </c>
      <c r="K170" s="494">
        <v>4125</v>
      </c>
      <c r="L170" s="494">
        <v>4030</v>
      </c>
      <c r="M170" s="494">
        <v>0.34939999999999999</v>
      </c>
    </row>
    <row r="171" spans="1:13">
      <c r="A171" s="254">
        <v>161</v>
      </c>
      <c r="B171" s="497" t="s">
        <v>102</v>
      </c>
      <c r="C171" s="494">
        <v>24.25</v>
      </c>
      <c r="D171" s="495">
        <v>23.966666666666669</v>
      </c>
      <c r="E171" s="495">
        <v>23.533333333333339</v>
      </c>
      <c r="F171" s="495">
        <v>22.81666666666667</v>
      </c>
      <c r="G171" s="495">
        <v>22.38333333333334</v>
      </c>
      <c r="H171" s="495">
        <v>24.683333333333337</v>
      </c>
      <c r="I171" s="495">
        <v>25.116666666666667</v>
      </c>
      <c r="J171" s="495">
        <v>25.833333333333336</v>
      </c>
      <c r="K171" s="494">
        <v>24.4</v>
      </c>
      <c r="L171" s="494">
        <v>23.25</v>
      </c>
      <c r="M171" s="494">
        <v>146.44021000000001</v>
      </c>
    </row>
    <row r="172" spans="1:13">
      <c r="A172" s="254">
        <v>162</v>
      </c>
      <c r="B172" s="497" t="s">
        <v>362</v>
      </c>
      <c r="C172" s="494">
        <v>2634.35</v>
      </c>
      <c r="D172" s="495">
        <v>2629.05</v>
      </c>
      <c r="E172" s="495">
        <v>2598.1000000000004</v>
      </c>
      <c r="F172" s="495">
        <v>2561.8500000000004</v>
      </c>
      <c r="G172" s="495">
        <v>2530.9000000000005</v>
      </c>
      <c r="H172" s="495">
        <v>2665.3</v>
      </c>
      <c r="I172" s="495">
        <v>2696.25</v>
      </c>
      <c r="J172" s="495">
        <v>2732.5</v>
      </c>
      <c r="K172" s="494">
        <v>2660</v>
      </c>
      <c r="L172" s="494">
        <v>2592.8000000000002</v>
      </c>
      <c r="M172" s="494">
        <v>0.10637000000000001</v>
      </c>
    </row>
    <row r="173" spans="1:13">
      <c r="A173" s="254">
        <v>163</v>
      </c>
      <c r="B173" s="497" t="s">
        <v>745</v>
      </c>
      <c r="C173" s="494">
        <v>177.1</v>
      </c>
      <c r="D173" s="495">
        <v>178.6</v>
      </c>
      <c r="E173" s="495">
        <v>174.54999999999998</v>
      </c>
      <c r="F173" s="495">
        <v>172</v>
      </c>
      <c r="G173" s="495">
        <v>167.95</v>
      </c>
      <c r="H173" s="495">
        <v>181.14999999999998</v>
      </c>
      <c r="I173" s="495">
        <v>185.2</v>
      </c>
      <c r="J173" s="495">
        <v>187.74999999999997</v>
      </c>
      <c r="K173" s="494">
        <v>182.65</v>
      </c>
      <c r="L173" s="494">
        <v>176.05</v>
      </c>
      <c r="M173" s="494">
        <v>1.2417100000000001</v>
      </c>
    </row>
    <row r="174" spans="1:13">
      <c r="A174" s="254">
        <v>164</v>
      </c>
      <c r="B174" s="497" t="s">
        <v>363</v>
      </c>
      <c r="C174" s="494">
        <v>2697.4</v>
      </c>
      <c r="D174" s="495">
        <v>2668.2833333333333</v>
      </c>
      <c r="E174" s="495">
        <v>2601.6166666666668</v>
      </c>
      <c r="F174" s="495">
        <v>2505.8333333333335</v>
      </c>
      <c r="G174" s="495">
        <v>2439.166666666667</v>
      </c>
      <c r="H174" s="495">
        <v>2764.0666666666666</v>
      </c>
      <c r="I174" s="495">
        <v>2830.7333333333336</v>
      </c>
      <c r="J174" s="495">
        <v>2926.5166666666664</v>
      </c>
      <c r="K174" s="494">
        <v>2734.95</v>
      </c>
      <c r="L174" s="494">
        <v>2572.5</v>
      </c>
      <c r="M174" s="494">
        <v>0.19228000000000001</v>
      </c>
    </row>
    <row r="175" spans="1:13">
      <c r="A175" s="254">
        <v>165</v>
      </c>
      <c r="B175" s="497" t="s">
        <v>241</v>
      </c>
      <c r="C175" s="494">
        <v>205.9</v>
      </c>
      <c r="D175" s="495">
        <v>205.6</v>
      </c>
      <c r="E175" s="495">
        <v>200.29999999999998</v>
      </c>
      <c r="F175" s="495">
        <v>194.7</v>
      </c>
      <c r="G175" s="495">
        <v>189.39999999999998</v>
      </c>
      <c r="H175" s="495">
        <v>211.2</v>
      </c>
      <c r="I175" s="495">
        <v>216.5</v>
      </c>
      <c r="J175" s="495">
        <v>222.1</v>
      </c>
      <c r="K175" s="494">
        <v>210.9</v>
      </c>
      <c r="L175" s="494">
        <v>200</v>
      </c>
      <c r="M175" s="494">
        <v>14.97546</v>
      </c>
    </row>
    <row r="176" spans="1:13">
      <c r="A176" s="254">
        <v>166</v>
      </c>
      <c r="B176" s="497" t="s">
        <v>364</v>
      </c>
      <c r="C176" s="494">
        <v>5510.95</v>
      </c>
      <c r="D176" s="495">
        <v>5481.2833333333328</v>
      </c>
      <c r="E176" s="495">
        <v>5434.7166666666653</v>
      </c>
      <c r="F176" s="495">
        <v>5358.4833333333327</v>
      </c>
      <c r="G176" s="495">
        <v>5311.9166666666652</v>
      </c>
      <c r="H176" s="495">
        <v>5557.5166666666655</v>
      </c>
      <c r="I176" s="495">
        <v>5604.083333333333</v>
      </c>
      <c r="J176" s="495">
        <v>5680.3166666666657</v>
      </c>
      <c r="K176" s="494">
        <v>5527.85</v>
      </c>
      <c r="L176" s="494">
        <v>5405.05</v>
      </c>
      <c r="M176" s="494">
        <v>2.4899999999999999E-2</v>
      </c>
    </row>
    <row r="177" spans="1:13">
      <c r="A177" s="254">
        <v>167</v>
      </c>
      <c r="B177" s="497" t="s">
        <v>365</v>
      </c>
      <c r="C177" s="494">
        <v>1455.55</v>
      </c>
      <c r="D177" s="495">
        <v>1460.6833333333334</v>
      </c>
      <c r="E177" s="495">
        <v>1437.3666666666668</v>
      </c>
      <c r="F177" s="495">
        <v>1419.1833333333334</v>
      </c>
      <c r="G177" s="495">
        <v>1395.8666666666668</v>
      </c>
      <c r="H177" s="495">
        <v>1478.8666666666668</v>
      </c>
      <c r="I177" s="495">
        <v>1502.1833333333334</v>
      </c>
      <c r="J177" s="495">
        <v>1520.3666666666668</v>
      </c>
      <c r="K177" s="494">
        <v>1484</v>
      </c>
      <c r="L177" s="494">
        <v>1442.5</v>
      </c>
      <c r="M177" s="494">
        <v>0.58121</v>
      </c>
    </row>
    <row r="178" spans="1:13">
      <c r="A178" s="254">
        <v>168</v>
      </c>
      <c r="B178" s="497" t="s">
        <v>100</v>
      </c>
      <c r="C178" s="494">
        <v>511.35</v>
      </c>
      <c r="D178" s="495">
        <v>505.2</v>
      </c>
      <c r="E178" s="495">
        <v>491</v>
      </c>
      <c r="F178" s="495">
        <v>470.65000000000003</v>
      </c>
      <c r="G178" s="495">
        <v>456.45000000000005</v>
      </c>
      <c r="H178" s="495">
        <v>525.54999999999995</v>
      </c>
      <c r="I178" s="495">
        <v>539.74999999999989</v>
      </c>
      <c r="J178" s="495">
        <v>560.09999999999991</v>
      </c>
      <c r="K178" s="494">
        <v>519.4</v>
      </c>
      <c r="L178" s="494">
        <v>484.85</v>
      </c>
      <c r="M178" s="494">
        <v>40.279049999999998</v>
      </c>
    </row>
    <row r="179" spans="1:13">
      <c r="A179" s="254">
        <v>169</v>
      </c>
      <c r="B179" s="497" t="s">
        <v>366</v>
      </c>
      <c r="C179" s="494">
        <v>883.35</v>
      </c>
      <c r="D179" s="495">
        <v>885.83333333333337</v>
      </c>
      <c r="E179" s="495">
        <v>877.11666666666679</v>
      </c>
      <c r="F179" s="495">
        <v>870.88333333333344</v>
      </c>
      <c r="G179" s="495">
        <v>862.16666666666686</v>
      </c>
      <c r="H179" s="495">
        <v>892.06666666666672</v>
      </c>
      <c r="I179" s="495">
        <v>900.78333333333319</v>
      </c>
      <c r="J179" s="495">
        <v>907.01666666666665</v>
      </c>
      <c r="K179" s="494">
        <v>894.55</v>
      </c>
      <c r="L179" s="494">
        <v>879.6</v>
      </c>
      <c r="M179" s="494">
        <v>0.17105000000000001</v>
      </c>
    </row>
    <row r="180" spans="1:13">
      <c r="A180" s="254">
        <v>170</v>
      </c>
      <c r="B180" s="497" t="s">
        <v>242</v>
      </c>
      <c r="C180" s="494">
        <v>507</v>
      </c>
      <c r="D180" s="495">
        <v>506.83333333333331</v>
      </c>
      <c r="E180" s="495">
        <v>501.66666666666663</v>
      </c>
      <c r="F180" s="495">
        <v>496.33333333333331</v>
      </c>
      <c r="G180" s="495">
        <v>491.16666666666663</v>
      </c>
      <c r="H180" s="495">
        <v>512.16666666666663</v>
      </c>
      <c r="I180" s="495">
        <v>517.33333333333326</v>
      </c>
      <c r="J180" s="495">
        <v>522.66666666666663</v>
      </c>
      <c r="K180" s="494">
        <v>512</v>
      </c>
      <c r="L180" s="494">
        <v>501.5</v>
      </c>
      <c r="M180" s="494">
        <v>0.66822000000000004</v>
      </c>
    </row>
    <row r="181" spans="1:13">
      <c r="A181" s="254">
        <v>171</v>
      </c>
      <c r="B181" s="497" t="s">
        <v>103</v>
      </c>
      <c r="C181" s="494">
        <v>723.5</v>
      </c>
      <c r="D181" s="495">
        <v>723.31666666666661</v>
      </c>
      <c r="E181" s="495">
        <v>713.13333333333321</v>
      </c>
      <c r="F181" s="495">
        <v>702.76666666666665</v>
      </c>
      <c r="G181" s="495">
        <v>692.58333333333326</v>
      </c>
      <c r="H181" s="495">
        <v>733.68333333333317</v>
      </c>
      <c r="I181" s="495">
        <v>743.86666666666656</v>
      </c>
      <c r="J181" s="495">
        <v>754.23333333333312</v>
      </c>
      <c r="K181" s="494">
        <v>733.5</v>
      </c>
      <c r="L181" s="494">
        <v>712.95</v>
      </c>
      <c r="M181" s="494">
        <v>9.1305300000000003</v>
      </c>
    </row>
    <row r="182" spans="1:13">
      <c r="A182" s="254">
        <v>172</v>
      </c>
      <c r="B182" s="497" t="s">
        <v>243</v>
      </c>
      <c r="C182" s="494">
        <v>516</v>
      </c>
      <c r="D182" s="495">
        <v>512.75</v>
      </c>
      <c r="E182" s="495">
        <v>505.5</v>
      </c>
      <c r="F182" s="495">
        <v>495</v>
      </c>
      <c r="G182" s="495">
        <v>487.75</v>
      </c>
      <c r="H182" s="495">
        <v>523.25</v>
      </c>
      <c r="I182" s="495">
        <v>530.5</v>
      </c>
      <c r="J182" s="495">
        <v>541</v>
      </c>
      <c r="K182" s="494">
        <v>520</v>
      </c>
      <c r="L182" s="494">
        <v>502.25</v>
      </c>
      <c r="M182" s="494">
        <v>0.6452</v>
      </c>
    </row>
    <row r="183" spans="1:13">
      <c r="A183" s="254">
        <v>173</v>
      </c>
      <c r="B183" s="497" t="s">
        <v>244</v>
      </c>
      <c r="C183" s="494">
        <v>1304</v>
      </c>
      <c r="D183" s="495">
        <v>1297.6499999999999</v>
      </c>
      <c r="E183" s="495">
        <v>1278.3999999999996</v>
      </c>
      <c r="F183" s="495">
        <v>1252.7999999999997</v>
      </c>
      <c r="G183" s="495">
        <v>1233.5499999999995</v>
      </c>
      <c r="H183" s="495">
        <v>1323.2499999999998</v>
      </c>
      <c r="I183" s="495">
        <v>1342.5000000000002</v>
      </c>
      <c r="J183" s="495">
        <v>1368.1</v>
      </c>
      <c r="K183" s="494">
        <v>1316.9</v>
      </c>
      <c r="L183" s="494">
        <v>1272.05</v>
      </c>
      <c r="M183" s="494">
        <v>7.2773099999999999</v>
      </c>
    </row>
    <row r="184" spans="1:13">
      <c r="A184" s="254">
        <v>174</v>
      </c>
      <c r="B184" s="497" t="s">
        <v>367</v>
      </c>
      <c r="C184" s="494">
        <v>318.10000000000002</v>
      </c>
      <c r="D184" s="495">
        <v>318.45</v>
      </c>
      <c r="E184" s="495">
        <v>312.04999999999995</v>
      </c>
      <c r="F184" s="495">
        <v>305.99999999999994</v>
      </c>
      <c r="G184" s="495">
        <v>299.59999999999991</v>
      </c>
      <c r="H184" s="495">
        <v>324.5</v>
      </c>
      <c r="I184" s="495">
        <v>330.9</v>
      </c>
      <c r="J184" s="495">
        <v>336.95000000000005</v>
      </c>
      <c r="K184" s="494">
        <v>324.85000000000002</v>
      </c>
      <c r="L184" s="494">
        <v>312.39999999999998</v>
      </c>
      <c r="M184" s="494">
        <v>19.922090000000001</v>
      </c>
    </row>
    <row r="185" spans="1:13">
      <c r="A185" s="254">
        <v>175</v>
      </c>
      <c r="B185" s="497" t="s">
        <v>245</v>
      </c>
      <c r="C185" s="494">
        <v>619</v>
      </c>
      <c r="D185" s="495">
        <v>621.5</v>
      </c>
      <c r="E185" s="495">
        <v>587.25</v>
      </c>
      <c r="F185" s="495">
        <v>555.5</v>
      </c>
      <c r="G185" s="495">
        <v>521.25</v>
      </c>
      <c r="H185" s="495">
        <v>653.25</v>
      </c>
      <c r="I185" s="495">
        <v>687.5</v>
      </c>
      <c r="J185" s="495">
        <v>719.25</v>
      </c>
      <c r="K185" s="494">
        <v>655.75</v>
      </c>
      <c r="L185" s="494">
        <v>589.75</v>
      </c>
      <c r="M185" s="494">
        <v>62.114019999999996</v>
      </c>
    </row>
    <row r="186" spans="1:13">
      <c r="A186" s="254">
        <v>176</v>
      </c>
      <c r="B186" s="497" t="s">
        <v>104</v>
      </c>
      <c r="C186" s="494">
        <v>1392.2</v>
      </c>
      <c r="D186" s="495">
        <v>1389.8333333333333</v>
      </c>
      <c r="E186" s="495">
        <v>1372.9666666666665</v>
      </c>
      <c r="F186" s="495">
        <v>1353.7333333333331</v>
      </c>
      <c r="G186" s="495">
        <v>1336.8666666666663</v>
      </c>
      <c r="H186" s="495">
        <v>1409.0666666666666</v>
      </c>
      <c r="I186" s="495">
        <v>1425.9333333333334</v>
      </c>
      <c r="J186" s="495">
        <v>1445.1666666666667</v>
      </c>
      <c r="K186" s="494">
        <v>1406.7</v>
      </c>
      <c r="L186" s="494">
        <v>1370.6</v>
      </c>
      <c r="M186" s="494">
        <v>14.23254</v>
      </c>
    </row>
    <row r="187" spans="1:13">
      <c r="A187" s="254">
        <v>177</v>
      </c>
      <c r="B187" s="497" t="s">
        <v>368</v>
      </c>
      <c r="C187" s="494">
        <v>287.8</v>
      </c>
      <c r="D187" s="495">
        <v>287.73333333333335</v>
      </c>
      <c r="E187" s="495">
        <v>281.76666666666671</v>
      </c>
      <c r="F187" s="495">
        <v>275.73333333333335</v>
      </c>
      <c r="G187" s="495">
        <v>269.76666666666671</v>
      </c>
      <c r="H187" s="495">
        <v>293.76666666666671</v>
      </c>
      <c r="I187" s="495">
        <v>299.73333333333341</v>
      </c>
      <c r="J187" s="495">
        <v>305.76666666666671</v>
      </c>
      <c r="K187" s="494">
        <v>293.7</v>
      </c>
      <c r="L187" s="494">
        <v>281.7</v>
      </c>
      <c r="M187" s="494">
        <v>1.90055</v>
      </c>
    </row>
    <row r="188" spans="1:13">
      <c r="A188" s="254">
        <v>178</v>
      </c>
      <c r="B188" s="497" t="s">
        <v>369</v>
      </c>
      <c r="C188" s="494">
        <v>126.6</v>
      </c>
      <c r="D188" s="495">
        <v>125.93333333333332</v>
      </c>
      <c r="E188" s="495">
        <v>123.66666666666666</v>
      </c>
      <c r="F188" s="495">
        <v>120.73333333333333</v>
      </c>
      <c r="G188" s="495">
        <v>118.46666666666667</v>
      </c>
      <c r="H188" s="495">
        <v>128.86666666666665</v>
      </c>
      <c r="I188" s="495">
        <v>131.13333333333333</v>
      </c>
      <c r="J188" s="495">
        <v>134.06666666666663</v>
      </c>
      <c r="K188" s="494">
        <v>128.19999999999999</v>
      </c>
      <c r="L188" s="494">
        <v>123</v>
      </c>
      <c r="M188" s="494">
        <v>9.7949300000000008</v>
      </c>
    </row>
    <row r="189" spans="1:13">
      <c r="A189" s="254">
        <v>179</v>
      </c>
      <c r="B189" s="497" t="s">
        <v>370</v>
      </c>
      <c r="C189" s="494">
        <v>886.25</v>
      </c>
      <c r="D189" s="495">
        <v>889.5</v>
      </c>
      <c r="E189" s="495">
        <v>874.25</v>
      </c>
      <c r="F189" s="495">
        <v>862.25</v>
      </c>
      <c r="G189" s="495">
        <v>847</v>
      </c>
      <c r="H189" s="495">
        <v>901.5</v>
      </c>
      <c r="I189" s="495">
        <v>916.75</v>
      </c>
      <c r="J189" s="495">
        <v>928.75</v>
      </c>
      <c r="K189" s="494">
        <v>904.75</v>
      </c>
      <c r="L189" s="494">
        <v>877.5</v>
      </c>
      <c r="M189" s="494">
        <v>0.16733999999999999</v>
      </c>
    </row>
    <row r="190" spans="1:13">
      <c r="A190" s="254">
        <v>180</v>
      </c>
      <c r="B190" s="497" t="s">
        <v>371</v>
      </c>
      <c r="C190" s="494">
        <v>443.3</v>
      </c>
      <c r="D190" s="495">
        <v>439.2</v>
      </c>
      <c r="E190" s="495">
        <v>409</v>
      </c>
      <c r="F190" s="495">
        <v>374.7</v>
      </c>
      <c r="G190" s="495">
        <v>344.5</v>
      </c>
      <c r="H190" s="495">
        <v>473.5</v>
      </c>
      <c r="I190" s="495">
        <v>503.69999999999993</v>
      </c>
      <c r="J190" s="495">
        <v>538</v>
      </c>
      <c r="K190" s="494">
        <v>469.4</v>
      </c>
      <c r="L190" s="494">
        <v>404.9</v>
      </c>
      <c r="M190" s="494">
        <v>50.227290000000004</v>
      </c>
    </row>
    <row r="191" spans="1:13">
      <c r="A191" s="254">
        <v>181</v>
      </c>
      <c r="B191" s="497" t="s">
        <v>743</v>
      </c>
      <c r="C191" s="494">
        <v>136.25</v>
      </c>
      <c r="D191" s="495">
        <v>135.08333333333334</v>
      </c>
      <c r="E191" s="495">
        <v>132.16666666666669</v>
      </c>
      <c r="F191" s="495">
        <v>128.08333333333334</v>
      </c>
      <c r="G191" s="495">
        <v>125.16666666666669</v>
      </c>
      <c r="H191" s="495">
        <v>139.16666666666669</v>
      </c>
      <c r="I191" s="495">
        <v>142.08333333333337</v>
      </c>
      <c r="J191" s="495">
        <v>146.16666666666669</v>
      </c>
      <c r="K191" s="494">
        <v>138</v>
      </c>
      <c r="L191" s="494">
        <v>131</v>
      </c>
      <c r="M191" s="494">
        <v>3.30497</v>
      </c>
    </row>
    <row r="192" spans="1:13">
      <c r="A192" s="254">
        <v>182</v>
      </c>
      <c r="B192" s="497" t="s">
        <v>773</v>
      </c>
      <c r="C192" s="494">
        <v>732.5</v>
      </c>
      <c r="D192" s="495">
        <v>729.51666666666677</v>
      </c>
      <c r="E192" s="495">
        <v>713.53333333333353</v>
      </c>
      <c r="F192" s="495">
        <v>694.56666666666672</v>
      </c>
      <c r="G192" s="495">
        <v>678.58333333333348</v>
      </c>
      <c r="H192" s="495">
        <v>748.48333333333358</v>
      </c>
      <c r="I192" s="495">
        <v>764.46666666666692</v>
      </c>
      <c r="J192" s="495">
        <v>783.43333333333362</v>
      </c>
      <c r="K192" s="494">
        <v>745.5</v>
      </c>
      <c r="L192" s="494">
        <v>710.55</v>
      </c>
      <c r="M192" s="494">
        <v>2.7208700000000001</v>
      </c>
    </row>
    <row r="193" spans="1:13">
      <c r="A193" s="254">
        <v>183</v>
      </c>
      <c r="B193" s="497" t="s">
        <v>372</v>
      </c>
      <c r="C193" s="494">
        <v>526</v>
      </c>
      <c r="D193" s="495">
        <v>527.46666666666658</v>
      </c>
      <c r="E193" s="495">
        <v>508.83333333333314</v>
      </c>
      <c r="F193" s="495">
        <v>491.66666666666657</v>
      </c>
      <c r="G193" s="495">
        <v>473.03333333333313</v>
      </c>
      <c r="H193" s="495">
        <v>544.63333333333321</v>
      </c>
      <c r="I193" s="495">
        <v>563.26666666666665</v>
      </c>
      <c r="J193" s="495">
        <v>580.43333333333317</v>
      </c>
      <c r="K193" s="494">
        <v>546.1</v>
      </c>
      <c r="L193" s="494">
        <v>510.3</v>
      </c>
      <c r="M193" s="494">
        <v>11.5345</v>
      </c>
    </row>
    <row r="194" spans="1:13">
      <c r="A194" s="254">
        <v>184</v>
      </c>
      <c r="B194" s="497" t="s">
        <v>373</v>
      </c>
      <c r="C194" s="494">
        <v>56.35</v>
      </c>
      <c r="D194" s="495">
        <v>56.1</v>
      </c>
      <c r="E194" s="495">
        <v>55.300000000000004</v>
      </c>
      <c r="F194" s="495">
        <v>54.25</v>
      </c>
      <c r="G194" s="495">
        <v>53.45</v>
      </c>
      <c r="H194" s="495">
        <v>57.150000000000006</v>
      </c>
      <c r="I194" s="495">
        <v>57.95</v>
      </c>
      <c r="J194" s="495">
        <v>59.000000000000007</v>
      </c>
      <c r="K194" s="494">
        <v>56.9</v>
      </c>
      <c r="L194" s="494">
        <v>55.05</v>
      </c>
      <c r="M194" s="494">
        <v>11.20261</v>
      </c>
    </row>
    <row r="195" spans="1:13">
      <c r="A195" s="254">
        <v>185</v>
      </c>
      <c r="B195" s="497" t="s">
        <v>374</v>
      </c>
      <c r="C195" s="494">
        <v>311</v>
      </c>
      <c r="D195" s="495">
        <v>307.40000000000003</v>
      </c>
      <c r="E195" s="495">
        <v>299.90000000000009</v>
      </c>
      <c r="F195" s="495">
        <v>288.80000000000007</v>
      </c>
      <c r="G195" s="495">
        <v>281.30000000000013</v>
      </c>
      <c r="H195" s="495">
        <v>318.50000000000006</v>
      </c>
      <c r="I195" s="495">
        <v>325.99999999999994</v>
      </c>
      <c r="J195" s="495">
        <v>337.1</v>
      </c>
      <c r="K195" s="494">
        <v>314.89999999999998</v>
      </c>
      <c r="L195" s="494">
        <v>296.3</v>
      </c>
      <c r="M195" s="494">
        <v>6.89412</v>
      </c>
    </row>
    <row r="196" spans="1:13">
      <c r="A196" s="254">
        <v>186</v>
      </c>
      <c r="B196" s="497" t="s">
        <v>375</v>
      </c>
      <c r="C196" s="494">
        <v>96.05</v>
      </c>
      <c r="D196" s="495">
        <v>95.933333333333337</v>
      </c>
      <c r="E196" s="495">
        <v>94.416666666666671</v>
      </c>
      <c r="F196" s="495">
        <v>92.783333333333331</v>
      </c>
      <c r="G196" s="495">
        <v>91.266666666666666</v>
      </c>
      <c r="H196" s="495">
        <v>97.566666666666677</v>
      </c>
      <c r="I196" s="495">
        <v>99.083333333333329</v>
      </c>
      <c r="J196" s="495">
        <v>100.71666666666668</v>
      </c>
      <c r="K196" s="494">
        <v>97.45</v>
      </c>
      <c r="L196" s="494">
        <v>94.3</v>
      </c>
      <c r="M196" s="494">
        <v>1.87232</v>
      </c>
    </row>
    <row r="197" spans="1:13">
      <c r="A197" s="254">
        <v>187</v>
      </c>
      <c r="B197" s="497" t="s">
        <v>376</v>
      </c>
      <c r="C197" s="494">
        <v>85.95</v>
      </c>
      <c r="D197" s="495">
        <v>85.266666666666666</v>
      </c>
      <c r="E197" s="495">
        <v>84.033333333333331</v>
      </c>
      <c r="F197" s="495">
        <v>82.11666666666666</v>
      </c>
      <c r="G197" s="495">
        <v>80.883333333333326</v>
      </c>
      <c r="H197" s="495">
        <v>87.183333333333337</v>
      </c>
      <c r="I197" s="495">
        <v>88.416666666666657</v>
      </c>
      <c r="J197" s="495">
        <v>90.333333333333343</v>
      </c>
      <c r="K197" s="494">
        <v>86.5</v>
      </c>
      <c r="L197" s="494">
        <v>83.35</v>
      </c>
      <c r="M197" s="494">
        <v>7.6541300000000003</v>
      </c>
    </row>
    <row r="198" spans="1:13">
      <c r="A198" s="254">
        <v>188</v>
      </c>
      <c r="B198" s="497" t="s">
        <v>246</v>
      </c>
      <c r="C198" s="494">
        <v>256</v>
      </c>
      <c r="D198" s="495">
        <v>256.68333333333334</v>
      </c>
      <c r="E198" s="495">
        <v>251.56666666666666</v>
      </c>
      <c r="F198" s="495">
        <v>247.13333333333333</v>
      </c>
      <c r="G198" s="495">
        <v>242.01666666666665</v>
      </c>
      <c r="H198" s="495">
        <v>261.11666666666667</v>
      </c>
      <c r="I198" s="495">
        <v>266.23333333333335</v>
      </c>
      <c r="J198" s="495">
        <v>270.66666666666669</v>
      </c>
      <c r="K198" s="494">
        <v>261.8</v>
      </c>
      <c r="L198" s="494">
        <v>252.25</v>
      </c>
      <c r="M198" s="494">
        <v>9.02182</v>
      </c>
    </row>
    <row r="199" spans="1:13">
      <c r="A199" s="254">
        <v>189</v>
      </c>
      <c r="B199" s="497" t="s">
        <v>377</v>
      </c>
      <c r="C199" s="494">
        <v>705.05</v>
      </c>
      <c r="D199" s="495">
        <v>702.4</v>
      </c>
      <c r="E199" s="495">
        <v>689.9</v>
      </c>
      <c r="F199" s="495">
        <v>674.75</v>
      </c>
      <c r="G199" s="495">
        <v>662.25</v>
      </c>
      <c r="H199" s="495">
        <v>717.55</v>
      </c>
      <c r="I199" s="495">
        <v>730.05</v>
      </c>
      <c r="J199" s="495">
        <v>745.19999999999993</v>
      </c>
      <c r="K199" s="494">
        <v>714.9</v>
      </c>
      <c r="L199" s="494">
        <v>687.25</v>
      </c>
      <c r="M199" s="494">
        <v>9.0550000000000005E-2</v>
      </c>
    </row>
    <row r="200" spans="1:13">
      <c r="A200" s="254">
        <v>190</v>
      </c>
      <c r="B200" s="497" t="s">
        <v>247</v>
      </c>
      <c r="C200" s="494">
        <v>2064.6999999999998</v>
      </c>
      <c r="D200" s="495">
        <v>2083.2333333333331</v>
      </c>
      <c r="E200" s="495">
        <v>1966.4666666666662</v>
      </c>
      <c r="F200" s="495">
        <v>1868.2333333333331</v>
      </c>
      <c r="G200" s="495">
        <v>1751.4666666666662</v>
      </c>
      <c r="H200" s="495">
        <v>2181.4666666666662</v>
      </c>
      <c r="I200" s="495">
        <v>2298.2333333333336</v>
      </c>
      <c r="J200" s="495">
        <v>2396.4666666666662</v>
      </c>
      <c r="K200" s="494">
        <v>2200</v>
      </c>
      <c r="L200" s="494">
        <v>1985</v>
      </c>
      <c r="M200" s="494">
        <v>10.76989</v>
      </c>
    </row>
    <row r="201" spans="1:13">
      <c r="A201" s="254">
        <v>191</v>
      </c>
      <c r="B201" s="497" t="s">
        <v>107</v>
      </c>
      <c r="C201" s="494">
        <v>983.4</v>
      </c>
      <c r="D201" s="495">
        <v>992.13333333333321</v>
      </c>
      <c r="E201" s="495">
        <v>963.46666666666647</v>
      </c>
      <c r="F201" s="495">
        <v>943.5333333333333</v>
      </c>
      <c r="G201" s="495">
        <v>914.86666666666656</v>
      </c>
      <c r="H201" s="495">
        <v>1012.0666666666664</v>
      </c>
      <c r="I201" s="495">
        <v>1040.7333333333331</v>
      </c>
      <c r="J201" s="495">
        <v>1060.6666666666663</v>
      </c>
      <c r="K201" s="494">
        <v>1020.8</v>
      </c>
      <c r="L201" s="494">
        <v>972.2</v>
      </c>
      <c r="M201" s="494">
        <v>77.739940000000004</v>
      </c>
    </row>
    <row r="202" spans="1:13">
      <c r="A202" s="254">
        <v>192</v>
      </c>
      <c r="B202" s="497" t="s">
        <v>248</v>
      </c>
      <c r="C202" s="494">
        <v>2873</v>
      </c>
      <c r="D202" s="495">
        <v>2863.3333333333335</v>
      </c>
      <c r="E202" s="495">
        <v>2836.666666666667</v>
      </c>
      <c r="F202" s="495">
        <v>2800.3333333333335</v>
      </c>
      <c r="G202" s="495">
        <v>2773.666666666667</v>
      </c>
      <c r="H202" s="495">
        <v>2899.666666666667</v>
      </c>
      <c r="I202" s="495">
        <v>2926.3333333333339</v>
      </c>
      <c r="J202" s="495">
        <v>2962.666666666667</v>
      </c>
      <c r="K202" s="494">
        <v>2890</v>
      </c>
      <c r="L202" s="494">
        <v>2827</v>
      </c>
      <c r="M202" s="494">
        <v>1.9053800000000001</v>
      </c>
    </row>
    <row r="203" spans="1:13">
      <c r="A203" s="254">
        <v>193</v>
      </c>
      <c r="B203" s="497" t="s">
        <v>109</v>
      </c>
      <c r="C203" s="494">
        <v>1400.35</v>
      </c>
      <c r="D203" s="495">
        <v>1389.2666666666667</v>
      </c>
      <c r="E203" s="495">
        <v>1372.0833333333333</v>
      </c>
      <c r="F203" s="495">
        <v>1343.8166666666666</v>
      </c>
      <c r="G203" s="495">
        <v>1326.6333333333332</v>
      </c>
      <c r="H203" s="495">
        <v>1417.5333333333333</v>
      </c>
      <c r="I203" s="495">
        <v>1434.7166666666667</v>
      </c>
      <c r="J203" s="495">
        <v>1462.9833333333333</v>
      </c>
      <c r="K203" s="494">
        <v>1406.45</v>
      </c>
      <c r="L203" s="494">
        <v>1361</v>
      </c>
      <c r="M203" s="494">
        <v>93.003410000000002</v>
      </c>
    </row>
    <row r="204" spans="1:13">
      <c r="A204" s="254">
        <v>194</v>
      </c>
      <c r="B204" s="497" t="s">
        <v>249</v>
      </c>
      <c r="C204" s="494">
        <v>706.1</v>
      </c>
      <c r="D204" s="495">
        <v>700.6</v>
      </c>
      <c r="E204" s="495">
        <v>690.5</v>
      </c>
      <c r="F204" s="495">
        <v>674.9</v>
      </c>
      <c r="G204" s="495">
        <v>664.8</v>
      </c>
      <c r="H204" s="495">
        <v>716.2</v>
      </c>
      <c r="I204" s="495">
        <v>726.30000000000018</v>
      </c>
      <c r="J204" s="495">
        <v>741.90000000000009</v>
      </c>
      <c r="K204" s="494">
        <v>710.7</v>
      </c>
      <c r="L204" s="494">
        <v>685</v>
      </c>
      <c r="M204" s="494">
        <v>41.71978</v>
      </c>
    </row>
    <row r="205" spans="1:13">
      <c r="A205" s="254">
        <v>195</v>
      </c>
      <c r="B205" s="497" t="s">
        <v>382</v>
      </c>
      <c r="C205" s="494">
        <v>24.5</v>
      </c>
      <c r="D205" s="495">
        <v>24.233333333333334</v>
      </c>
      <c r="E205" s="495">
        <v>23.466666666666669</v>
      </c>
      <c r="F205" s="495">
        <v>22.433333333333334</v>
      </c>
      <c r="G205" s="495">
        <v>21.666666666666668</v>
      </c>
      <c r="H205" s="495">
        <v>25.266666666666669</v>
      </c>
      <c r="I205" s="495">
        <v>26.033333333333335</v>
      </c>
      <c r="J205" s="495">
        <v>27.06666666666667</v>
      </c>
      <c r="K205" s="494">
        <v>25</v>
      </c>
      <c r="L205" s="494">
        <v>23.2</v>
      </c>
      <c r="M205" s="494">
        <v>30.702390000000001</v>
      </c>
    </row>
    <row r="206" spans="1:13">
      <c r="A206" s="254">
        <v>196</v>
      </c>
      <c r="B206" s="497" t="s">
        <v>378</v>
      </c>
      <c r="C206" s="494">
        <v>22.75</v>
      </c>
      <c r="D206" s="495">
        <v>22.716666666666669</v>
      </c>
      <c r="E206" s="495">
        <v>22.233333333333338</v>
      </c>
      <c r="F206" s="495">
        <v>21.716666666666669</v>
      </c>
      <c r="G206" s="495">
        <v>21.233333333333338</v>
      </c>
      <c r="H206" s="495">
        <v>23.233333333333338</v>
      </c>
      <c r="I206" s="495">
        <v>23.716666666666672</v>
      </c>
      <c r="J206" s="495">
        <v>24.233333333333338</v>
      </c>
      <c r="K206" s="494">
        <v>23.2</v>
      </c>
      <c r="L206" s="494">
        <v>22.2</v>
      </c>
      <c r="M206" s="494">
        <v>8.5179299999999998</v>
      </c>
    </row>
    <row r="207" spans="1:13">
      <c r="A207" s="254">
        <v>197</v>
      </c>
      <c r="B207" s="497" t="s">
        <v>379</v>
      </c>
      <c r="C207" s="494">
        <v>742.9</v>
      </c>
      <c r="D207" s="495">
        <v>744.88333333333333</v>
      </c>
      <c r="E207" s="495">
        <v>733.01666666666665</v>
      </c>
      <c r="F207" s="495">
        <v>723.13333333333333</v>
      </c>
      <c r="G207" s="495">
        <v>711.26666666666665</v>
      </c>
      <c r="H207" s="495">
        <v>754.76666666666665</v>
      </c>
      <c r="I207" s="495">
        <v>766.63333333333321</v>
      </c>
      <c r="J207" s="495">
        <v>776.51666666666665</v>
      </c>
      <c r="K207" s="494">
        <v>756.75</v>
      </c>
      <c r="L207" s="494">
        <v>735</v>
      </c>
      <c r="M207" s="494">
        <v>0.36681000000000002</v>
      </c>
    </row>
    <row r="208" spans="1:13">
      <c r="A208" s="254">
        <v>198</v>
      </c>
      <c r="B208" s="497" t="s">
        <v>105</v>
      </c>
      <c r="C208" s="494">
        <v>1023.75</v>
      </c>
      <c r="D208" s="495">
        <v>1011.1333333333333</v>
      </c>
      <c r="E208" s="495">
        <v>993.26666666666665</v>
      </c>
      <c r="F208" s="495">
        <v>962.7833333333333</v>
      </c>
      <c r="G208" s="495">
        <v>944.91666666666663</v>
      </c>
      <c r="H208" s="495">
        <v>1041.6166666666668</v>
      </c>
      <c r="I208" s="495">
        <v>1059.4833333333331</v>
      </c>
      <c r="J208" s="495">
        <v>1089.9666666666667</v>
      </c>
      <c r="K208" s="494">
        <v>1029</v>
      </c>
      <c r="L208" s="494">
        <v>980.65</v>
      </c>
      <c r="M208" s="494">
        <v>14.03988</v>
      </c>
    </row>
    <row r="209" spans="1:13">
      <c r="A209" s="254">
        <v>199</v>
      </c>
      <c r="B209" s="497" t="s">
        <v>380</v>
      </c>
      <c r="C209" s="494">
        <v>232.5</v>
      </c>
      <c r="D209" s="495">
        <v>231.46666666666667</v>
      </c>
      <c r="E209" s="495">
        <v>228.03333333333333</v>
      </c>
      <c r="F209" s="495">
        <v>223.56666666666666</v>
      </c>
      <c r="G209" s="495">
        <v>220.13333333333333</v>
      </c>
      <c r="H209" s="495">
        <v>235.93333333333334</v>
      </c>
      <c r="I209" s="495">
        <v>239.36666666666667</v>
      </c>
      <c r="J209" s="495">
        <v>243.83333333333334</v>
      </c>
      <c r="K209" s="494">
        <v>234.9</v>
      </c>
      <c r="L209" s="494">
        <v>227</v>
      </c>
      <c r="M209" s="494">
        <v>1.09778</v>
      </c>
    </row>
    <row r="210" spans="1:13">
      <c r="A210" s="254">
        <v>200</v>
      </c>
      <c r="B210" s="497" t="s">
        <v>381</v>
      </c>
      <c r="C210" s="494">
        <v>320.25</v>
      </c>
      <c r="D210" s="495">
        <v>322.66666666666669</v>
      </c>
      <c r="E210" s="495">
        <v>316.08333333333337</v>
      </c>
      <c r="F210" s="495">
        <v>311.91666666666669</v>
      </c>
      <c r="G210" s="495">
        <v>305.33333333333337</v>
      </c>
      <c r="H210" s="495">
        <v>326.83333333333337</v>
      </c>
      <c r="I210" s="495">
        <v>333.41666666666674</v>
      </c>
      <c r="J210" s="495">
        <v>337.58333333333337</v>
      </c>
      <c r="K210" s="494">
        <v>329.25</v>
      </c>
      <c r="L210" s="494">
        <v>318.5</v>
      </c>
      <c r="M210" s="494">
        <v>1.2023699999999999</v>
      </c>
    </row>
    <row r="211" spans="1:13">
      <c r="A211" s="254">
        <v>201</v>
      </c>
      <c r="B211" s="497" t="s">
        <v>110</v>
      </c>
      <c r="C211" s="494">
        <v>2865.35</v>
      </c>
      <c r="D211" s="495">
        <v>2839.2000000000003</v>
      </c>
      <c r="E211" s="495">
        <v>2799.4000000000005</v>
      </c>
      <c r="F211" s="495">
        <v>2733.4500000000003</v>
      </c>
      <c r="G211" s="495">
        <v>2693.6500000000005</v>
      </c>
      <c r="H211" s="495">
        <v>2905.1500000000005</v>
      </c>
      <c r="I211" s="495">
        <v>2944.9500000000007</v>
      </c>
      <c r="J211" s="495">
        <v>3010.9000000000005</v>
      </c>
      <c r="K211" s="494">
        <v>2879</v>
      </c>
      <c r="L211" s="494">
        <v>2773.25</v>
      </c>
      <c r="M211" s="494">
        <v>7.1492100000000001</v>
      </c>
    </row>
    <row r="212" spans="1:13">
      <c r="A212" s="254">
        <v>202</v>
      </c>
      <c r="B212" s="497" t="s">
        <v>383</v>
      </c>
      <c r="C212" s="494">
        <v>43.35</v>
      </c>
      <c r="D212" s="495">
        <v>42.916666666666664</v>
      </c>
      <c r="E212" s="495">
        <v>42.133333333333326</v>
      </c>
      <c r="F212" s="495">
        <v>40.916666666666664</v>
      </c>
      <c r="G212" s="495">
        <v>40.133333333333326</v>
      </c>
      <c r="H212" s="495">
        <v>44.133333333333326</v>
      </c>
      <c r="I212" s="495">
        <v>44.916666666666671</v>
      </c>
      <c r="J212" s="495">
        <v>46.133333333333326</v>
      </c>
      <c r="K212" s="494">
        <v>43.7</v>
      </c>
      <c r="L212" s="494">
        <v>41.7</v>
      </c>
      <c r="M212" s="494">
        <v>102.51678</v>
      </c>
    </row>
    <row r="213" spans="1:13">
      <c r="A213" s="254">
        <v>203</v>
      </c>
      <c r="B213" s="497" t="s">
        <v>112</v>
      </c>
      <c r="C213" s="494">
        <v>348.7</v>
      </c>
      <c r="D213" s="495">
        <v>345.06666666666666</v>
      </c>
      <c r="E213" s="495">
        <v>339.83333333333331</v>
      </c>
      <c r="F213" s="495">
        <v>330.96666666666664</v>
      </c>
      <c r="G213" s="495">
        <v>325.73333333333329</v>
      </c>
      <c r="H213" s="495">
        <v>353.93333333333334</v>
      </c>
      <c r="I213" s="495">
        <v>359.16666666666669</v>
      </c>
      <c r="J213" s="495">
        <v>368.03333333333336</v>
      </c>
      <c r="K213" s="494">
        <v>350.3</v>
      </c>
      <c r="L213" s="494">
        <v>336.2</v>
      </c>
      <c r="M213" s="494">
        <v>129.42071000000001</v>
      </c>
    </row>
    <row r="214" spans="1:13">
      <c r="A214" s="254">
        <v>204</v>
      </c>
      <c r="B214" s="497" t="s">
        <v>384</v>
      </c>
      <c r="C214" s="494">
        <v>970.85</v>
      </c>
      <c r="D214" s="495">
        <v>965.65000000000009</v>
      </c>
      <c r="E214" s="495">
        <v>956.60000000000014</v>
      </c>
      <c r="F214" s="495">
        <v>942.35</v>
      </c>
      <c r="G214" s="495">
        <v>933.30000000000007</v>
      </c>
      <c r="H214" s="495">
        <v>979.9000000000002</v>
      </c>
      <c r="I214" s="495">
        <v>988.95000000000016</v>
      </c>
      <c r="J214" s="495">
        <v>1003.2000000000003</v>
      </c>
      <c r="K214" s="494">
        <v>974.7</v>
      </c>
      <c r="L214" s="494">
        <v>951.4</v>
      </c>
      <c r="M214" s="494">
        <v>1.1213599999999999</v>
      </c>
    </row>
    <row r="215" spans="1:13">
      <c r="A215" s="254">
        <v>205</v>
      </c>
      <c r="B215" s="497" t="s">
        <v>385</v>
      </c>
      <c r="C215" s="494">
        <v>139.5</v>
      </c>
      <c r="D215" s="495">
        <v>138</v>
      </c>
      <c r="E215" s="495">
        <v>132.80000000000001</v>
      </c>
      <c r="F215" s="495">
        <v>126.10000000000002</v>
      </c>
      <c r="G215" s="495">
        <v>120.90000000000003</v>
      </c>
      <c r="H215" s="495">
        <v>144.69999999999999</v>
      </c>
      <c r="I215" s="495">
        <v>149.89999999999998</v>
      </c>
      <c r="J215" s="495">
        <v>156.59999999999997</v>
      </c>
      <c r="K215" s="494">
        <v>143.19999999999999</v>
      </c>
      <c r="L215" s="494">
        <v>131.30000000000001</v>
      </c>
      <c r="M215" s="494">
        <v>34.97522</v>
      </c>
    </row>
    <row r="216" spans="1:13">
      <c r="A216" s="254">
        <v>206</v>
      </c>
      <c r="B216" s="497" t="s">
        <v>113</v>
      </c>
      <c r="C216" s="494">
        <v>231.55</v>
      </c>
      <c r="D216" s="495">
        <v>229.93333333333337</v>
      </c>
      <c r="E216" s="495">
        <v>227.21666666666673</v>
      </c>
      <c r="F216" s="495">
        <v>222.88333333333335</v>
      </c>
      <c r="G216" s="495">
        <v>220.16666666666671</v>
      </c>
      <c r="H216" s="495">
        <v>234.26666666666674</v>
      </c>
      <c r="I216" s="495">
        <v>236.98333333333338</v>
      </c>
      <c r="J216" s="495">
        <v>241.31666666666675</v>
      </c>
      <c r="K216" s="494">
        <v>232.65</v>
      </c>
      <c r="L216" s="494">
        <v>225.6</v>
      </c>
      <c r="M216" s="494">
        <v>73.500069999999994</v>
      </c>
    </row>
    <row r="217" spans="1:13">
      <c r="A217" s="254">
        <v>207</v>
      </c>
      <c r="B217" s="497" t="s">
        <v>114</v>
      </c>
      <c r="C217" s="494">
        <v>2454.4</v>
      </c>
      <c r="D217" s="495">
        <v>2469.7000000000003</v>
      </c>
      <c r="E217" s="495">
        <v>2433.5000000000005</v>
      </c>
      <c r="F217" s="495">
        <v>2412.6000000000004</v>
      </c>
      <c r="G217" s="495">
        <v>2376.4000000000005</v>
      </c>
      <c r="H217" s="495">
        <v>2490.6000000000004</v>
      </c>
      <c r="I217" s="495">
        <v>2526.8000000000002</v>
      </c>
      <c r="J217" s="495">
        <v>2547.7000000000003</v>
      </c>
      <c r="K217" s="494">
        <v>2505.9</v>
      </c>
      <c r="L217" s="494">
        <v>2448.8000000000002</v>
      </c>
      <c r="M217" s="494">
        <v>18.117809999999999</v>
      </c>
    </row>
    <row r="218" spans="1:13">
      <c r="A218" s="254">
        <v>208</v>
      </c>
      <c r="B218" s="497" t="s">
        <v>250</v>
      </c>
      <c r="C218" s="494">
        <v>291.95</v>
      </c>
      <c r="D218" s="495">
        <v>295.13333333333333</v>
      </c>
      <c r="E218" s="495">
        <v>287.81666666666666</v>
      </c>
      <c r="F218" s="495">
        <v>283.68333333333334</v>
      </c>
      <c r="G218" s="495">
        <v>276.36666666666667</v>
      </c>
      <c r="H218" s="495">
        <v>299.26666666666665</v>
      </c>
      <c r="I218" s="495">
        <v>306.58333333333326</v>
      </c>
      <c r="J218" s="495">
        <v>310.71666666666664</v>
      </c>
      <c r="K218" s="494">
        <v>302.45</v>
      </c>
      <c r="L218" s="494">
        <v>291</v>
      </c>
      <c r="M218" s="494">
        <v>10.551679999999999</v>
      </c>
    </row>
    <row r="219" spans="1:13">
      <c r="A219" s="254">
        <v>209</v>
      </c>
      <c r="B219" s="497" t="s">
        <v>386</v>
      </c>
      <c r="C219" s="494">
        <v>43086.5</v>
      </c>
      <c r="D219" s="495">
        <v>43120.466666666667</v>
      </c>
      <c r="E219" s="495">
        <v>42577.583333333336</v>
      </c>
      <c r="F219" s="495">
        <v>42068.666666666672</v>
      </c>
      <c r="G219" s="495">
        <v>41525.78333333334</v>
      </c>
      <c r="H219" s="495">
        <v>43629.383333333331</v>
      </c>
      <c r="I219" s="495">
        <v>44172.266666666663</v>
      </c>
      <c r="J219" s="495">
        <v>44681.183333333327</v>
      </c>
      <c r="K219" s="494">
        <v>43663.35</v>
      </c>
      <c r="L219" s="494">
        <v>42611.55</v>
      </c>
      <c r="M219" s="494">
        <v>3.628E-2</v>
      </c>
    </row>
    <row r="220" spans="1:13">
      <c r="A220" s="254">
        <v>210</v>
      </c>
      <c r="B220" s="497" t="s">
        <v>251</v>
      </c>
      <c r="C220" s="494">
        <v>42.15</v>
      </c>
      <c r="D220" s="495">
        <v>41.6</v>
      </c>
      <c r="E220" s="495">
        <v>40.75</v>
      </c>
      <c r="F220" s="495">
        <v>39.35</v>
      </c>
      <c r="G220" s="495">
        <v>38.5</v>
      </c>
      <c r="H220" s="495">
        <v>43</v>
      </c>
      <c r="I220" s="495">
        <v>43.850000000000009</v>
      </c>
      <c r="J220" s="495">
        <v>45.25</v>
      </c>
      <c r="K220" s="494">
        <v>42.45</v>
      </c>
      <c r="L220" s="494">
        <v>40.200000000000003</v>
      </c>
      <c r="M220" s="494">
        <v>18.093260000000001</v>
      </c>
    </row>
    <row r="221" spans="1:13">
      <c r="A221" s="254">
        <v>211</v>
      </c>
      <c r="B221" s="497" t="s">
        <v>108</v>
      </c>
      <c r="C221" s="494">
        <v>2512.9499999999998</v>
      </c>
      <c r="D221" s="495">
        <v>2482.7666666666664</v>
      </c>
      <c r="E221" s="495">
        <v>2442.4333333333329</v>
      </c>
      <c r="F221" s="495">
        <v>2371.9166666666665</v>
      </c>
      <c r="G221" s="495">
        <v>2331.583333333333</v>
      </c>
      <c r="H221" s="495">
        <v>2553.2833333333328</v>
      </c>
      <c r="I221" s="495">
        <v>2593.6166666666668</v>
      </c>
      <c r="J221" s="495">
        <v>2664.1333333333328</v>
      </c>
      <c r="K221" s="494">
        <v>2523.1</v>
      </c>
      <c r="L221" s="494">
        <v>2412.25</v>
      </c>
      <c r="M221" s="494">
        <v>38.320300000000003</v>
      </c>
    </row>
    <row r="222" spans="1:13">
      <c r="A222" s="254">
        <v>212</v>
      </c>
      <c r="B222" s="497" t="s">
        <v>835</v>
      </c>
      <c r="C222" s="494">
        <v>270.05</v>
      </c>
      <c r="D222" s="495">
        <v>271.68333333333334</v>
      </c>
      <c r="E222" s="495">
        <v>267.36666666666667</v>
      </c>
      <c r="F222" s="495">
        <v>264.68333333333334</v>
      </c>
      <c r="G222" s="495">
        <v>260.36666666666667</v>
      </c>
      <c r="H222" s="495">
        <v>274.36666666666667</v>
      </c>
      <c r="I222" s="495">
        <v>278.68333333333339</v>
      </c>
      <c r="J222" s="495">
        <v>281.36666666666667</v>
      </c>
      <c r="K222" s="494">
        <v>276</v>
      </c>
      <c r="L222" s="494">
        <v>269</v>
      </c>
      <c r="M222" s="494">
        <v>0.50249999999999995</v>
      </c>
    </row>
    <row r="223" spans="1:13">
      <c r="A223" s="254">
        <v>213</v>
      </c>
      <c r="B223" s="497" t="s">
        <v>116</v>
      </c>
      <c r="C223" s="494">
        <v>560.6</v>
      </c>
      <c r="D223" s="495">
        <v>554.08333333333337</v>
      </c>
      <c r="E223" s="495">
        <v>544.36666666666679</v>
      </c>
      <c r="F223" s="495">
        <v>528.13333333333344</v>
      </c>
      <c r="G223" s="495">
        <v>518.41666666666686</v>
      </c>
      <c r="H223" s="495">
        <v>570.31666666666672</v>
      </c>
      <c r="I223" s="495">
        <v>580.03333333333319</v>
      </c>
      <c r="J223" s="495">
        <v>596.26666666666665</v>
      </c>
      <c r="K223" s="494">
        <v>563.79999999999995</v>
      </c>
      <c r="L223" s="494">
        <v>537.85</v>
      </c>
      <c r="M223" s="494">
        <v>254.45896999999999</v>
      </c>
    </row>
    <row r="224" spans="1:13">
      <c r="A224" s="254">
        <v>214</v>
      </c>
      <c r="B224" s="497" t="s">
        <v>252</v>
      </c>
      <c r="C224" s="494">
        <v>1364</v>
      </c>
      <c r="D224" s="495">
        <v>1365.9166666666667</v>
      </c>
      <c r="E224" s="495">
        <v>1343.9333333333334</v>
      </c>
      <c r="F224" s="495">
        <v>1323.8666666666666</v>
      </c>
      <c r="G224" s="495">
        <v>1301.8833333333332</v>
      </c>
      <c r="H224" s="495">
        <v>1385.9833333333336</v>
      </c>
      <c r="I224" s="495">
        <v>1407.9666666666667</v>
      </c>
      <c r="J224" s="495">
        <v>1428.0333333333338</v>
      </c>
      <c r="K224" s="494">
        <v>1387.9</v>
      </c>
      <c r="L224" s="494">
        <v>1345.85</v>
      </c>
      <c r="M224" s="494">
        <v>7.4868499999999996</v>
      </c>
    </row>
    <row r="225" spans="1:13">
      <c r="A225" s="254">
        <v>215</v>
      </c>
      <c r="B225" s="497" t="s">
        <v>117</v>
      </c>
      <c r="C225" s="494">
        <v>458.9</v>
      </c>
      <c r="D225" s="495">
        <v>453.86666666666662</v>
      </c>
      <c r="E225" s="495">
        <v>447.08333333333326</v>
      </c>
      <c r="F225" s="495">
        <v>435.26666666666665</v>
      </c>
      <c r="G225" s="495">
        <v>428.48333333333329</v>
      </c>
      <c r="H225" s="495">
        <v>465.68333333333322</v>
      </c>
      <c r="I225" s="495">
        <v>472.46666666666664</v>
      </c>
      <c r="J225" s="495">
        <v>484.28333333333319</v>
      </c>
      <c r="K225" s="494">
        <v>460.65</v>
      </c>
      <c r="L225" s="494">
        <v>442.05</v>
      </c>
      <c r="M225" s="494">
        <v>19.62407</v>
      </c>
    </row>
    <row r="226" spans="1:13">
      <c r="A226" s="254">
        <v>216</v>
      </c>
      <c r="B226" s="497" t="s">
        <v>387</v>
      </c>
      <c r="C226" s="494">
        <v>393.75</v>
      </c>
      <c r="D226" s="495">
        <v>394.25</v>
      </c>
      <c r="E226" s="495">
        <v>386.5</v>
      </c>
      <c r="F226" s="495">
        <v>379.25</v>
      </c>
      <c r="G226" s="495">
        <v>371.5</v>
      </c>
      <c r="H226" s="495">
        <v>401.5</v>
      </c>
      <c r="I226" s="495">
        <v>409.25</v>
      </c>
      <c r="J226" s="495">
        <v>416.5</v>
      </c>
      <c r="K226" s="494">
        <v>402</v>
      </c>
      <c r="L226" s="494">
        <v>387</v>
      </c>
      <c r="M226" s="494">
        <v>7.9063299999999996</v>
      </c>
    </row>
    <row r="227" spans="1:13">
      <c r="A227" s="254">
        <v>217</v>
      </c>
      <c r="B227" s="497" t="s">
        <v>388</v>
      </c>
      <c r="C227" s="494">
        <v>3348.55</v>
      </c>
      <c r="D227" s="495">
        <v>3350.8666666666668</v>
      </c>
      <c r="E227" s="495">
        <v>3279.6833333333334</v>
      </c>
      <c r="F227" s="495">
        <v>3210.8166666666666</v>
      </c>
      <c r="G227" s="495">
        <v>3139.6333333333332</v>
      </c>
      <c r="H227" s="495">
        <v>3419.7333333333336</v>
      </c>
      <c r="I227" s="495">
        <v>3490.916666666667</v>
      </c>
      <c r="J227" s="495">
        <v>3559.7833333333338</v>
      </c>
      <c r="K227" s="494">
        <v>3422.05</v>
      </c>
      <c r="L227" s="494">
        <v>3282</v>
      </c>
      <c r="M227" s="494">
        <v>8.7999999999999995E-2</v>
      </c>
    </row>
    <row r="228" spans="1:13">
      <c r="A228" s="254">
        <v>218</v>
      </c>
      <c r="B228" s="497" t="s">
        <v>253</v>
      </c>
      <c r="C228" s="494">
        <v>37.049999999999997</v>
      </c>
      <c r="D228" s="495">
        <v>36.15</v>
      </c>
      <c r="E228" s="495">
        <v>34.9</v>
      </c>
      <c r="F228" s="495">
        <v>32.75</v>
      </c>
      <c r="G228" s="495">
        <v>31.5</v>
      </c>
      <c r="H228" s="495">
        <v>38.299999999999997</v>
      </c>
      <c r="I228" s="495">
        <v>39.549999999999997</v>
      </c>
      <c r="J228" s="495">
        <v>41.699999999999996</v>
      </c>
      <c r="K228" s="494">
        <v>37.4</v>
      </c>
      <c r="L228" s="494">
        <v>34</v>
      </c>
      <c r="M228" s="494">
        <v>351.86318</v>
      </c>
    </row>
    <row r="229" spans="1:13">
      <c r="A229" s="254">
        <v>219</v>
      </c>
      <c r="B229" s="497" t="s">
        <v>119</v>
      </c>
      <c r="C229" s="494">
        <v>54.05</v>
      </c>
      <c r="D229" s="495">
        <v>53.116666666666667</v>
      </c>
      <c r="E229" s="495">
        <v>51.833333333333336</v>
      </c>
      <c r="F229" s="495">
        <v>49.616666666666667</v>
      </c>
      <c r="G229" s="495">
        <v>48.333333333333336</v>
      </c>
      <c r="H229" s="495">
        <v>55.333333333333336</v>
      </c>
      <c r="I229" s="495">
        <v>56.616666666666667</v>
      </c>
      <c r="J229" s="495">
        <v>58.833333333333336</v>
      </c>
      <c r="K229" s="494">
        <v>54.4</v>
      </c>
      <c r="L229" s="494">
        <v>50.9</v>
      </c>
      <c r="M229" s="494">
        <v>629.94326999999998</v>
      </c>
    </row>
    <row r="230" spans="1:13">
      <c r="A230" s="254">
        <v>220</v>
      </c>
      <c r="B230" s="497" t="s">
        <v>389</v>
      </c>
      <c r="C230" s="494">
        <v>48.15</v>
      </c>
      <c r="D230" s="495">
        <v>48.033333333333331</v>
      </c>
      <c r="E230" s="495">
        <v>47.36666666666666</v>
      </c>
      <c r="F230" s="495">
        <v>46.583333333333329</v>
      </c>
      <c r="G230" s="495">
        <v>45.916666666666657</v>
      </c>
      <c r="H230" s="495">
        <v>48.816666666666663</v>
      </c>
      <c r="I230" s="495">
        <v>49.483333333333334</v>
      </c>
      <c r="J230" s="495">
        <v>50.266666666666666</v>
      </c>
      <c r="K230" s="494">
        <v>48.7</v>
      </c>
      <c r="L230" s="494">
        <v>47.25</v>
      </c>
      <c r="M230" s="494">
        <v>33.31476</v>
      </c>
    </row>
    <row r="231" spans="1:13">
      <c r="A231" s="254">
        <v>221</v>
      </c>
      <c r="B231" s="497" t="s">
        <v>390</v>
      </c>
      <c r="C231" s="494">
        <v>1120.3499999999999</v>
      </c>
      <c r="D231" s="495">
        <v>1108.7833333333333</v>
      </c>
      <c r="E231" s="495">
        <v>1081.5666666666666</v>
      </c>
      <c r="F231" s="495">
        <v>1042.7833333333333</v>
      </c>
      <c r="G231" s="495">
        <v>1015.5666666666666</v>
      </c>
      <c r="H231" s="495">
        <v>1147.5666666666666</v>
      </c>
      <c r="I231" s="495">
        <v>1174.7833333333333</v>
      </c>
      <c r="J231" s="495">
        <v>1213.5666666666666</v>
      </c>
      <c r="K231" s="494">
        <v>1136</v>
      </c>
      <c r="L231" s="494">
        <v>1070</v>
      </c>
      <c r="M231" s="494">
        <v>0.36014000000000002</v>
      </c>
    </row>
    <row r="232" spans="1:13">
      <c r="A232" s="254">
        <v>222</v>
      </c>
      <c r="B232" s="497" t="s">
        <v>391</v>
      </c>
      <c r="C232" s="494">
        <v>270.35000000000002</v>
      </c>
      <c r="D232" s="495">
        <v>266.31666666666666</v>
      </c>
      <c r="E232" s="495">
        <v>255.13333333333333</v>
      </c>
      <c r="F232" s="495">
        <v>239.91666666666666</v>
      </c>
      <c r="G232" s="495">
        <v>228.73333333333332</v>
      </c>
      <c r="H232" s="495">
        <v>281.5333333333333</v>
      </c>
      <c r="I232" s="495">
        <v>292.71666666666658</v>
      </c>
      <c r="J232" s="495">
        <v>307.93333333333334</v>
      </c>
      <c r="K232" s="494">
        <v>277.5</v>
      </c>
      <c r="L232" s="494">
        <v>251.1</v>
      </c>
      <c r="M232" s="494">
        <v>3.5897199999999998</v>
      </c>
    </row>
    <row r="233" spans="1:13">
      <c r="A233" s="254">
        <v>223</v>
      </c>
      <c r="B233" s="497" t="s">
        <v>746</v>
      </c>
      <c r="C233" s="494">
        <v>1188.5999999999999</v>
      </c>
      <c r="D233" s="495">
        <v>1182.8666666666666</v>
      </c>
      <c r="E233" s="495">
        <v>1165.7333333333331</v>
      </c>
      <c r="F233" s="495">
        <v>1142.8666666666666</v>
      </c>
      <c r="G233" s="495">
        <v>1125.7333333333331</v>
      </c>
      <c r="H233" s="495">
        <v>1205.7333333333331</v>
      </c>
      <c r="I233" s="495">
        <v>1222.8666666666668</v>
      </c>
      <c r="J233" s="495">
        <v>1245.7333333333331</v>
      </c>
      <c r="K233" s="494">
        <v>1200</v>
      </c>
      <c r="L233" s="494">
        <v>1160</v>
      </c>
      <c r="M233" s="494">
        <v>0.12318</v>
      </c>
    </row>
    <row r="234" spans="1:13">
      <c r="A234" s="254">
        <v>224</v>
      </c>
      <c r="B234" s="497" t="s">
        <v>750</v>
      </c>
      <c r="C234" s="494">
        <v>586.4</v>
      </c>
      <c r="D234" s="495">
        <v>587.51666666666677</v>
      </c>
      <c r="E234" s="495">
        <v>576.03333333333353</v>
      </c>
      <c r="F234" s="495">
        <v>565.66666666666674</v>
      </c>
      <c r="G234" s="495">
        <v>554.18333333333351</v>
      </c>
      <c r="H234" s="495">
        <v>597.88333333333355</v>
      </c>
      <c r="I234" s="495">
        <v>609.3666666666669</v>
      </c>
      <c r="J234" s="495">
        <v>619.73333333333358</v>
      </c>
      <c r="K234" s="494">
        <v>599</v>
      </c>
      <c r="L234" s="494">
        <v>577.15</v>
      </c>
      <c r="M234" s="494">
        <v>6.8299099999999999</v>
      </c>
    </row>
    <row r="235" spans="1:13">
      <c r="A235" s="254">
        <v>225</v>
      </c>
      <c r="B235" s="497" t="s">
        <v>392</v>
      </c>
      <c r="C235" s="494">
        <v>106.5</v>
      </c>
      <c r="D235" s="495">
        <v>105.83333333333333</v>
      </c>
      <c r="E235" s="495">
        <v>104.11666666666666</v>
      </c>
      <c r="F235" s="495">
        <v>101.73333333333333</v>
      </c>
      <c r="G235" s="495">
        <v>100.01666666666667</v>
      </c>
      <c r="H235" s="495">
        <v>108.21666666666665</v>
      </c>
      <c r="I235" s="495">
        <v>109.93333333333332</v>
      </c>
      <c r="J235" s="495">
        <v>112.31666666666665</v>
      </c>
      <c r="K235" s="494">
        <v>107.55</v>
      </c>
      <c r="L235" s="494">
        <v>103.45</v>
      </c>
      <c r="M235" s="494">
        <v>5.4636399999999998</v>
      </c>
    </row>
    <row r="236" spans="1:13">
      <c r="A236" s="254">
        <v>226</v>
      </c>
      <c r="B236" s="497" t="s">
        <v>393</v>
      </c>
      <c r="C236" s="494">
        <v>88</v>
      </c>
      <c r="D236" s="495">
        <v>87.583333333333329</v>
      </c>
      <c r="E236" s="495">
        <v>86.61666666666666</v>
      </c>
      <c r="F236" s="495">
        <v>85.233333333333334</v>
      </c>
      <c r="G236" s="495">
        <v>84.266666666666666</v>
      </c>
      <c r="H236" s="495">
        <v>88.966666666666654</v>
      </c>
      <c r="I236" s="495">
        <v>89.933333333333323</v>
      </c>
      <c r="J236" s="495">
        <v>91.316666666666649</v>
      </c>
      <c r="K236" s="494">
        <v>88.55</v>
      </c>
      <c r="L236" s="494">
        <v>86.2</v>
      </c>
      <c r="M236" s="494">
        <v>17.147490000000001</v>
      </c>
    </row>
    <row r="237" spans="1:13">
      <c r="A237" s="254">
        <v>227</v>
      </c>
      <c r="B237" s="497" t="s">
        <v>126</v>
      </c>
      <c r="C237" s="494">
        <v>208.7</v>
      </c>
      <c r="D237" s="495">
        <v>208.13333333333333</v>
      </c>
      <c r="E237" s="495">
        <v>206.56666666666666</v>
      </c>
      <c r="F237" s="495">
        <v>204.43333333333334</v>
      </c>
      <c r="G237" s="495">
        <v>202.86666666666667</v>
      </c>
      <c r="H237" s="495">
        <v>210.26666666666665</v>
      </c>
      <c r="I237" s="495">
        <v>211.83333333333331</v>
      </c>
      <c r="J237" s="495">
        <v>213.96666666666664</v>
      </c>
      <c r="K237" s="494">
        <v>209.7</v>
      </c>
      <c r="L237" s="494">
        <v>206</v>
      </c>
      <c r="M237" s="494">
        <v>202.47639000000001</v>
      </c>
    </row>
    <row r="238" spans="1:13">
      <c r="A238" s="254">
        <v>228</v>
      </c>
      <c r="B238" s="497" t="s">
        <v>395</v>
      </c>
      <c r="C238" s="494">
        <v>109.7</v>
      </c>
      <c r="D238" s="495">
        <v>109.30000000000001</v>
      </c>
      <c r="E238" s="495">
        <v>107.70000000000002</v>
      </c>
      <c r="F238" s="495">
        <v>105.7</v>
      </c>
      <c r="G238" s="495">
        <v>104.10000000000001</v>
      </c>
      <c r="H238" s="495">
        <v>111.30000000000003</v>
      </c>
      <c r="I238" s="495">
        <v>112.90000000000002</v>
      </c>
      <c r="J238" s="495">
        <v>114.90000000000003</v>
      </c>
      <c r="K238" s="494">
        <v>110.9</v>
      </c>
      <c r="L238" s="494">
        <v>107.3</v>
      </c>
      <c r="M238" s="494">
        <v>2.0871</v>
      </c>
    </row>
    <row r="239" spans="1:13">
      <c r="A239" s="254">
        <v>229</v>
      </c>
      <c r="B239" s="497" t="s">
        <v>396</v>
      </c>
      <c r="C239" s="494">
        <v>172.75</v>
      </c>
      <c r="D239" s="495">
        <v>172.70000000000002</v>
      </c>
      <c r="E239" s="495">
        <v>168.55000000000004</v>
      </c>
      <c r="F239" s="495">
        <v>164.35000000000002</v>
      </c>
      <c r="G239" s="495">
        <v>160.20000000000005</v>
      </c>
      <c r="H239" s="495">
        <v>176.90000000000003</v>
      </c>
      <c r="I239" s="495">
        <v>181.05</v>
      </c>
      <c r="J239" s="495">
        <v>185.25000000000003</v>
      </c>
      <c r="K239" s="494">
        <v>176.85</v>
      </c>
      <c r="L239" s="494">
        <v>168.5</v>
      </c>
      <c r="M239" s="494">
        <v>27.061530000000001</v>
      </c>
    </row>
    <row r="240" spans="1:13">
      <c r="A240" s="254">
        <v>230</v>
      </c>
      <c r="B240" s="497" t="s">
        <v>115</v>
      </c>
      <c r="C240" s="494">
        <v>171.85</v>
      </c>
      <c r="D240" s="495">
        <v>170.58333333333334</v>
      </c>
      <c r="E240" s="495">
        <v>167.76666666666668</v>
      </c>
      <c r="F240" s="495">
        <v>163.68333333333334</v>
      </c>
      <c r="G240" s="495">
        <v>160.86666666666667</v>
      </c>
      <c r="H240" s="495">
        <v>174.66666666666669</v>
      </c>
      <c r="I240" s="495">
        <v>177.48333333333335</v>
      </c>
      <c r="J240" s="495">
        <v>181.56666666666669</v>
      </c>
      <c r="K240" s="494">
        <v>173.4</v>
      </c>
      <c r="L240" s="494">
        <v>166.5</v>
      </c>
      <c r="M240" s="494">
        <v>165.28863999999999</v>
      </c>
    </row>
    <row r="241" spans="1:13">
      <c r="A241" s="254">
        <v>231</v>
      </c>
      <c r="B241" s="497" t="s">
        <v>397</v>
      </c>
      <c r="C241" s="494">
        <v>79.7</v>
      </c>
      <c r="D241" s="495">
        <v>79.13333333333334</v>
      </c>
      <c r="E241" s="495">
        <v>77.366666666666674</v>
      </c>
      <c r="F241" s="495">
        <v>75.033333333333331</v>
      </c>
      <c r="G241" s="495">
        <v>73.266666666666666</v>
      </c>
      <c r="H241" s="495">
        <v>81.466666666666683</v>
      </c>
      <c r="I241" s="495">
        <v>83.233333333333363</v>
      </c>
      <c r="J241" s="495">
        <v>85.566666666666691</v>
      </c>
      <c r="K241" s="494">
        <v>80.900000000000006</v>
      </c>
      <c r="L241" s="494">
        <v>76.8</v>
      </c>
      <c r="M241" s="494">
        <v>61.500990000000002</v>
      </c>
    </row>
    <row r="242" spans="1:13">
      <c r="A242" s="254">
        <v>232</v>
      </c>
      <c r="B242" s="497" t="s">
        <v>747</v>
      </c>
      <c r="C242" s="494">
        <v>7946.4</v>
      </c>
      <c r="D242" s="495">
        <v>7961.833333333333</v>
      </c>
      <c r="E242" s="495">
        <v>7843.9166666666661</v>
      </c>
      <c r="F242" s="495">
        <v>7741.4333333333334</v>
      </c>
      <c r="G242" s="495">
        <v>7623.5166666666664</v>
      </c>
      <c r="H242" s="495">
        <v>8064.3166666666657</v>
      </c>
      <c r="I242" s="495">
        <v>8182.2333333333318</v>
      </c>
      <c r="J242" s="495">
        <v>8284.7166666666653</v>
      </c>
      <c r="K242" s="494">
        <v>8079.75</v>
      </c>
      <c r="L242" s="494">
        <v>7859.35</v>
      </c>
      <c r="M242" s="494">
        <v>0.63697999999999999</v>
      </c>
    </row>
    <row r="243" spans="1:13">
      <c r="A243" s="254">
        <v>233</v>
      </c>
      <c r="B243" s="497" t="s">
        <v>254</v>
      </c>
      <c r="C243" s="494">
        <v>107.9</v>
      </c>
      <c r="D243" s="495">
        <v>107.75</v>
      </c>
      <c r="E243" s="495">
        <v>105.7</v>
      </c>
      <c r="F243" s="495">
        <v>103.5</v>
      </c>
      <c r="G243" s="495">
        <v>101.45</v>
      </c>
      <c r="H243" s="495">
        <v>109.95</v>
      </c>
      <c r="I243" s="495">
        <v>112.00000000000001</v>
      </c>
      <c r="J243" s="495">
        <v>114.2</v>
      </c>
      <c r="K243" s="494">
        <v>109.8</v>
      </c>
      <c r="L243" s="494">
        <v>105.55</v>
      </c>
      <c r="M243" s="494">
        <v>33.074120000000001</v>
      </c>
    </row>
    <row r="244" spans="1:13">
      <c r="A244" s="254">
        <v>234</v>
      </c>
      <c r="B244" s="497" t="s">
        <v>398</v>
      </c>
      <c r="C244" s="494">
        <v>337.05</v>
      </c>
      <c r="D244" s="495">
        <v>339.86666666666662</v>
      </c>
      <c r="E244" s="495">
        <v>331.73333333333323</v>
      </c>
      <c r="F244" s="495">
        <v>326.41666666666663</v>
      </c>
      <c r="G244" s="495">
        <v>318.28333333333325</v>
      </c>
      <c r="H244" s="495">
        <v>345.18333333333322</v>
      </c>
      <c r="I244" s="495">
        <v>353.31666666666655</v>
      </c>
      <c r="J244" s="495">
        <v>358.63333333333321</v>
      </c>
      <c r="K244" s="494">
        <v>348</v>
      </c>
      <c r="L244" s="494">
        <v>334.55</v>
      </c>
      <c r="M244" s="494">
        <v>14.190659999999999</v>
      </c>
    </row>
    <row r="245" spans="1:13">
      <c r="A245" s="254">
        <v>235</v>
      </c>
      <c r="B245" s="497" t="s">
        <v>255</v>
      </c>
      <c r="C245" s="494">
        <v>104.85</v>
      </c>
      <c r="D245" s="495">
        <v>106.28333333333335</v>
      </c>
      <c r="E245" s="495">
        <v>102.7166666666667</v>
      </c>
      <c r="F245" s="495">
        <v>100.58333333333336</v>
      </c>
      <c r="G245" s="495">
        <v>97.016666666666708</v>
      </c>
      <c r="H245" s="495">
        <v>108.41666666666669</v>
      </c>
      <c r="I245" s="495">
        <v>111.98333333333332</v>
      </c>
      <c r="J245" s="495">
        <v>114.11666666666667</v>
      </c>
      <c r="K245" s="494">
        <v>109.85</v>
      </c>
      <c r="L245" s="494">
        <v>104.15</v>
      </c>
      <c r="M245" s="494">
        <v>24.516940000000002</v>
      </c>
    </row>
    <row r="246" spans="1:13">
      <c r="A246" s="254">
        <v>236</v>
      </c>
      <c r="B246" s="497" t="s">
        <v>125</v>
      </c>
      <c r="C246" s="494">
        <v>88.8</v>
      </c>
      <c r="D246" s="495">
        <v>88.383333333333326</v>
      </c>
      <c r="E246" s="495">
        <v>87.516666666666652</v>
      </c>
      <c r="F246" s="495">
        <v>86.23333333333332</v>
      </c>
      <c r="G246" s="495">
        <v>85.366666666666646</v>
      </c>
      <c r="H246" s="495">
        <v>89.666666666666657</v>
      </c>
      <c r="I246" s="495">
        <v>90.533333333333331</v>
      </c>
      <c r="J246" s="495">
        <v>91.816666666666663</v>
      </c>
      <c r="K246" s="494">
        <v>89.25</v>
      </c>
      <c r="L246" s="494">
        <v>87.1</v>
      </c>
      <c r="M246" s="494">
        <v>159.76036999999999</v>
      </c>
    </row>
    <row r="247" spans="1:13">
      <c r="A247" s="254">
        <v>237</v>
      </c>
      <c r="B247" s="497" t="s">
        <v>399</v>
      </c>
      <c r="C247" s="494">
        <v>18</v>
      </c>
      <c r="D247" s="495">
        <v>17.599999999999998</v>
      </c>
      <c r="E247" s="495">
        <v>16.699999999999996</v>
      </c>
      <c r="F247" s="495">
        <v>15.399999999999999</v>
      </c>
      <c r="G247" s="495">
        <v>14.499999999999996</v>
      </c>
      <c r="H247" s="495">
        <v>18.899999999999995</v>
      </c>
      <c r="I247" s="495">
        <v>19.799999999999994</v>
      </c>
      <c r="J247" s="495">
        <v>21.099999999999994</v>
      </c>
      <c r="K247" s="494">
        <v>18.5</v>
      </c>
      <c r="L247" s="494">
        <v>16.3</v>
      </c>
      <c r="M247" s="494">
        <v>817.22099000000003</v>
      </c>
    </row>
    <row r="248" spans="1:13">
      <c r="A248" s="254">
        <v>238</v>
      </c>
      <c r="B248" s="497" t="s">
        <v>772</v>
      </c>
      <c r="C248" s="494">
        <v>1611.65</v>
      </c>
      <c r="D248" s="495">
        <v>1605.5666666666666</v>
      </c>
      <c r="E248" s="495">
        <v>1588.1333333333332</v>
      </c>
      <c r="F248" s="495">
        <v>1564.6166666666666</v>
      </c>
      <c r="G248" s="495">
        <v>1547.1833333333332</v>
      </c>
      <c r="H248" s="495">
        <v>1629.0833333333333</v>
      </c>
      <c r="I248" s="495">
        <v>1646.5166666666667</v>
      </c>
      <c r="J248" s="495">
        <v>1670.0333333333333</v>
      </c>
      <c r="K248" s="494">
        <v>1623</v>
      </c>
      <c r="L248" s="494">
        <v>1582.05</v>
      </c>
      <c r="M248" s="494">
        <v>12.262639999999999</v>
      </c>
    </row>
    <row r="249" spans="1:13">
      <c r="A249" s="254">
        <v>239</v>
      </c>
      <c r="B249" s="497" t="s">
        <v>748</v>
      </c>
      <c r="C249" s="494">
        <v>299.64999999999998</v>
      </c>
      <c r="D249" s="495">
        <v>301.5333333333333</v>
      </c>
      <c r="E249" s="495">
        <v>295.31666666666661</v>
      </c>
      <c r="F249" s="495">
        <v>290.98333333333329</v>
      </c>
      <c r="G249" s="495">
        <v>284.76666666666659</v>
      </c>
      <c r="H249" s="495">
        <v>305.86666666666662</v>
      </c>
      <c r="I249" s="495">
        <v>312.08333333333331</v>
      </c>
      <c r="J249" s="495">
        <v>316.41666666666663</v>
      </c>
      <c r="K249" s="494">
        <v>307.75</v>
      </c>
      <c r="L249" s="494">
        <v>297.2</v>
      </c>
      <c r="M249" s="494">
        <v>0.72221999999999997</v>
      </c>
    </row>
    <row r="250" spans="1:13">
      <c r="A250" s="254">
        <v>240</v>
      </c>
      <c r="B250" s="497" t="s">
        <v>120</v>
      </c>
      <c r="C250" s="494">
        <v>522.20000000000005</v>
      </c>
      <c r="D250" s="495">
        <v>519.4</v>
      </c>
      <c r="E250" s="495">
        <v>514.54999999999995</v>
      </c>
      <c r="F250" s="495">
        <v>506.9</v>
      </c>
      <c r="G250" s="495">
        <v>502.04999999999995</v>
      </c>
      <c r="H250" s="495">
        <v>527.04999999999995</v>
      </c>
      <c r="I250" s="495">
        <v>531.90000000000009</v>
      </c>
      <c r="J250" s="495">
        <v>539.54999999999995</v>
      </c>
      <c r="K250" s="494">
        <v>524.25</v>
      </c>
      <c r="L250" s="494">
        <v>511.75</v>
      </c>
      <c r="M250" s="494">
        <v>12.876429999999999</v>
      </c>
    </row>
    <row r="251" spans="1:13">
      <c r="A251" s="254">
        <v>241</v>
      </c>
      <c r="B251" s="497" t="s">
        <v>826</v>
      </c>
      <c r="C251" s="494">
        <v>245.05</v>
      </c>
      <c r="D251" s="495">
        <v>244.46666666666667</v>
      </c>
      <c r="E251" s="495">
        <v>241.58333333333334</v>
      </c>
      <c r="F251" s="495">
        <v>238.11666666666667</v>
      </c>
      <c r="G251" s="495">
        <v>235.23333333333335</v>
      </c>
      <c r="H251" s="495">
        <v>247.93333333333334</v>
      </c>
      <c r="I251" s="495">
        <v>250.81666666666666</v>
      </c>
      <c r="J251" s="495">
        <v>254.28333333333333</v>
      </c>
      <c r="K251" s="494">
        <v>247.35</v>
      </c>
      <c r="L251" s="494">
        <v>241</v>
      </c>
      <c r="M251" s="494">
        <v>18.554960000000001</v>
      </c>
    </row>
    <row r="252" spans="1:13">
      <c r="A252" s="254">
        <v>242</v>
      </c>
      <c r="B252" s="497" t="s">
        <v>122</v>
      </c>
      <c r="C252" s="494">
        <v>877.4</v>
      </c>
      <c r="D252" s="495">
        <v>867.63333333333333</v>
      </c>
      <c r="E252" s="495">
        <v>854.26666666666665</v>
      </c>
      <c r="F252" s="495">
        <v>831.13333333333333</v>
      </c>
      <c r="G252" s="495">
        <v>817.76666666666665</v>
      </c>
      <c r="H252" s="495">
        <v>890.76666666666665</v>
      </c>
      <c r="I252" s="495">
        <v>904.13333333333321</v>
      </c>
      <c r="J252" s="495">
        <v>927.26666666666665</v>
      </c>
      <c r="K252" s="494">
        <v>881</v>
      </c>
      <c r="L252" s="494">
        <v>844.5</v>
      </c>
      <c r="M252" s="494">
        <v>67.788399999999996</v>
      </c>
    </row>
    <row r="253" spans="1:13">
      <c r="A253" s="254">
        <v>243</v>
      </c>
      <c r="B253" s="497" t="s">
        <v>256</v>
      </c>
      <c r="C253" s="494">
        <v>4556.8500000000004</v>
      </c>
      <c r="D253" s="495">
        <v>4625.6166666666668</v>
      </c>
      <c r="E253" s="495">
        <v>4451.2333333333336</v>
      </c>
      <c r="F253" s="495">
        <v>4345.6166666666668</v>
      </c>
      <c r="G253" s="495">
        <v>4171.2333333333336</v>
      </c>
      <c r="H253" s="495">
        <v>4731.2333333333336</v>
      </c>
      <c r="I253" s="495">
        <v>4905.6166666666668</v>
      </c>
      <c r="J253" s="495">
        <v>5011.2333333333336</v>
      </c>
      <c r="K253" s="494">
        <v>4800</v>
      </c>
      <c r="L253" s="494">
        <v>4520</v>
      </c>
      <c r="M253" s="494">
        <v>5.9417799999999996</v>
      </c>
    </row>
    <row r="254" spans="1:13">
      <c r="A254" s="254">
        <v>244</v>
      </c>
      <c r="B254" s="497" t="s">
        <v>124</v>
      </c>
      <c r="C254" s="494">
        <v>1397.15</v>
      </c>
      <c r="D254" s="495">
        <v>1402.4666666666665</v>
      </c>
      <c r="E254" s="495">
        <v>1369.6833333333329</v>
      </c>
      <c r="F254" s="495">
        <v>1342.2166666666665</v>
      </c>
      <c r="G254" s="495">
        <v>1309.4333333333329</v>
      </c>
      <c r="H254" s="495">
        <v>1429.9333333333329</v>
      </c>
      <c r="I254" s="495">
        <v>1462.7166666666662</v>
      </c>
      <c r="J254" s="495">
        <v>1490.1833333333329</v>
      </c>
      <c r="K254" s="494">
        <v>1435.25</v>
      </c>
      <c r="L254" s="494">
        <v>1375</v>
      </c>
      <c r="M254" s="494">
        <v>148.55206000000001</v>
      </c>
    </row>
    <row r="255" spans="1:13">
      <c r="A255" s="254">
        <v>245</v>
      </c>
      <c r="B255" s="497" t="s">
        <v>749</v>
      </c>
      <c r="C255" s="494">
        <v>700.5</v>
      </c>
      <c r="D255" s="495">
        <v>698</v>
      </c>
      <c r="E255" s="495">
        <v>685</v>
      </c>
      <c r="F255" s="495">
        <v>669.5</v>
      </c>
      <c r="G255" s="495">
        <v>656.5</v>
      </c>
      <c r="H255" s="495">
        <v>713.5</v>
      </c>
      <c r="I255" s="495">
        <v>726.5</v>
      </c>
      <c r="J255" s="495">
        <v>742</v>
      </c>
      <c r="K255" s="494">
        <v>711</v>
      </c>
      <c r="L255" s="494">
        <v>682.5</v>
      </c>
      <c r="M255" s="494">
        <v>0.11967</v>
      </c>
    </row>
    <row r="256" spans="1:13">
      <c r="A256" s="254">
        <v>246</v>
      </c>
      <c r="B256" s="497" t="s">
        <v>400</v>
      </c>
      <c r="C256" s="494">
        <v>260.45</v>
      </c>
      <c r="D256" s="495">
        <v>261.2</v>
      </c>
      <c r="E256" s="495">
        <v>256.39999999999998</v>
      </c>
      <c r="F256" s="495">
        <v>252.34999999999997</v>
      </c>
      <c r="G256" s="495">
        <v>247.54999999999995</v>
      </c>
      <c r="H256" s="495">
        <v>265.25</v>
      </c>
      <c r="I256" s="495">
        <v>270.05000000000007</v>
      </c>
      <c r="J256" s="495">
        <v>274.10000000000002</v>
      </c>
      <c r="K256" s="494">
        <v>266</v>
      </c>
      <c r="L256" s="494">
        <v>257.14999999999998</v>
      </c>
      <c r="M256" s="494">
        <v>4.5890899999999997</v>
      </c>
    </row>
    <row r="257" spans="1:13">
      <c r="A257" s="254">
        <v>247</v>
      </c>
      <c r="B257" s="497" t="s">
        <v>121</v>
      </c>
      <c r="C257" s="494">
        <v>1605.75</v>
      </c>
      <c r="D257" s="495">
        <v>1613.05</v>
      </c>
      <c r="E257" s="495">
        <v>1586.5</v>
      </c>
      <c r="F257" s="495">
        <v>1567.25</v>
      </c>
      <c r="G257" s="495">
        <v>1540.7</v>
      </c>
      <c r="H257" s="495">
        <v>1632.3</v>
      </c>
      <c r="I257" s="495">
        <v>1658.8499999999997</v>
      </c>
      <c r="J257" s="495">
        <v>1678.1</v>
      </c>
      <c r="K257" s="494">
        <v>1639.6</v>
      </c>
      <c r="L257" s="494">
        <v>1593.8</v>
      </c>
      <c r="M257" s="494">
        <v>10.969010000000001</v>
      </c>
    </row>
    <row r="258" spans="1:13">
      <c r="A258" s="254">
        <v>248</v>
      </c>
      <c r="B258" s="497" t="s">
        <v>257</v>
      </c>
      <c r="C258" s="494">
        <v>2159.0500000000002</v>
      </c>
      <c r="D258" s="495">
        <v>2164.2999999999997</v>
      </c>
      <c r="E258" s="495">
        <v>2119.7499999999995</v>
      </c>
      <c r="F258" s="495">
        <v>2080.4499999999998</v>
      </c>
      <c r="G258" s="495">
        <v>2035.8999999999996</v>
      </c>
      <c r="H258" s="495">
        <v>2203.5999999999995</v>
      </c>
      <c r="I258" s="495">
        <v>2248.1499999999996</v>
      </c>
      <c r="J258" s="495">
        <v>2287.4499999999994</v>
      </c>
      <c r="K258" s="494">
        <v>2208.85</v>
      </c>
      <c r="L258" s="494">
        <v>2125</v>
      </c>
      <c r="M258" s="494">
        <v>4.1397399999999998</v>
      </c>
    </row>
    <row r="259" spans="1:13">
      <c r="A259" s="254">
        <v>249</v>
      </c>
      <c r="B259" s="497" t="s">
        <v>401</v>
      </c>
      <c r="C259" s="494">
        <v>1234.75</v>
      </c>
      <c r="D259" s="495">
        <v>1236.4833333333333</v>
      </c>
      <c r="E259" s="495">
        <v>1217.1166666666668</v>
      </c>
      <c r="F259" s="495">
        <v>1199.4833333333333</v>
      </c>
      <c r="G259" s="495">
        <v>1180.1166666666668</v>
      </c>
      <c r="H259" s="495">
        <v>1254.1166666666668</v>
      </c>
      <c r="I259" s="495">
        <v>1273.4833333333331</v>
      </c>
      <c r="J259" s="495">
        <v>1291.1166666666668</v>
      </c>
      <c r="K259" s="494">
        <v>1255.8499999999999</v>
      </c>
      <c r="L259" s="494">
        <v>1218.8499999999999</v>
      </c>
      <c r="M259" s="494">
        <v>1.13002</v>
      </c>
    </row>
    <row r="260" spans="1:13">
      <c r="A260" s="254">
        <v>250</v>
      </c>
      <c r="B260" s="497" t="s">
        <v>402</v>
      </c>
      <c r="C260" s="494">
        <v>2837.85</v>
      </c>
      <c r="D260" s="495">
        <v>2853.1333333333332</v>
      </c>
      <c r="E260" s="495">
        <v>2784.7166666666662</v>
      </c>
      <c r="F260" s="495">
        <v>2731.583333333333</v>
      </c>
      <c r="G260" s="495">
        <v>2663.1666666666661</v>
      </c>
      <c r="H260" s="495">
        <v>2906.2666666666664</v>
      </c>
      <c r="I260" s="495">
        <v>2974.6833333333334</v>
      </c>
      <c r="J260" s="495">
        <v>3027.8166666666666</v>
      </c>
      <c r="K260" s="494">
        <v>2921.55</v>
      </c>
      <c r="L260" s="494">
        <v>2800</v>
      </c>
      <c r="M260" s="494">
        <v>0.31512000000000001</v>
      </c>
    </row>
    <row r="261" spans="1:13">
      <c r="A261" s="254">
        <v>251</v>
      </c>
      <c r="B261" s="497" t="s">
        <v>403</v>
      </c>
      <c r="C261" s="494">
        <v>415.35</v>
      </c>
      <c r="D261" s="495">
        <v>417.91666666666669</v>
      </c>
      <c r="E261" s="495">
        <v>405.03333333333336</v>
      </c>
      <c r="F261" s="495">
        <v>394.7166666666667</v>
      </c>
      <c r="G261" s="495">
        <v>381.83333333333337</v>
      </c>
      <c r="H261" s="495">
        <v>428.23333333333335</v>
      </c>
      <c r="I261" s="495">
        <v>441.11666666666667</v>
      </c>
      <c r="J261" s="495">
        <v>451.43333333333334</v>
      </c>
      <c r="K261" s="494">
        <v>430.8</v>
      </c>
      <c r="L261" s="494">
        <v>407.6</v>
      </c>
      <c r="M261" s="494">
        <v>7.0463100000000001</v>
      </c>
    </row>
    <row r="262" spans="1:13">
      <c r="A262" s="254">
        <v>252</v>
      </c>
      <c r="B262" s="497" t="s">
        <v>404</v>
      </c>
      <c r="C262" s="494">
        <v>138.55000000000001</v>
      </c>
      <c r="D262" s="495">
        <v>136.79999999999998</v>
      </c>
      <c r="E262" s="495">
        <v>133.99999999999997</v>
      </c>
      <c r="F262" s="495">
        <v>129.44999999999999</v>
      </c>
      <c r="G262" s="495">
        <v>126.64999999999998</v>
      </c>
      <c r="H262" s="495">
        <v>141.34999999999997</v>
      </c>
      <c r="I262" s="495">
        <v>144.14999999999998</v>
      </c>
      <c r="J262" s="495">
        <v>148.69999999999996</v>
      </c>
      <c r="K262" s="494">
        <v>139.6</v>
      </c>
      <c r="L262" s="494">
        <v>132.25</v>
      </c>
      <c r="M262" s="494">
        <v>6.0621600000000004</v>
      </c>
    </row>
    <row r="263" spans="1:13">
      <c r="A263" s="254">
        <v>253</v>
      </c>
      <c r="B263" s="497" t="s">
        <v>405</v>
      </c>
      <c r="C263" s="494">
        <v>110.35</v>
      </c>
      <c r="D263" s="495">
        <v>109.63333333333333</v>
      </c>
      <c r="E263" s="495">
        <v>107.26666666666665</v>
      </c>
      <c r="F263" s="495">
        <v>104.18333333333332</v>
      </c>
      <c r="G263" s="495">
        <v>101.81666666666665</v>
      </c>
      <c r="H263" s="495">
        <v>112.71666666666665</v>
      </c>
      <c r="I263" s="495">
        <v>115.08333333333333</v>
      </c>
      <c r="J263" s="495">
        <v>118.16666666666666</v>
      </c>
      <c r="K263" s="494">
        <v>112</v>
      </c>
      <c r="L263" s="494">
        <v>106.55</v>
      </c>
      <c r="M263" s="494">
        <v>5.8960800000000004</v>
      </c>
    </row>
    <row r="264" spans="1:13">
      <c r="A264" s="254">
        <v>254</v>
      </c>
      <c r="B264" s="497" t="s">
        <v>406</v>
      </c>
      <c r="C264" s="494">
        <v>80.349999999999994</v>
      </c>
      <c r="D264" s="495">
        <v>80.716666666666654</v>
      </c>
      <c r="E264" s="495">
        <v>79.633333333333312</v>
      </c>
      <c r="F264" s="495">
        <v>78.916666666666657</v>
      </c>
      <c r="G264" s="495">
        <v>77.833333333333314</v>
      </c>
      <c r="H264" s="495">
        <v>81.433333333333309</v>
      </c>
      <c r="I264" s="495">
        <v>82.516666666666652</v>
      </c>
      <c r="J264" s="495">
        <v>83.233333333333306</v>
      </c>
      <c r="K264" s="494">
        <v>81.8</v>
      </c>
      <c r="L264" s="494">
        <v>80</v>
      </c>
      <c r="M264" s="494">
        <v>7.10114</v>
      </c>
    </row>
    <row r="265" spans="1:13">
      <c r="A265" s="254">
        <v>255</v>
      </c>
      <c r="B265" s="497" t="s">
        <v>258</v>
      </c>
      <c r="C265" s="494">
        <v>96.55</v>
      </c>
      <c r="D265" s="495">
        <v>95.75</v>
      </c>
      <c r="E265" s="495">
        <v>93.3</v>
      </c>
      <c r="F265" s="495">
        <v>90.05</v>
      </c>
      <c r="G265" s="495">
        <v>87.6</v>
      </c>
      <c r="H265" s="495">
        <v>99</v>
      </c>
      <c r="I265" s="495">
        <v>101.44999999999999</v>
      </c>
      <c r="J265" s="495">
        <v>104.7</v>
      </c>
      <c r="K265" s="494">
        <v>98.2</v>
      </c>
      <c r="L265" s="494">
        <v>92.5</v>
      </c>
      <c r="M265" s="494">
        <v>98.645480000000006</v>
      </c>
    </row>
    <row r="266" spans="1:13">
      <c r="A266" s="254">
        <v>256</v>
      </c>
      <c r="B266" s="497" t="s">
        <v>128</v>
      </c>
      <c r="C266" s="494">
        <v>630.35</v>
      </c>
      <c r="D266" s="495">
        <v>622.38333333333333</v>
      </c>
      <c r="E266" s="495">
        <v>611.9666666666667</v>
      </c>
      <c r="F266" s="495">
        <v>593.58333333333337</v>
      </c>
      <c r="G266" s="495">
        <v>583.16666666666674</v>
      </c>
      <c r="H266" s="495">
        <v>640.76666666666665</v>
      </c>
      <c r="I266" s="495">
        <v>651.18333333333339</v>
      </c>
      <c r="J266" s="495">
        <v>669.56666666666661</v>
      </c>
      <c r="K266" s="494">
        <v>632.79999999999995</v>
      </c>
      <c r="L266" s="494">
        <v>604</v>
      </c>
      <c r="M266" s="494">
        <v>260.91257000000002</v>
      </c>
    </row>
    <row r="267" spans="1:13">
      <c r="A267" s="254">
        <v>257</v>
      </c>
      <c r="B267" s="497" t="s">
        <v>751</v>
      </c>
      <c r="C267" s="494">
        <v>84.45</v>
      </c>
      <c r="D267" s="495">
        <v>84.100000000000009</v>
      </c>
      <c r="E267" s="495">
        <v>82.850000000000023</v>
      </c>
      <c r="F267" s="495">
        <v>81.250000000000014</v>
      </c>
      <c r="G267" s="495">
        <v>80.000000000000028</v>
      </c>
      <c r="H267" s="495">
        <v>85.700000000000017</v>
      </c>
      <c r="I267" s="495">
        <v>86.949999999999989</v>
      </c>
      <c r="J267" s="495">
        <v>88.550000000000011</v>
      </c>
      <c r="K267" s="494">
        <v>85.35</v>
      </c>
      <c r="L267" s="494">
        <v>82.5</v>
      </c>
      <c r="M267" s="494">
        <v>0.99221000000000004</v>
      </c>
    </row>
    <row r="268" spans="1:13">
      <c r="A268" s="254">
        <v>258</v>
      </c>
      <c r="B268" s="497" t="s">
        <v>407</v>
      </c>
      <c r="C268" s="494">
        <v>58.7</v>
      </c>
      <c r="D268" s="495">
        <v>58.85</v>
      </c>
      <c r="E268" s="495">
        <v>58.35</v>
      </c>
      <c r="F268" s="495">
        <v>58</v>
      </c>
      <c r="G268" s="495">
        <v>57.5</v>
      </c>
      <c r="H268" s="495">
        <v>59.2</v>
      </c>
      <c r="I268" s="495">
        <v>59.7</v>
      </c>
      <c r="J268" s="495">
        <v>60.050000000000004</v>
      </c>
      <c r="K268" s="494">
        <v>59.35</v>
      </c>
      <c r="L268" s="494">
        <v>58.5</v>
      </c>
      <c r="M268" s="494">
        <v>2.87256</v>
      </c>
    </row>
    <row r="269" spans="1:13">
      <c r="A269" s="254">
        <v>259</v>
      </c>
      <c r="B269" s="497" t="s">
        <v>408</v>
      </c>
      <c r="C269" s="494">
        <v>85.55</v>
      </c>
      <c r="D269" s="495">
        <v>85.233333333333334</v>
      </c>
      <c r="E269" s="495">
        <v>83.966666666666669</v>
      </c>
      <c r="F269" s="495">
        <v>82.38333333333334</v>
      </c>
      <c r="G269" s="495">
        <v>81.116666666666674</v>
      </c>
      <c r="H269" s="495">
        <v>86.816666666666663</v>
      </c>
      <c r="I269" s="495">
        <v>88.083333333333343</v>
      </c>
      <c r="J269" s="495">
        <v>89.666666666666657</v>
      </c>
      <c r="K269" s="494">
        <v>86.5</v>
      </c>
      <c r="L269" s="494">
        <v>83.65</v>
      </c>
      <c r="M269" s="494">
        <v>5.0643799999999999</v>
      </c>
    </row>
    <row r="270" spans="1:13">
      <c r="A270" s="254">
        <v>260</v>
      </c>
      <c r="B270" s="497" t="s">
        <v>409</v>
      </c>
      <c r="C270" s="494">
        <v>25.1</v>
      </c>
      <c r="D270" s="495">
        <v>25.016666666666669</v>
      </c>
      <c r="E270" s="495">
        <v>24.733333333333338</v>
      </c>
      <c r="F270" s="495">
        <v>24.366666666666667</v>
      </c>
      <c r="G270" s="495">
        <v>24.083333333333336</v>
      </c>
      <c r="H270" s="495">
        <v>25.38333333333334</v>
      </c>
      <c r="I270" s="495">
        <v>25.666666666666671</v>
      </c>
      <c r="J270" s="495">
        <v>26.033333333333342</v>
      </c>
      <c r="K270" s="494">
        <v>25.3</v>
      </c>
      <c r="L270" s="494">
        <v>24.65</v>
      </c>
      <c r="M270" s="494">
        <v>16.524280000000001</v>
      </c>
    </row>
    <row r="271" spans="1:13">
      <c r="A271" s="254">
        <v>261</v>
      </c>
      <c r="B271" s="497" t="s">
        <v>410</v>
      </c>
      <c r="C271" s="494">
        <v>68.099999999999994</v>
      </c>
      <c r="D271" s="495">
        <v>67.933333333333337</v>
      </c>
      <c r="E271" s="495">
        <v>66.366666666666674</v>
      </c>
      <c r="F271" s="495">
        <v>64.63333333333334</v>
      </c>
      <c r="G271" s="495">
        <v>63.066666666666677</v>
      </c>
      <c r="H271" s="495">
        <v>69.666666666666671</v>
      </c>
      <c r="I271" s="495">
        <v>71.233333333333334</v>
      </c>
      <c r="J271" s="495">
        <v>72.966666666666669</v>
      </c>
      <c r="K271" s="494">
        <v>69.5</v>
      </c>
      <c r="L271" s="494">
        <v>66.2</v>
      </c>
      <c r="M271" s="494">
        <v>5.85656</v>
      </c>
    </row>
    <row r="272" spans="1:13">
      <c r="A272" s="254">
        <v>262</v>
      </c>
      <c r="B272" s="497" t="s">
        <v>411</v>
      </c>
      <c r="C272" s="494">
        <v>73.95</v>
      </c>
      <c r="D272" s="495">
        <v>73.25</v>
      </c>
      <c r="E272" s="495">
        <v>72.150000000000006</v>
      </c>
      <c r="F272" s="495">
        <v>70.350000000000009</v>
      </c>
      <c r="G272" s="495">
        <v>69.250000000000014</v>
      </c>
      <c r="H272" s="495">
        <v>75.05</v>
      </c>
      <c r="I272" s="495">
        <v>76.149999999999991</v>
      </c>
      <c r="J272" s="495">
        <v>77.949999999999989</v>
      </c>
      <c r="K272" s="494">
        <v>74.349999999999994</v>
      </c>
      <c r="L272" s="494">
        <v>71.45</v>
      </c>
      <c r="M272" s="494">
        <v>7.0937000000000001</v>
      </c>
    </row>
    <row r="273" spans="1:13">
      <c r="A273" s="254">
        <v>263</v>
      </c>
      <c r="B273" s="497" t="s">
        <v>412</v>
      </c>
      <c r="C273" s="494">
        <v>136.35</v>
      </c>
      <c r="D273" s="495">
        <v>134.45000000000002</v>
      </c>
      <c r="E273" s="495">
        <v>130.50000000000003</v>
      </c>
      <c r="F273" s="495">
        <v>124.65</v>
      </c>
      <c r="G273" s="495">
        <v>120.70000000000002</v>
      </c>
      <c r="H273" s="495">
        <v>140.30000000000004</v>
      </c>
      <c r="I273" s="495">
        <v>144.25000000000003</v>
      </c>
      <c r="J273" s="495">
        <v>150.10000000000005</v>
      </c>
      <c r="K273" s="494">
        <v>138.4</v>
      </c>
      <c r="L273" s="494">
        <v>128.6</v>
      </c>
      <c r="M273" s="494">
        <v>6.6667800000000002</v>
      </c>
    </row>
    <row r="274" spans="1:13">
      <c r="A274" s="254">
        <v>264</v>
      </c>
      <c r="B274" s="497" t="s">
        <v>413</v>
      </c>
      <c r="C274" s="494">
        <v>72.849999999999994</v>
      </c>
      <c r="D274" s="495">
        <v>72.45</v>
      </c>
      <c r="E274" s="495">
        <v>71</v>
      </c>
      <c r="F274" s="495">
        <v>69.149999999999991</v>
      </c>
      <c r="G274" s="495">
        <v>67.699999999999989</v>
      </c>
      <c r="H274" s="495">
        <v>74.300000000000011</v>
      </c>
      <c r="I274" s="495">
        <v>75.750000000000028</v>
      </c>
      <c r="J274" s="495">
        <v>77.600000000000023</v>
      </c>
      <c r="K274" s="494">
        <v>73.900000000000006</v>
      </c>
      <c r="L274" s="494">
        <v>70.599999999999994</v>
      </c>
      <c r="M274" s="494">
        <v>9.7681799999999992</v>
      </c>
    </row>
    <row r="275" spans="1:13">
      <c r="A275" s="254">
        <v>265</v>
      </c>
      <c r="B275" s="497" t="s">
        <v>127</v>
      </c>
      <c r="C275" s="494">
        <v>409.45</v>
      </c>
      <c r="D275" s="495">
        <v>401.79999999999995</v>
      </c>
      <c r="E275" s="495">
        <v>391.94999999999993</v>
      </c>
      <c r="F275" s="495">
        <v>374.45</v>
      </c>
      <c r="G275" s="495">
        <v>364.59999999999997</v>
      </c>
      <c r="H275" s="495">
        <v>419.2999999999999</v>
      </c>
      <c r="I275" s="495">
        <v>429.14999999999992</v>
      </c>
      <c r="J275" s="495">
        <v>446.64999999999986</v>
      </c>
      <c r="K275" s="494">
        <v>411.65</v>
      </c>
      <c r="L275" s="494">
        <v>384.3</v>
      </c>
      <c r="M275" s="494">
        <v>120.33319</v>
      </c>
    </row>
    <row r="276" spans="1:13">
      <c r="A276" s="254">
        <v>266</v>
      </c>
      <c r="B276" s="497" t="s">
        <v>414</v>
      </c>
      <c r="C276" s="494">
        <v>2511.85</v>
      </c>
      <c r="D276" s="495">
        <v>2515.6166666666668</v>
      </c>
      <c r="E276" s="495">
        <v>2477.0833333333335</v>
      </c>
      <c r="F276" s="495">
        <v>2442.3166666666666</v>
      </c>
      <c r="G276" s="495">
        <v>2403.7833333333333</v>
      </c>
      <c r="H276" s="495">
        <v>2550.3833333333337</v>
      </c>
      <c r="I276" s="495">
        <v>2588.9166666666665</v>
      </c>
      <c r="J276" s="495">
        <v>2623.6833333333338</v>
      </c>
      <c r="K276" s="494">
        <v>2554.15</v>
      </c>
      <c r="L276" s="494">
        <v>2480.85</v>
      </c>
      <c r="M276" s="494">
        <v>4.3830000000000001E-2</v>
      </c>
    </row>
    <row r="277" spans="1:13">
      <c r="A277" s="254">
        <v>267</v>
      </c>
      <c r="B277" s="497" t="s">
        <v>129</v>
      </c>
      <c r="C277" s="494">
        <v>2762.65</v>
      </c>
      <c r="D277" s="495">
        <v>2732.0500000000006</v>
      </c>
      <c r="E277" s="495">
        <v>2691.3000000000011</v>
      </c>
      <c r="F277" s="495">
        <v>2619.9500000000003</v>
      </c>
      <c r="G277" s="495">
        <v>2579.2000000000007</v>
      </c>
      <c r="H277" s="495">
        <v>2803.4000000000015</v>
      </c>
      <c r="I277" s="495">
        <v>2844.1500000000005</v>
      </c>
      <c r="J277" s="495">
        <v>2915.5000000000018</v>
      </c>
      <c r="K277" s="494">
        <v>2772.8</v>
      </c>
      <c r="L277" s="494">
        <v>2660.7</v>
      </c>
      <c r="M277" s="494">
        <v>6.2965999999999998</v>
      </c>
    </row>
    <row r="278" spans="1:13">
      <c r="A278" s="254">
        <v>268</v>
      </c>
      <c r="B278" s="497" t="s">
        <v>130</v>
      </c>
      <c r="C278" s="494">
        <v>868.6</v>
      </c>
      <c r="D278" s="495">
        <v>876.5333333333333</v>
      </c>
      <c r="E278" s="495">
        <v>847.06666666666661</v>
      </c>
      <c r="F278" s="495">
        <v>825.5333333333333</v>
      </c>
      <c r="G278" s="495">
        <v>796.06666666666661</v>
      </c>
      <c r="H278" s="495">
        <v>898.06666666666661</v>
      </c>
      <c r="I278" s="495">
        <v>927.5333333333333</v>
      </c>
      <c r="J278" s="495">
        <v>949.06666666666661</v>
      </c>
      <c r="K278" s="494">
        <v>906</v>
      </c>
      <c r="L278" s="494">
        <v>855</v>
      </c>
      <c r="M278" s="494">
        <v>15.057919999999999</v>
      </c>
    </row>
    <row r="279" spans="1:13">
      <c r="A279" s="254">
        <v>269</v>
      </c>
      <c r="B279" s="497" t="s">
        <v>415</v>
      </c>
      <c r="C279" s="494">
        <v>143.75</v>
      </c>
      <c r="D279" s="495">
        <v>142.65</v>
      </c>
      <c r="E279" s="495">
        <v>140.30000000000001</v>
      </c>
      <c r="F279" s="495">
        <v>136.85</v>
      </c>
      <c r="G279" s="495">
        <v>134.5</v>
      </c>
      <c r="H279" s="495">
        <v>146.10000000000002</v>
      </c>
      <c r="I279" s="495">
        <v>148.44999999999999</v>
      </c>
      <c r="J279" s="495">
        <v>151.90000000000003</v>
      </c>
      <c r="K279" s="494">
        <v>145</v>
      </c>
      <c r="L279" s="494">
        <v>139.19999999999999</v>
      </c>
      <c r="M279" s="494">
        <v>1.1934899999999999</v>
      </c>
    </row>
    <row r="280" spans="1:13">
      <c r="A280" s="254">
        <v>270</v>
      </c>
      <c r="B280" s="497" t="s">
        <v>417</v>
      </c>
      <c r="C280" s="494">
        <v>502.2</v>
      </c>
      <c r="D280" s="495">
        <v>510.45</v>
      </c>
      <c r="E280" s="495">
        <v>491.75</v>
      </c>
      <c r="F280" s="495">
        <v>481.3</v>
      </c>
      <c r="G280" s="495">
        <v>462.6</v>
      </c>
      <c r="H280" s="495">
        <v>520.9</v>
      </c>
      <c r="I280" s="495">
        <v>539.59999999999991</v>
      </c>
      <c r="J280" s="495">
        <v>550.04999999999995</v>
      </c>
      <c r="K280" s="494">
        <v>529.15</v>
      </c>
      <c r="L280" s="494">
        <v>500</v>
      </c>
      <c r="M280" s="494">
        <v>2.0689899999999999</v>
      </c>
    </row>
    <row r="281" spans="1:13">
      <c r="A281" s="254">
        <v>271</v>
      </c>
      <c r="B281" s="497" t="s">
        <v>418</v>
      </c>
      <c r="C281" s="494">
        <v>204.8</v>
      </c>
      <c r="D281" s="495">
        <v>202.75</v>
      </c>
      <c r="E281" s="495">
        <v>198.8</v>
      </c>
      <c r="F281" s="495">
        <v>192.8</v>
      </c>
      <c r="G281" s="495">
        <v>188.85000000000002</v>
      </c>
      <c r="H281" s="495">
        <v>208.75</v>
      </c>
      <c r="I281" s="495">
        <v>212.7</v>
      </c>
      <c r="J281" s="495">
        <v>218.7</v>
      </c>
      <c r="K281" s="494">
        <v>206.7</v>
      </c>
      <c r="L281" s="494">
        <v>196.75</v>
      </c>
      <c r="M281" s="494">
        <v>3.28329</v>
      </c>
    </row>
    <row r="282" spans="1:13">
      <c r="A282" s="254">
        <v>272</v>
      </c>
      <c r="B282" s="497" t="s">
        <v>419</v>
      </c>
      <c r="C282" s="494">
        <v>184.85</v>
      </c>
      <c r="D282" s="495">
        <v>184.88333333333333</v>
      </c>
      <c r="E282" s="495">
        <v>181.96666666666664</v>
      </c>
      <c r="F282" s="495">
        <v>179.08333333333331</v>
      </c>
      <c r="G282" s="495">
        <v>176.16666666666663</v>
      </c>
      <c r="H282" s="495">
        <v>187.76666666666665</v>
      </c>
      <c r="I282" s="495">
        <v>190.68333333333334</v>
      </c>
      <c r="J282" s="495">
        <v>193.56666666666666</v>
      </c>
      <c r="K282" s="494">
        <v>187.8</v>
      </c>
      <c r="L282" s="494">
        <v>182</v>
      </c>
      <c r="M282" s="494">
        <v>2.31725</v>
      </c>
    </row>
    <row r="283" spans="1:13">
      <c r="A283" s="254">
        <v>273</v>
      </c>
      <c r="B283" s="497" t="s">
        <v>752</v>
      </c>
      <c r="C283" s="494">
        <v>895.4</v>
      </c>
      <c r="D283" s="495">
        <v>896.98333333333323</v>
      </c>
      <c r="E283" s="495">
        <v>879.96666666666647</v>
      </c>
      <c r="F283" s="495">
        <v>864.53333333333319</v>
      </c>
      <c r="G283" s="495">
        <v>847.51666666666642</v>
      </c>
      <c r="H283" s="495">
        <v>912.41666666666652</v>
      </c>
      <c r="I283" s="495">
        <v>929.43333333333317</v>
      </c>
      <c r="J283" s="495">
        <v>944.86666666666656</v>
      </c>
      <c r="K283" s="494">
        <v>914</v>
      </c>
      <c r="L283" s="494">
        <v>881.55</v>
      </c>
      <c r="M283" s="494">
        <v>0.56876000000000004</v>
      </c>
    </row>
    <row r="284" spans="1:13">
      <c r="A284" s="254">
        <v>274</v>
      </c>
      <c r="B284" s="497" t="s">
        <v>420</v>
      </c>
      <c r="C284" s="494">
        <v>900.75</v>
      </c>
      <c r="D284" s="495">
        <v>905.36666666666667</v>
      </c>
      <c r="E284" s="495">
        <v>892.48333333333335</v>
      </c>
      <c r="F284" s="495">
        <v>884.2166666666667</v>
      </c>
      <c r="G284" s="495">
        <v>871.33333333333337</v>
      </c>
      <c r="H284" s="495">
        <v>913.63333333333333</v>
      </c>
      <c r="I284" s="495">
        <v>926.51666666666677</v>
      </c>
      <c r="J284" s="495">
        <v>934.7833333333333</v>
      </c>
      <c r="K284" s="494">
        <v>918.25</v>
      </c>
      <c r="L284" s="494">
        <v>897.1</v>
      </c>
      <c r="M284" s="494">
        <v>1.65835</v>
      </c>
    </row>
    <row r="285" spans="1:13">
      <c r="A285" s="254">
        <v>275</v>
      </c>
      <c r="B285" s="497" t="s">
        <v>421</v>
      </c>
      <c r="C285" s="494">
        <v>361.75</v>
      </c>
      <c r="D285" s="495">
        <v>365.26666666666665</v>
      </c>
      <c r="E285" s="495">
        <v>356.7833333333333</v>
      </c>
      <c r="F285" s="495">
        <v>351.81666666666666</v>
      </c>
      <c r="G285" s="495">
        <v>343.33333333333331</v>
      </c>
      <c r="H285" s="495">
        <v>370.23333333333329</v>
      </c>
      <c r="I285" s="495">
        <v>378.71666666666664</v>
      </c>
      <c r="J285" s="495">
        <v>383.68333333333328</v>
      </c>
      <c r="K285" s="494">
        <v>373.75</v>
      </c>
      <c r="L285" s="494">
        <v>360.3</v>
      </c>
      <c r="M285" s="494">
        <v>1.9129</v>
      </c>
    </row>
    <row r="286" spans="1:13">
      <c r="A286" s="254">
        <v>276</v>
      </c>
      <c r="B286" s="497" t="s">
        <v>422</v>
      </c>
      <c r="C286" s="494">
        <v>564.75</v>
      </c>
      <c r="D286" s="495">
        <v>569.81666666666661</v>
      </c>
      <c r="E286" s="495">
        <v>556.03333333333319</v>
      </c>
      <c r="F286" s="495">
        <v>547.31666666666661</v>
      </c>
      <c r="G286" s="495">
        <v>533.53333333333319</v>
      </c>
      <c r="H286" s="495">
        <v>578.53333333333319</v>
      </c>
      <c r="I286" s="495">
        <v>592.31666666666649</v>
      </c>
      <c r="J286" s="495">
        <v>601.03333333333319</v>
      </c>
      <c r="K286" s="494">
        <v>583.6</v>
      </c>
      <c r="L286" s="494">
        <v>561.1</v>
      </c>
      <c r="M286" s="494">
        <v>0.70721000000000001</v>
      </c>
    </row>
    <row r="287" spans="1:13">
      <c r="A287" s="254">
        <v>277</v>
      </c>
      <c r="B287" s="497" t="s">
        <v>423</v>
      </c>
      <c r="C287" s="494">
        <v>61.55</v>
      </c>
      <c r="D287" s="495">
        <v>61.599999999999994</v>
      </c>
      <c r="E287" s="495">
        <v>60.79999999999999</v>
      </c>
      <c r="F287" s="495">
        <v>60.05</v>
      </c>
      <c r="G287" s="495">
        <v>59.249999999999993</v>
      </c>
      <c r="H287" s="495">
        <v>62.349999999999987</v>
      </c>
      <c r="I287" s="495">
        <v>63.15</v>
      </c>
      <c r="J287" s="495">
        <v>63.899999999999984</v>
      </c>
      <c r="K287" s="494">
        <v>62.4</v>
      </c>
      <c r="L287" s="494">
        <v>60.85</v>
      </c>
      <c r="M287" s="494">
        <v>13.057119999999999</v>
      </c>
    </row>
    <row r="288" spans="1:13">
      <c r="A288" s="254">
        <v>278</v>
      </c>
      <c r="B288" s="497" t="s">
        <v>424</v>
      </c>
      <c r="C288" s="494">
        <v>55.15</v>
      </c>
      <c r="D288" s="495">
        <v>55.083333333333336</v>
      </c>
      <c r="E288" s="495">
        <v>54.31666666666667</v>
      </c>
      <c r="F288" s="495">
        <v>53.483333333333334</v>
      </c>
      <c r="G288" s="495">
        <v>52.716666666666669</v>
      </c>
      <c r="H288" s="495">
        <v>55.916666666666671</v>
      </c>
      <c r="I288" s="495">
        <v>56.683333333333337</v>
      </c>
      <c r="J288" s="495">
        <v>57.516666666666673</v>
      </c>
      <c r="K288" s="494">
        <v>55.85</v>
      </c>
      <c r="L288" s="494">
        <v>54.25</v>
      </c>
      <c r="M288" s="494">
        <v>9.8312100000000004</v>
      </c>
    </row>
    <row r="289" spans="1:13">
      <c r="A289" s="254">
        <v>279</v>
      </c>
      <c r="B289" s="497" t="s">
        <v>425</v>
      </c>
      <c r="C289" s="494">
        <v>541.70000000000005</v>
      </c>
      <c r="D289" s="495">
        <v>540.25</v>
      </c>
      <c r="E289" s="495">
        <v>534.6</v>
      </c>
      <c r="F289" s="495">
        <v>527.5</v>
      </c>
      <c r="G289" s="495">
        <v>521.85</v>
      </c>
      <c r="H289" s="495">
        <v>547.35</v>
      </c>
      <c r="I289" s="495">
        <v>553.00000000000011</v>
      </c>
      <c r="J289" s="495">
        <v>560.1</v>
      </c>
      <c r="K289" s="494">
        <v>545.9</v>
      </c>
      <c r="L289" s="494">
        <v>533.15</v>
      </c>
      <c r="M289" s="494">
        <v>1.14456</v>
      </c>
    </row>
    <row r="290" spans="1:13">
      <c r="A290" s="254">
        <v>280</v>
      </c>
      <c r="B290" s="497" t="s">
        <v>426</v>
      </c>
      <c r="C290" s="494">
        <v>405.65</v>
      </c>
      <c r="D290" s="495">
        <v>405.84999999999997</v>
      </c>
      <c r="E290" s="495">
        <v>399.44999999999993</v>
      </c>
      <c r="F290" s="495">
        <v>393.24999999999994</v>
      </c>
      <c r="G290" s="495">
        <v>386.84999999999991</v>
      </c>
      <c r="H290" s="495">
        <v>412.04999999999995</v>
      </c>
      <c r="I290" s="495">
        <v>418.44999999999993</v>
      </c>
      <c r="J290" s="495">
        <v>424.65</v>
      </c>
      <c r="K290" s="494">
        <v>412.25</v>
      </c>
      <c r="L290" s="494">
        <v>399.65</v>
      </c>
      <c r="M290" s="494">
        <v>0.71648999999999996</v>
      </c>
    </row>
    <row r="291" spans="1:13">
      <c r="A291" s="254">
        <v>281</v>
      </c>
      <c r="B291" s="497" t="s">
        <v>427</v>
      </c>
      <c r="C291" s="494">
        <v>236.05</v>
      </c>
      <c r="D291" s="495">
        <v>233.86666666666667</v>
      </c>
      <c r="E291" s="495">
        <v>229.33333333333334</v>
      </c>
      <c r="F291" s="495">
        <v>222.61666666666667</v>
      </c>
      <c r="G291" s="495">
        <v>218.08333333333334</v>
      </c>
      <c r="H291" s="495">
        <v>240.58333333333334</v>
      </c>
      <c r="I291" s="495">
        <v>245.11666666666665</v>
      </c>
      <c r="J291" s="495">
        <v>251.83333333333334</v>
      </c>
      <c r="K291" s="494">
        <v>238.4</v>
      </c>
      <c r="L291" s="494">
        <v>227.15</v>
      </c>
      <c r="M291" s="494">
        <v>1.6921200000000001</v>
      </c>
    </row>
    <row r="292" spans="1:13">
      <c r="A292" s="254">
        <v>282</v>
      </c>
      <c r="B292" s="497" t="s">
        <v>131</v>
      </c>
      <c r="C292" s="494">
        <v>1775.85</v>
      </c>
      <c r="D292" s="495">
        <v>1761.7833333333331</v>
      </c>
      <c r="E292" s="495">
        <v>1737.5166666666662</v>
      </c>
      <c r="F292" s="495">
        <v>1699.1833333333332</v>
      </c>
      <c r="G292" s="495">
        <v>1674.9166666666663</v>
      </c>
      <c r="H292" s="495">
        <v>1800.1166666666661</v>
      </c>
      <c r="I292" s="495">
        <v>1824.383333333333</v>
      </c>
      <c r="J292" s="495">
        <v>1862.716666666666</v>
      </c>
      <c r="K292" s="494">
        <v>1786.05</v>
      </c>
      <c r="L292" s="494">
        <v>1723.45</v>
      </c>
      <c r="M292" s="494">
        <v>31.187419999999999</v>
      </c>
    </row>
    <row r="293" spans="1:13">
      <c r="A293" s="254">
        <v>283</v>
      </c>
      <c r="B293" s="497" t="s">
        <v>132</v>
      </c>
      <c r="C293" s="494">
        <v>94.75</v>
      </c>
      <c r="D293" s="495">
        <v>93</v>
      </c>
      <c r="E293" s="495">
        <v>90.95</v>
      </c>
      <c r="F293" s="495">
        <v>87.15</v>
      </c>
      <c r="G293" s="495">
        <v>85.100000000000009</v>
      </c>
      <c r="H293" s="495">
        <v>96.8</v>
      </c>
      <c r="I293" s="495">
        <v>98.850000000000009</v>
      </c>
      <c r="J293" s="495">
        <v>102.64999999999999</v>
      </c>
      <c r="K293" s="494">
        <v>95.05</v>
      </c>
      <c r="L293" s="494">
        <v>89.2</v>
      </c>
      <c r="M293" s="494">
        <v>217.64124000000001</v>
      </c>
    </row>
    <row r="294" spans="1:13">
      <c r="A294" s="254">
        <v>284</v>
      </c>
      <c r="B294" s="497" t="s">
        <v>259</v>
      </c>
      <c r="C294" s="494">
        <v>2689.35</v>
      </c>
      <c r="D294" s="495">
        <v>2747.7000000000003</v>
      </c>
      <c r="E294" s="495">
        <v>2614.8000000000006</v>
      </c>
      <c r="F294" s="495">
        <v>2540.2500000000005</v>
      </c>
      <c r="G294" s="495">
        <v>2407.3500000000008</v>
      </c>
      <c r="H294" s="495">
        <v>2822.2500000000005</v>
      </c>
      <c r="I294" s="495">
        <v>2955.15</v>
      </c>
      <c r="J294" s="495">
        <v>3029.7000000000003</v>
      </c>
      <c r="K294" s="494">
        <v>2880.6</v>
      </c>
      <c r="L294" s="494">
        <v>2673.15</v>
      </c>
      <c r="M294" s="494">
        <v>4.5277700000000003</v>
      </c>
    </row>
    <row r="295" spans="1:13">
      <c r="A295" s="254">
        <v>285</v>
      </c>
      <c r="B295" s="497" t="s">
        <v>133</v>
      </c>
      <c r="C295" s="494">
        <v>394.15</v>
      </c>
      <c r="D295" s="495">
        <v>390.2166666666667</v>
      </c>
      <c r="E295" s="495">
        <v>384.93333333333339</v>
      </c>
      <c r="F295" s="495">
        <v>375.7166666666667</v>
      </c>
      <c r="G295" s="495">
        <v>370.43333333333339</v>
      </c>
      <c r="H295" s="495">
        <v>399.43333333333339</v>
      </c>
      <c r="I295" s="495">
        <v>404.7166666666667</v>
      </c>
      <c r="J295" s="495">
        <v>413.93333333333339</v>
      </c>
      <c r="K295" s="494">
        <v>395.5</v>
      </c>
      <c r="L295" s="494">
        <v>381</v>
      </c>
      <c r="M295" s="494">
        <v>41.630859999999998</v>
      </c>
    </row>
    <row r="296" spans="1:13">
      <c r="A296" s="254">
        <v>286</v>
      </c>
      <c r="B296" s="497" t="s">
        <v>753</v>
      </c>
      <c r="C296" s="494">
        <v>209.1</v>
      </c>
      <c r="D296" s="495">
        <v>209.9</v>
      </c>
      <c r="E296" s="495">
        <v>206.8</v>
      </c>
      <c r="F296" s="495">
        <v>204.5</v>
      </c>
      <c r="G296" s="495">
        <v>201.4</v>
      </c>
      <c r="H296" s="495">
        <v>212.20000000000002</v>
      </c>
      <c r="I296" s="495">
        <v>215.29999999999998</v>
      </c>
      <c r="J296" s="495">
        <v>217.60000000000002</v>
      </c>
      <c r="K296" s="494">
        <v>213</v>
      </c>
      <c r="L296" s="494">
        <v>207.6</v>
      </c>
      <c r="M296" s="494">
        <v>0.5837</v>
      </c>
    </row>
    <row r="297" spans="1:13">
      <c r="A297" s="254">
        <v>287</v>
      </c>
      <c r="B297" s="497" t="s">
        <v>428</v>
      </c>
      <c r="C297" s="494">
        <v>6441.6</v>
      </c>
      <c r="D297" s="495">
        <v>6447.3833333333341</v>
      </c>
      <c r="E297" s="495">
        <v>6344.7666666666682</v>
      </c>
      <c r="F297" s="495">
        <v>6247.9333333333343</v>
      </c>
      <c r="G297" s="495">
        <v>6145.3166666666684</v>
      </c>
      <c r="H297" s="495">
        <v>6544.2166666666681</v>
      </c>
      <c r="I297" s="495">
        <v>6646.8333333333348</v>
      </c>
      <c r="J297" s="495">
        <v>6743.6666666666679</v>
      </c>
      <c r="K297" s="494">
        <v>6550</v>
      </c>
      <c r="L297" s="494">
        <v>6350.55</v>
      </c>
      <c r="M297" s="494">
        <v>3.1609999999999999E-2</v>
      </c>
    </row>
    <row r="298" spans="1:13">
      <c r="A298" s="254">
        <v>288</v>
      </c>
      <c r="B298" s="497" t="s">
        <v>260</v>
      </c>
      <c r="C298" s="494">
        <v>4108.25</v>
      </c>
      <c r="D298" s="495">
        <v>4165.4666666666662</v>
      </c>
      <c r="E298" s="495">
        <v>4007.7833333333328</v>
      </c>
      <c r="F298" s="495">
        <v>3907.3166666666666</v>
      </c>
      <c r="G298" s="495">
        <v>3749.6333333333332</v>
      </c>
      <c r="H298" s="495">
        <v>4265.9333333333325</v>
      </c>
      <c r="I298" s="495">
        <v>4423.616666666665</v>
      </c>
      <c r="J298" s="495">
        <v>4524.0833333333321</v>
      </c>
      <c r="K298" s="494">
        <v>4323.1499999999996</v>
      </c>
      <c r="L298" s="494">
        <v>4065</v>
      </c>
      <c r="M298" s="494">
        <v>3.3545500000000001</v>
      </c>
    </row>
    <row r="299" spans="1:13">
      <c r="A299" s="254">
        <v>289</v>
      </c>
      <c r="B299" s="497" t="s">
        <v>134</v>
      </c>
      <c r="C299" s="494">
        <v>1373.7</v>
      </c>
      <c r="D299" s="495">
        <v>1367.6499999999999</v>
      </c>
      <c r="E299" s="495">
        <v>1353.2999999999997</v>
      </c>
      <c r="F299" s="495">
        <v>1332.8999999999999</v>
      </c>
      <c r="G299" s="495">
        <v>1318.5499999999997</v>
      </c>
      <c r="H299" s="495">
        <v>1388.0499999999997</v>
      </c>
      <c r="I299" s="495">
        <v>1402.3999999999996</v>
      </c>
      <c r="J299" s="495">
        <v>1422.7999999999997</v>
      </c>
      <c r="K299" s="494">
        <v>1382</v>
      </c>
      <c r="L299" s="494">
        <v>1347.25</v>
      </c>
      <c r="M299" s="494">
        <v>20.63654</v>
      </c>
    </row>
    <row r="300" spans="1:13">
      <c r="A300" s="254">
        <v>290</v>
      </c>
      <c r="B300" s="497" t="s">
        <v>429</v>
      </c>
      <c r="C300" s="494">
        <v>439.8</v>
      </c>
      <c r="D300" s="495">
        <v>435</v>
      </c>
      <c r="E300" s="495">
        <v>422</v>
      </c>
      <c r="F300" s="495">
        <v>404.2</v>
      </c>
      <c r="G300" s="495">
        <v>391.2</v>
      </c>
      <c r="H300" s="495">
        <v>452.8</v>
      </c>
      <c r="I300" s="495">
        <v>465.8</v>
      </c>
      <c r="J300" s="495">
        <v>483.6</v>
      </c>
      <c r="K300" s="494">
        <v>448</v>
      </c>
      <c r="L300" s="494">
        <v>417.2</v>
      </c>
      <c r="M300" s="494">
        <v>71.339410000000001</v>
      </c>
    </row>
    <row r="301" spans="1:13">
      <c r="A301" s="254">
        <v>291</v>
      </c>
      <c r="B301" s="497" t="s">
        <v>430</v>
      </c>
      <c r="C301" s="494">
        <v>31.95</v>
      </c>
      <c r="D301" s="495">
        <v>32.116666666666667</v>
      </c>
      <c r="E301" s="495">
        <v>31.333333333333336</v>
      </c>
      <c r="F301" s="495">
        <v>30.716666666666669</v>
      </c>
      <c r="G301" s="495">
        <v>29.933333333333337</v>
      </c>
      <c r="H301" s="495">
        <v>32.733333333333334</v>
      </c>
      <c r="I301" s="495">
        <v>33.516666666666666</v>
      </c>
      <c r="J301" s="495">
        <v>34.133333333333333</v>
      </c>
      <c r="K301" s="494">
        <v>32.9</v>
      </c>
      <c r="L301" s="494">
        <v>31.5</v>
      </c>
      <c r="M301" s="494">
        <v>20.711770000000001</v>
      </c>
    </row>
    <row r="302" spans="1:13">
      <c r="A302" s="254">
        <v>292</v>
      </c>
      <c r="B302" s="497" t="s">
        <v>431</v>
      </c>
      <c r="C302" s="494">
        <v>1772.45</v>
      </c>
      <c r="D302" s="495">
        <v>1779.4833333333333</v>
      </c>
      <c r="E302" s="495">
        <v>1754.9666666666667</v>
      </c>
      <c r="F302" s="495">
        <v>1737.4833333333333</v>
      </c>
      <c r="G302" s="495">
        <v>1712.9666666666667</v>
      </c>
      <c r="H302" s="495">
        <v>1796.9666666666667</v>
      </c>
      <c r="I302" s="495">
        <v>1821.4833333333336</v>
      </c>
      <c r="J302" s="495">
        <v>1838.9666666666667</v>
      </c>
      <c r="K302" s="494">
        <v>1804</v>
      </c>
      <c r="L302" s="494">
        <v>1762</v>
      </c>
      <c r="M302" s="494">
        <v>0.23987</v>
      </c>
    </row>
    <row r="303" spans="1:13">
      <c r="A303" s="254">
        <v>293</v>
      </c>
      <c r="B303" s="497" t="s">
        <v>135</v>
      </c>
      <c r="C303" s="494">
        <v>1036</v>
      </c>
      <c r="D303" s="495">
        <v>1038.9333333333332</v>
      </c>
      <c r="E303" s="495">
        <v>1019.1666666666663</v>
      </c>
      <c r="F303" s="495">
        <v>1002.3333333333331</v>
      </c>
      <c r="G303" s="495">
        <v>982.56666666666626</v>
      </c>
      <c r="H303" s="495">
        <v>1055.7666666666664</v>
      </c>
      <c r="I303" s="495">
        <v>1075.5333333333333</v>
      </c>
      <c r="J303" s="495">
        <v>1092.3666666666663</v>
      </c>
      <c r="K303" s="494">
        <v>1058.7</v>
      </c>
      <c r="L303" s="494">
        <v>1022.1</v>
      </c>
      <c r="M303" s="494">
        <v>15.283670000000001</v>
      </c>
    </row>
    <row r="304" spans="1:13">
      <c r="A304" s="254">
        <v>294</v>
      </c>
      <c r="B304" s="497" t="s">
        <v>432</v>
      </c>
      <c r="C304" s="494">
        <v>1931.1</v>
      </c>
      <c r="D304" s="495">
        <v>1938.3666666666668</v>
      </c>
      <c r="E304" s="495">
        <v>1901.7333333333336</v>
      </c>
      <c r="F304" s="495">
        <v>1872.3666666666668</v>
      </c>
      <c r="G304" s="495">
        <v>1835.7333333333336</v>
      </c>
      <c r="H304" s="495">
        <v>1967.7333333333336</v>
      </c>
      <c r="I304" s="495">
        <v>2004.3666666666668</v>
      </c>
      <c r="J304" s="495">
        <v>2033.7333333333336</v>
      </c>
      <c r="K304" s="494">
        <v>1975</v>
      </c>
      <c r="L304" s="494">
        <v>1909</v>
      </c>
      <c r="M304" s="494">
        <v>0.70952000000000004</v>
      </c>
    </row>
    <row r="305" spans="1:13">
      <c r="A305" s="254">
        <v>295</v>
      </c>
      <c r="B305" s="497" t="s">
        <v>433</v>
      </c>
      <c r="C305" s="494">
        <v>812.45</v>
      </c>
      <c r="D305" s="495">
        <v>804.81666666666661</v>
      </c>
      <c r="E305" s="495">
        <v>791.63333333333321</v>
      </c>
      <c r="F305" s="495">
        <v>770.81666666666661</v>
      </c>
      <c r="G305" s="495">
        <v>757.63333333333321</v>
      </c>
      <c r="H305" s="495">
        <v>825.63333333333321</v>
      </c>
      <c r="I305" s="495">
        <v>838.81666666666661</v>
      </c>
      <c r="J305" s="495">
        <v>859.63333333333321</v>
      </c>
      <c r="K305" s="494">
        <v>818</v>
      </c>
      <c r="L305" s="494">
        <v>784</v>
      </c>
      <c r="M305" s="494">
        <v>0.12848000000000001</v>
      </c>
    </row>
    <row r="306" spans="1:13">
      <c r="A306" s="254">
        <v>296</v>
      </c>
      <c r="B306" s="497" t="s">
        <v>434</v>
      </c>
      <c r="C306" s="494">
        <v>41.5</v>
      </c>
      <c r="D306" s="495">
        <v>41.166666666666664</v>
      </c>
      <c r="E306" s="495">
        <v>40.233333333333327</v>
      </c>
      <c r="F306" s="495">
        <v>38.966666666666661</v>
      </c>
      <c r="G306" s="495">
        <v>38.033333333333324</v>
      </c>
      <c r="H306" s="495">
        <v>42.43333333333333</v>
      </c>
      <c r="I306" s="495">
        <v>43.366666666666667</v>
      </c>
      <c r="J306" s="495">
        <v>44.633333333333333</v>
      </c>
      <c r="K306" s="494">
        <v>42.1</v>
      </c>
      <c r="L306" s="494">
        <v>39.9</v>
      </c>
      <c r="M306" s="494">
        <v>27.858129999999999</v>
      </c>
    </row>
    <row r="307" spans="1:13">
      <c r="A307" s="254">
        <v>297</v>
      </c>
      <c r="B307" s="497" t="s">
        <v>435</v>
      </c>
      <c r="C307" s="494">
        <v>155.4</v>
      </c>
      <c r="D307" s="495">
        <v>154.58333333333334</v>
      </c>
      <c r="E307" s="495">
        <v>149.51666666666668</v>
      </c>
      <c r="F307" s="495">
        <v>143.63333333333333</v>
      </c>
      <c r="G307" s="495">
        <v>138.56666666666666</v>
      </c>
      <c r="H307" s="495">
        <v>160.4666666666667</v>
      </c>
      <c r="I307" s="495">
        <v>165.53333333333336</v>
      </c>
      <c r="J307" s="495">
        <v>171.41666666666671</v>
      </c>
      <c r="K307" s="494">
        <v>159.65</v>
      </c>
      <c r="L307" s="494">
        <v>148.69999999999999</v>
      </c>
      <c r="M307" s="494">
        <v>7.7281700000000004</v>
      </c>
    </row>
    <row r="308" spans="1:13">
      <c r="A308" s="254">
        <v>298</v>
      </c>
      <c r="B308" s="497" t="s">
        <v>146</v>
      </c>
      <c r="C308" s="494">
        <v>82671.600000000006</v>
      </c>
      <c r="D308" s="495">
        <v>81690.53333333334</v>
      </c>
      <c r="E308" s="495">
        <v>80281.06666666668</v>
      </c>
      <c r="F308" s="495">
        <v>77890.53333333334</v>
      </c>
      <c r="G308" s="495">
        <v>76481.06666666668</v>
      </c>
      <c r="H308" s="495">
        <v>84081.06666666668</v>
      </c>
      <c r="I308" s="495">
        <v>85490.533333333326</v>
      </c>
      <c r="J308" s="495">
        <v>87881.06666666668</v>
      </c>
      <c r="K308" s="494">
        <v>83100</v>
      </c>
      <c r="L308" s="494">
        <v>79300</v>
      </c>
      <c r="M308" s="494">
        <v>0.30803999999999998</v>
      </c>
    </row>
    <row r="309" spans="1:13">
      <c r="A309" s="254">
        <v>299</v>
      </c>
      <c r="B309" s="497" t="s">
        <v>143</v>
      </c>
      <c r="C309" s="494">
        <v>1094.2</v>
      </c>
      <c r="D309" s="495">
        <v>1086.9000000000001</v>
      </c>
      <c r="E309" s="495">
        <v>1070.6500000000001</v>
      </c>
      <c r="F309" s="495">
        <v>1047.0999999999999</v>
      </c>
      <c r="G309" s="495">
        <v>1030.8499999999999</v>
      </c>
      <c r="H309" s="495">
        <v>1110.4500000000003</v>
      </c>
      <c r="I309" s="495">
        <v>1126.7000000000003</v>
      </c>
      <c r="J309" s="495">
        <v>1150.2500000000005</v>
      </c>
      <c r="K309" s="494">
        <v>1103.1500000000001</v>
      </c>
      <c r="L309" s="494">
        <v>1063.3499999999999</v>
      </c>
      <c r="M309" s="494">
        <v>7.0049700000000001</v>
      </c>
    </row>
    <row r="310" spans="1:13">
      <c r="A310" s="254">
        <v>300</v>
      </c>
      <c r="B310" s="497" t="s">
        <v>436</v>
      </c>
      <c r="C310" s="494">
        <v>3496</v>
      </c>
      <c r="D310" s="495">
        <v>3460.2999999999997</v>
      </c>
      <c r="E310" s="495">
        <v>3411.6499999999996</v>
      </c>
      <c r="F310" s="495">
        <v>3327.2999999999997</v>
      </c>
      <c r="G310" s="495">
        <v>3278.6499999999996</v>
      </c>
      <c r="H310" s="495">
        <v>3544.6499999999996</v>
      </c>
      <c r="I310" s="495">
        <v>3593.3</v>
      </c>
      <c r="J310" s="495">
        <v>3677.6499999999996</v>
      </c>
      <c r="K310" s="494">
        <v>3508.95</v>
      </c>
      <c r="L310" s="494">
        <v>3375.95</v>
      </c>
      <c r="M310" s="494">
        <v>4.5409999999999999E-2</v>
      </c>
    </row>
    <row r="311" spans="1:13">
      <c r="A311" s="254">
        <v>301</v>
      </c>
      <c r="B311" s="497" t="s">
        <v>437</v>
      </c>
      <c r="C311" s="494">
        <v>269.7</v>
      </c>
      <c r="D311" s="495">
        <v>272.61666666666667</v>
      </c>
      <c r="E311" s="495">
        <v>266.23333333333335</v>
      </c>
      <c r="F311" s="495">
        <v>262.76666666666665</v>
      </c>
      <c r="G311" s="495">
        <v>256.38333333333333</v>
      </c>
      <c r="H311" s="495">
        <v>276.08333333333337</v>
      </c>
      <c r="I311" s="495">
        <v>282.4666666666667</v>
      </c>
      <c r="J311" s="495">
        <v>285.93333333333339</v>
      </c>
      <c r="K311" s="494">
        <v>279</v>
      </c>
      <c r="L311" s="494">
        <v>269.14999999999998</v>
      </c>
      <c r="M311" s="494">
        <v>0.41008</v>
      </c>
    </row>
    <row r="312" spans="1:13">
      <c r="A312" s="254">
        <v>302</v>
      </c>
      <c r="B312" s="497" t="s">
        <v>137</v>
      </c>
      <c r="C312" s="494">
        <v>176.7</v>
      </c>
      <c r="D312" s="495">
        <v>175.55000000000004</v>
      </c>
      <c r="E312" s="495">
        <v>172.20000000000007</v>
      </c>
      <c r="F312" s="495">
        <v>167.70000000000005</v>
      </c>
      <c r="G312" s="495">
        <v>164.35000000000008</v>
      </c>
      <c r="H312" s="495">
        <v>180.05000000000007</v>
      </c>
      <c r="I312" s="495">
        <v>183.40000000000003</v>
      </c>
      <c r="J312" s="495">
        <v>187.90000000000006</v>
      </c>
      <c r="K312" s="494">
        <v>178.9</v>
      </c>
      <c r="L312" s="494">
        <v>171.05</v>
      </c>
      <c r="M312" s="494">
        <v>88.825069999999997</v>
      </c>
    </row>
    <row r="313" spans="1:13">
      <c r="A313" s="254">
        <v>303</v>
      </c>
      <c r="B313" s="497" t="s">
        <v>136</v>
      </c>
      <c r="C313" s="494">
        <v>811.25</v>
      </c>
      <c r="D313" s="495">
        <v>793.01666666666677</v>
      </c>
      <c r="E313" s="495">
        <v>769.03333333333353</v>
      </c>
      <c r="F313" s="495">
        <v>726.81666666666672</v>
      </c>
      <c r="G313" s="495">
        <v>702.83333333333348</v>
      </c>
      <c r="H313" s="495">
        <v>835.23333333333358</v>
      </c>
      <c r="I313" s="495">
        <v>859.21666666666692</v>
      </c>
      <c r="J313" s="495">
        <v>901.43333333333362</v>
      </c>
      <c r="K313" s="494">
        <v>817</v>
      </c>
      <c r="L313" s="494">
        <v>750.8</v>
      </c>
      <c r="M313" s="494">
        <v>125.01627999999999</v>
      </c>
    </row>
    <row r="314" spans="1:13">
      <c r="A314" s="254">
        <v>304</v>
      </c>
      <c r="B314" s="497" t="s">
        <v>438</v>
      </c>
      <c r="C314" s="494">
        <v>159.80000000000001</v>
      </c>
      <c r="D314" s="495">
        <v>158.88333333333333</v>
      </c>
      <c r="E314" s="495">
        <v>155.91666666666666</v>
      </c>
      <c r="F314" s="495">
        <v>152.03333333333333</v>
      </c>
      <c r="G314" s="495">
        <v>149.06666666666666</v>
      </c>
      <c r="H314" s="495">
        <v>162.76666666666665</v>
      </c>
      <c r="I314" s="495">
        <v>165.73333333333335</v>
      </c>
      <c r="J314" s="495">
        <v>169.61666666666665</v>
      </c>
      <c r="K314" s="494">
        <v>161.85</v>
      </c>
      <c r="L314" s="494">
        <v>155</v>
      </c>
      <c r="M314" s="494">
        <v>1.2870600000000001</v>
      </c>
    </row>
    <row r="315" spans="1:13">
      <c r="A315" s="254">
        <v>305</v>
      </c>
      <c r="B315" s="497" t="s">
        <v>439</v>
      </c>
      <c r="C315" s="494">
        <v>200.8</v>
      </c>
      <c r="D315" s="495">
        <v>202.83333333333334</v>
      </c>
      <c r="E315" s="495">
        <v>197.76666666666668</v>
      </c>
      <c r="F315" s="495">
        <v>194.73333333333335</v>
      </c>
      <c r="G315" s="495">
        <v>189.66666666666669</v>
      </c>
      <c r="H315" s="495">
        <v>205.86666666666667</v>
      </c>
      <c r="I315" s="495">
        <v>210.93333333333334</v>
      </c>
      <c r="J315" s="495">
        <v>213.96666666666667</v>
      </c>
      <c r="K315" s="494">
        <v>207.9</v>
      </c>
      <c r="L315" s="494">
        <v>199.8</v>
      </c>
      <c r="M315" s="494">
        <v>0.83648999999999996</v>
      </c>
    </row>
    <row r="316" spans="1:13">
      <c r="A316" s="254">
        <v>306</v>
      </c>
      <c r="B316" s="497" t="s">
        <v>440</v>
      </c>
      <c r="C316" s="494">
        <v>525.85</v>
      </c>
      <c r="D316" s="495">
        <v>521.23333333333346</v>
      </c>
      <c r="E316" s="495">
        <v>513.01666666666688</v>
      </c>
      <c r="F316" s="495">
        <v>500.18333333333339</v>
      </c>
      <c r="G316" s="495">
        <v>491.96666666666681</v>
      </c>
      <c r="H316" s="495">
        <v>534.06666666666695</v>
      </c>
      <c r="I316" s="495">
        <v>542.28333333333342</v>
      </c>
      <c r="J316" s="495">
        <v>555.11666666666702</v>
      </c>
      <c r="K316" s="494">
        <v>529.45000000000005</v>
      </c>
      <c r="L316" s="494">
        <v>508.4</v>
      </c>
      <c r="M316" s="494">
        <v>0.37189</v>
      </c>
    </row>
    <row r="317" spans="1:13">
      <c r="A317" s="254">
        <v>307</v>
      </c>
      <c r="B317" s="497" t="s">
        <v>138</v>
      </c>
      <c r="C317" s="494">
        <v>148.5</v>
      </c>
      <c r="D317" s="495">
        <v>148.03333333333333</v>
      </c>
      <c r="E317" s="495">
        <v>145.66666666666666</v>
      </c>
      <c r="F317" s="495">
        <v>142.83333333333331</v>
      </c>
      <c r="G317" s="495">
        <v>140.46666666666664</v>
      </c>
      <c r="H317" s="495">
        <v>150.86666666666667</v>
      </c>
      <c r="I317" s="495">
        <v>153.23333333333335</v>
      </c>
      <c r="J317" s="495">
        <v>156.06666666666669</v>
      </c>
      <c r="K317" s="494">
        <v>150.4</v>
      </c>
      <c r="L317" s="494">
        <v>145.19999999999999</v>
      </c>
      <c r="M317" s="494">
        <v>52.743699999999997</v>
      </c>
    </row>
    <row r="318" spans="1:13">
      <c r="A318" s="254">
        <v>308</v>
      </c>
      <c r="B318" s="497" t="s">
        <v>261</v>
      </c>
      <c r="C318" s="494">
        <v>35.9</v>
      </c>
      <c r="D318" s="495">
        <v>35.983333333333334</v>
      </c>
      <c r="E318" s="495">
        <v>35.466666666666669</v>
      </c>
      <c r="F318" s="495">
        <v>35.033333333333331</v>
      </c>
      <c r="G318" s="495">
        <v>34.516666666666666</v>
      </c>
      <c r="H318" s="495">
        <v>36.416666666666671</v>
      </c>
      <c r="I318" s="495">
        <v>36.933333333333337</v>
      </c>
      <c r="J318" s="495">
        <v>37.366666666666674</v>
      </c>
      <c r="K318" s="494">
        <v>36.5</v>
      </c>
      <c r="L318" s="494">
        <v>35.549999999999997</v>
      </c>
      <c r="M318" s="494">
        <v>13.385669999999999</v>
      </c>
    </row>
    <row r="319" spans="1:13">
      <c r="A319" s="254">
        <v>309</v>
      </c>
      <c r="B319" s="497" t="s">
        <v>139</v>
      </c>
      <c r="C319" s="494">
        <v>421.3</v>
      </c>
      <c r="D319" s="495">
        <v>417.43333333333334</v>
      </c>
      <c r="E319" s="495">
        <v>410.86666666666667</v>
      </c>
      <c r="F319" s="495">
        <v>400.43333333333334</v>
      </c>
      <c r="G319" s="495">
        <v>393.86666666666667</v>
      </c>
      <c r="H319" s="495">
        <v>427.86666666666667</v>
      </c>
      <c r="I319" s="495">
        <v>434.43333333333339</v>
      </c>
      <c r="J319" s="495">
        <v>444.86666666666667</v>
      </c>
      <c r="K319" s="494">
        <v>424</v>
      </c>
      <c r="L319" s="494">
        <v>407</v>
      </c>
      <c r="M319" s="494">
        <v>28.335789999999999</v>
      </c>
    </row>
    <row r="320" spans="1:13">
      <c r="A320" s="254">
        <v>310</v>
      </c>
      <c r="B320" s="497" t="s">
        <v>140</v>
      </c>
      <c r="C320" s="494">
        <v>6815.8</v>
      </c>
      <c r="D320" s="495">
        <v>6710</v>
      </c>
      <c r="E320" s="495">
        <v>6574.6</v>
      </c>
      <c r="F320" s="495">
        <v>6333.4000000000005</v>
      </c>
      <c r="G320" s="495">
        <v>6198.0000000000009</v>
      </c>
      <c r="H320" s="495">
        <v>6951.2</v>
      </c>
      <c r="I320" s="495">
        <v>7086.5999999999995</v>
      </c>
      <c r="J320" s="495">
        <v>7327.7999999999993</v>
      </c>
      <c r="K320" s="494">
        <v>6845.4</v>
      </c>
      <c r="L320" s="494">
        <v>6468.8</v>
      </c>
      <c r="M320" s="494">
        <v>9.9571799999999993</v>
      </c>
    </row>
    <row r="321" spans="1:13">
      <c r="A321" s="254">
        <v>311</v>
      </c>
      <c r="B321" s="497" t="s">
        <v>142</v>
      </c>
      <c r="C321" s="494">
        <v>874.15</v>
      </c>
      <c r="D321" s="495">
        <v>865.65</v>
      </c>
      <c r="E321" s="495">
        <v>854.8</v>
      </c>
      <c r="F321" s="495">
        <v>835.44999999999993</v>
      </c>
      <c r="G321" s="495">
        <v>824.59999999999991</v>
      </c>
      <c r="H321" s="495">
        <v>885</v>
      </c>
      <c r="I321" s="495">
        <v>895.85000000000014</v>
      </c>
      <c r="J321" s="495">
        <v>915.2</v>
      </c>
      <c r="K321" s="494">
        <v>876.5</v>
      </c>
      <c r="L321" s="494">
        <v>846.3</v>
      </c>
      <c r="M321" s="494">
        <v>2.9338600000000001</v>
      </c>
    </row>
    <row r="322" spans="1:13">
      <c r="A322" s="254">
        <v>312</v>
      </c>
      <c r="B322" s="497" t="s">
        <v>441</v>
      </c>
      <c r="C322" s="494">
        <v>2386.6</v>
      </c>
      <c r="D322" s="495">
        <v>2435.9166666666665</v>
      </c>
      <c r="E322" s="495">
        <v>2306.333333333333</v>
      </c>
      <c r="F322" s="495">
        <v>2226.0666666666666</v>
      </c>
      <c r="G322" s="495">
        <v>2096.4833333333331</v>
      </c>
      <c r="H322" s="495">
        <v>2516.1833333333329</v>
      </c>
      <c r="I322" s="495">
        <v>2645.766666666666</v>
      </c>
      <c r="J322" s="495">
        <v>2726.0333333333328</v>
      </c>
      <c r="K322" s="494">
        <v>2565.5</v>
      </c>
      <c r="L322" s="494">
        <v>2355.65</v>
      </c>
      <c r="M322" s="494">
        <v>2.1493000000000002</v>
      </c>
    </row>
    <row r="323" spans="1:13">
      <c r="A323" s="254">
        <v>313</v>
      </c>
      <c r="B323" s="497" t="s">
        <v>144</v>
      </c>
      <c r="C323" s="494">
        <v>2050.25</v>
      </c>
      <c r="D323" s="495">
        <v>2073.1833333333334</v>
      </c>
      <c r="E323" s="495">
        <v>1972.5666666666666</v>
      </c>
      <c r="F323" s="495">
        <v>1894.8833333333332</v>
      </c>
      <c r="G323" s="495">
        <v>1794.2666666666664</v>
      </c>
      <c r="H323" s="495">
        <v>2150.8666666666668</v>
      </c>
      <c r="I323" s="495">
        <v>2251.4833333333336</v>
      </c>
      <c r="J323" s="495">
        <v>2329.166666666667</v>
      </c>
      <c r="K323" s="494">
        <v>2173.8000000000002</v>
      </c>
      <c r="L323" s="494">
        <v>1995.5</v>
      </c>
      <c r="M323" s="494">
        <v>19.357420000000001</v>
      </c>
    </row>
    <row r="324" spans="1:13">
      <c r="A324" s="254">
        <v>314</v>
      </c>
      <c r="B324" s="497" t="s">
        <v>442</v>
      </c>
      <c r="C324" s="494">
        <v>96.8</v>
      </c>
      <c r="D324" s="495">
        <v>96.350000000000009</v>
      </c>
      <c r="E324" s="495">
        <v>94.950000000000017</v>
      </c>
      <c r="F324" s="495">
        <v>93.100000000000009</v>
      </c>
      <c r="G324" s="495">
        <v>91.700000000000017</v>
      </c>
      <c r="H324" s="495">
        <v>98.200000000000017</v>
      </c>
      <c r="I324" s="495">
        <v>99.600000000000023</v>
      </c>
      <c r="J324" s="495">
        <v>101.45000000000002</v>
      </c>
      <c r="K324" s="494">
        <v>97.75</v>
      </c>
      <c r="L324" s="494">
        <v>94.5</v>
      </c>
      <c r="M324" s="494">
        <v>2.6676299999999999</v>
      </c>
    </row>
    <row r="325" spans="1:13">
      <c r="A325" s="254">
        <v>315</v>
      </c>
      <c r="B325" s="497" t="s">
        <v>443</v>
      </c>
      <c r="C325" s="494">
        <v>510.4</v>
      </c>
      <c r="D325" s="495">
        <v>514.16666666666663</v>
      </c>
      <c r="E325" s="495">
        <v>500.43333333333328</v>
      </c>
      <c r="F325" s="495">
        <v>490.46666666666664</v>
      </c>
      <c r="G325" s="495">
        <v>476.73333333333329</v>
      </c>
      <c r="H325" s="495">
        <v>524.13333333333321</v>
      </c>
      <c r="I325" s="495">
        <v>537.86666666666656</v>
      </c>
      <c r="J325" s="495">
        <v>547.83333333333326</v>
      </c>
      <c r="K325" s="494">
        <v>527.9</v>
      </c>
      <c r="L325" s="494">
        <v>504.2</v>
      </c>
      <c r="M325" s="494">
        <v>2.5770400000000002</v>
      </c>
    </row>
    <row r="326" spans="1:13">
      <c r="A326" s="254">
        <v>316</v>
      </c>
      <c r="B326" s="497" t="s">
        <v>754</v>
      </c>
      <c r="C326" s="494">
        <v>183.85</v>
      </c>
      <c r="D326" s="495">
        <v>182.93333333333331</v>
      </c>
      <c r="E326" s="495">
        <v>180.96666666666661</v>
      </c>
      <c r="F326" s="495">
        <v>178.08333333333331</v>
      </c>
      <c r="G326" s="495">
        <v>176.11666666666662</v>
      </c>
      <c r="H326" s="495">
        <v>185.81666666666661</v>
      </c>
      <c r="I326" s="495">
        <v>187.7833333333333</v>
      </c>
      <c r="J326" s="495">
        <v>190.6666666666666</v>
      </c>
      <c r="K326" s="494">
        <v>184.9</v>
      </c>
      <c r="L326" s="494">
        <v>180.05</v>
      </c>
      <c r="M326" s="494">
        <v>2.2370199999999998</v>
      </c>
    </row>
    <row r="327" spans="1:13">
      <c r="A327" s="254">
        <v>317</v>
      </c>
      <c r="B327" s="497" t="s">
        <v>145</v>
      </c>
      <c r="C327" s="494">
        <v>211.6</v>
      </c>
      <c r="D327" s="495">
        <v>208.33333333333334</v>
      </c>
      <c r="E327" s="495">
        <v>203.9666666666667</v>
      </c>
      <c r="F327" s="495">
        <v>196.33333333333334</v>
      </c>
      <c r="G327" s="495">
        <v>191.9666666666667</v>
      </c>
      <c r="H327" s="495">
        <v>215.9666666666667</v>
      </c>
      <c r="I327" s="495">
        <v>220.33333333333331</v>
      </c>
      <c r="J327" s="495">
        <v>227.9666666666667</v>
      </c>
      <c r="K327" s="494">
        <v>212.7</v>
      </c>
      <c r="L327" s="494">
        <v>200.7</v>
      </c>
      <c r="M327" s="494">
        <v>193.59299999999999</v>
      </c>
    </row>
    <row r="328" spans="1:13">
      <c r="A328" s="254">
        <v>318</v>
      </c>
      <c r="B328" s="497" t="s">
        <v>444</v>
      </c>
      <c r="C328" s="494">
        <v>613.5</v>
      </c>
      <c r="D328" s="495">
        <v>614.94999999999993</v>
      </c>
      <c r="E328" s="495">
        <v>606.54999999999984</v>
      </c>
      <c r="F328" s="495">
        <v>599.59999999999991</v>
      </c>
      <c r="G328" s="495">
        <v>591.19999999999982</v>
      </c>
      <c r="H328" s="495">
        <v>621.89999999999986</v>
      </c>
      <c r="I328" s="495">
        <v>630.29999999999995</v>
      </c>
      <c r="J328" s="495">
        <v>637.24999999999989</v>
      </c>
      <c r="K328" s="494">
        <v>623.35</v>
      </c>
      <c r="L328" s="494">
        <v>608</v>
      </c>
      <c r="M328" s="494">
        <v>1.22116</v>
      </c>
    </row>
    <row r="329" spans="1:13">
      <c r="A329" s="254">
        <v>319</v>
      </c>
      <c r="B329" s="497" t="s">
        <v>262</v>
      </c>
      <c r="C329" s="494">
        <v>1682.25</v>
      </c>
      <c r="D329" s="495">
        <v>1681.2</v>
      </c>
      <c r="E329" s="495">
        <v>1604.0500000000002</v>
      </c>
      <c r="F329" s="495">
        <v>1525.8500000000001</v>
      </c>
      <c r="G329" s="495">
        <v>1448.7000000000003</v>
      </c>
      <c r="H329" s="495">
        <v>1759.4</v>
      </c>
      <c r="I329" s="495">
        <v>1836.5500000000002</v>
      </c>
      <c r="J329" s="495">
        <v>1914.75</v>
      </c>
      <c r="K329" s="494">
        <v>1758.35</v>
      </c>
      <c r="L329" s="494">
        <v>1603</v>
      </c>
      <c r="M329" s="494">
        <v>7.44747</v>
      </c>
    </row>
    <row r="330" spans="1:13">
      <c r="A330" s="254">
        <v>320</v>
      </c>
      <c r="B330" s="497" t="s">
        <v>445</v>
      </c>
      <c r="C330" s="494">
        <v>1472.9</v>
      </c>
      <c r="D330" s="495">
        <v>1477.8833333333332</v>
      </c>
      <c r="E330" s="495">
        <v>1453.0166666666664</v>
      </c>
      <c r="F330" s="495">
        <v>1433.1333333333332</v>
      </c>
      <c r="G330" s="495">
        <v>1408.2666666666664</v>
      </c>
      <c r="H330" s="495">
        <v>1497.7666666666664</v>
      </c>
      <c r="I330" s="495">
        <v>1522.6333333333332</v>
      </c>
      <c r="J330" s="495">
        <v>1542.5166666666664</v>
      </c>
      <c r="K330" s="494">
        <v>1502.75</v>
      </c>
      <c r="L330" s="494">
        <v>1458</v>
      </c>
      <c r="M330" s="494">
        <v>1.4192199999999999</v>
      </c>
    </row>
    <row r="331" spans="1:13">
      <c r="A331" s="254">
        <v>321</v>
      </c>
      <c r="B331" s="497" t="s">
        <v>147</v>
      </c>
      <c r="C331" s="494">
        <v>1173.3499999999999</v>
      </c>
      <c r="D331" s="495">
        <v>1183.8333333333333</v>
      </c>
      <c r="E331" s="495">
        <v>1158.6666666666665</v>
      </c>
      <c r="F331" s="495">
        <v>1143.9833333333333</v>
      </c>
      <c r="G331" s="495">
        <v>1118.8166666666666</v>
      </c>
      <c r="H331" s="495">
        <v>1198.5166666666664</v>
      </c>
      <c r="I331" s="495">
        <v>1223.6833333333329</v>
      </c>
      <c r="J331" s="495">
        <v>1238.3666666666663</v>
      </c>
      <c r="K331" s="494">
        <v>1209</v>
      </c>
      <c r="L331" s="494">
        <v>1169.1500000000001</v>
      </c>
      <c r="M331" s="494">
        <v>11.463200000000001</v>
      </c>
    </row>
    <row r="332" spans="1:13">
      <c r="A332" s="254">
        <v>322</v>
      </c>
      <c r="B332" s="497" t="s">
        <v>263</v>
      </c>
      <c r="C332" s="494">
        <v>913.25</v>
      </c>
      <c r="D332" s="495">
        <v>920.23333333333323</v>
      </c>
      <c r="E332" s="495">
        <v>901.46666666666647</v>
      </c>
      <c r="F332" s="495">
        <v>889.68333333333328</v>
      </c>
      <c r="G332" s="495">
        <v>870.91666666666652</v>
      </c>
      <c r="H332" s="495">
        <v>932.01666666666642</v>
      </c>
      <c r="I332" s="495">
        <v>950.78333333333308</v>
      </c>
      <c r="J332" s="495">
        <v>962.56666666666638</v>
      </c>
      <c r="K332" s="494">
        <v>939</v>
      </c>
      <c r="L332" s="494">
        <v>908.45</v>
      </c>
      <c r="M332" s="494">
        <v>3.36395</v>
      </c>
    </row>
    <row r="333" spans="1:13">
      <c r="A333" s="254">
        <v>323</v>
      </c>
      <c r="B333" s="497" t="s">
        <v>149</v>
      </c>
      <c r="C333" s="494">
        <v>43</v>
      </c>
      <c r="D333" s="495">
        <v>42.616666666666667</v>
      </c>
      <c r="E333" s="495">
        <v>41.883333333333333</v>
      </c>
      <c r="F333" s="495">
        <v>40.766666666666666</v>
      </c>
      <c r="G333" s="495">
        <v>40.033333333333331</v>
      </c>
      <c r="H333" s="495">
        <v>43.733333333333334</v>
      </c>
      <c r="I333" s="495">
        <v>44.466666666666669</v>
      </c>
      <c r="J333" s="495">
        <v>45.583333333333336</v>
      </c>
      <c r="K333" s="494">
        <v>43.35</v>
      </c>
      <c r="L333" s="494">
        <v>41.5</v>
      </c>
      <c r="M333" s="494">
        <v>107.89818</v>
      </c>
    </row>
    <row r="334" spans="1:13">
      <c r="A334" s="254">
        <v>324</v>
      </c>
      <c r="B334" s="497" t="s">
        <v>150</v>
      </c>
      <c r="C334" s="494">
        <v>75.75</v>
      </c>
      <c r="D334" s="495">
        <v>75.233333333333334</v>
      </c>
      <c r="E334" s="495">
        <v>73.516666666666666</v>
      </c>
      <c r="F334" s="495">
        <v>71.283333333333331</v>
      </c>
      <c r="G334" s="495">
        <v>69.566666666666663</v>
      </c>
      <c r="H334" s="495">
        <v>77.466666666666669</v>
      </c>
      <c r="I334" s="495">
        <v>79.183333333333337</v>
      </c>
      <c r="J334" s="495">
        <v>81.416666666666671</v>
      </c>
      <c r="K334" s="494">
        <v>76.95</v>
      </c>
      <c r="L334" s="494">
        <v>73</v>
      </c>
      <c r="M334" s="494">
        <v>63.739980000000003</v>
      </c>
    </row>
    <row r="335" spans="1:13">
      <c r="A335" s="254">
        <v>325</v>
      </c>
      <c r="B335" s="497" t="s">
        <v>446</v>
      </c>
      <c r="C335" s="494">
        <v>494.95</v>
      </c>
      <c r="D335" s="495">
        <v>496.41666666666669</v>
      </c>
      <c r="E335" s="495">
        <v>486.78333333333336</v>
      </c>
      <c r="F335" s="495">
        <v>478.61666666666667</v>
      </c>
      <c r="G335" s="495">
        <v>468.98333333333335</v>
      </c>
      <c r="H335" s="495">
        <v>504.58333333333337</v>
      </c>
      <c r="I335" s="495">
        <v>514.2166666666667</v>
      </c>
      <c r="J335" s="495">
        <v>522.38333333333344</v>
      </c>
      <c r="K335" s="494">
        <v>506.05</v>
      </c>
      <c r="L335" s="494">
        <v>488.25</v>
      </c>
      <c r="M335" s="494">
        <v>0.80406</v>
      </c>
    </row>
    <row r="336" spans="1:13">
      <c r="A336" s="254">
        <v>326</v>
      </c>
      <c r="B336" s="497" t="s">
        <v>264</v>
      </c>
      <c r="C336" s="494">
        <v>23.75</v>
      </c>
      <c r="D336" s="495">
        <v>23.666666666666668</v>
      </c>
      <c r="E336" s="495">
        <v>23.483333333333334</v>
      </c>
      <c r="F336" s="495">
        <v>23.216666666666665</v>
      </c>
      <c r="G336" s="495">
        <v>23.033333333333331</v>
      </c>
      <c r="H336" s="495">
        <v>23.933333333333337</v>
      </c>
      <c r="I336" s="495">
        <v>24.116666666666667</v>
      </c>
      <c r="J336" s="495">
        <v>24.38333333333334</v>
      </c>
      <c r="K336" s="494">
        <v>23.85</v>
      </c>
      <c r="L336" s="494">
        <v>23.4</v>
      </c>
      <c r="M336" s="494">
        <v>26.86553</v>
      </c>
    </row>
    <row r="337" spans="1:13">
      <c r="A337" s="254">
        <v>327</v>
      </c>
      <c r="B337" s="497" t="s">
        <v>447</v>
      </c>
      <c r="C337" s="494">
        <v>48</v>
      </c>
      <c r="D337" s="495">
        <v>48.183333333333337</v>
      </c>
      <c r="E337" s="495">
        <v>47.666666666666671</v>
      </c>
      <c r="F337" s="495">
        <v>47.333333333333336</v>
      </c>
      <c r="G337" s="495">
        <v>46.81666666666667</v>
      </c>
      <c r="H337" s="495">
        <v>48.516666666666673</v>
      </c>
      <c r="I337" s="495">
        <v>49.033333333333339</v>
      </c>
      <c r="J337" s="495">
        <v>49.366666666666674</v>
      </c>
      <c r="K337" s="494">
        <v>48.7</v>
      </c>
      <c r="L337" s="494">
        <v>47.85</v>
      </c>
      <c r="M337" s="494">
        <v>7.6655300000000004</v>
      </c>
    </row>
    <row r="338" spans="1:13">
      <c r="A338" s="254">
        <v>328</v>
      </c>
      <c r="B338" s="497" t="s">
        <v>152</v>
      </c>
      <c r="C338" s="494">
        <v>138.4</v>
      </c>
      <c r="D338" s="495">
        <v>136.85</v>
      </c>
      <c r="E338" s="495">
        <v>134.69999999999999</v>
      </c>
      <c r="F338" s="495">
        <v>131</v>
      </c>
      <c r="G338" s="495">
        <v>128.85</v>
      </c>
      <c r="H338" s="495">
        <v>140.54999999999998</v>
      </c>
      <c r="I338" s="495">
        <v>142.70000000000002</v>
      </c>
      <c r="J338" s="495">
        <v>146.39999999999998</v>
      </c>
      <c r="K338" s="494">
        <v>139</v>
      </c>
      <c r="L338" s="494">
        <v>133.15</v>
      </c>
      <c r="M338" s="494">
        <v>84.032110000000003</v>
      </c>
    </row>
    <row r="339" spans="1:13">
      <c r="A339" s="254">
        <v>329</v>
      </c>
      <c r="B339" s="497" t="s">
        <v>694</v>
      </c>
      <c r="C339" s="494">
        <v>173.85</v>
      </c>
      <c r="D339" s="495">
        <v>172.35</v>
      </c>
      <c r="E339" s="495">
        <v>169.5</v>
      </c>
      <c r="F339" s="495">
        <v>165.15</v>
      </c>
      <c r="G339" s="495">
        <v>162.30000000000001</v>
      </c>
      <c r="H339" s="495">
        <v>176.7</v>
      </c>
      <c r="I339" s="495">
        <v>179.54999999999995</v>
      </c>
      <c r="J339" s="495">
        <v>183.89999999999998</v>
      </c>
      <c r="K339" s="494">
        <v>175.2</v>
      </c>
      <c r="L339" s="494">
        <v>168</v>
      </c>
      <c r="M339" s="494">
        <v>4.3582299999999998</v>
      </c>
    </row>
    <row r="340" spans="1:13">
      <c r="A340" s="254">
        <v>330</v>
      </c>
      <c r="B340" s="497" t="s">
        <v>153</v>
      </c>
      <c r="C340" s="494">
        <v>100.6</v>
      </c>
      <c r="D340" s="495">
        <v>100.33333333333333</v>
      </c>
      <c r="E340" s="495">
        <v>99.516666666666652</v>
      </c>
      <c r="F340" s="495">
        <v>98.433333333333323</v>
      </c>
      <c r="G340" s="495">
        <v>97.616666666666646</v>
      </c>
      <c r="H340" s="495">
        <v>101.41666666666666</v>
      </c>
      <c r="I340" s="495">
        <v>102.23333333333335</v>
      </c>
      <c r="J340" s="495">
        <v>103.31666666666666</v>
      </c>
      <c r="K340" s="494">
        <v>101.15</v>
      </c>
      <c r="L340" s="494">
        <v>99.25</v>
      </c>
      <c r="M340" s="494">
        <v>191.92856</v>
      </c>
    </row>
    <row r="341" spans="1:13">
      <c r="A341" s="254">
        <v>331</v>
      </c>
      <c r="B341" s="497" t="s">
        <v>448</v>
      </c>
      <c r="C341" s="494">
        <v>410.25</v>
      </c>
      <c r="D341" s="495">
        <v>412.18333333333339</v>
      </c>
      <c r="E341" s="495">
        <v>405.6666666666668</v>
      </c>
      <c r="F341" s="495">
        <v>401.08333333333343</v>
      </c>
      <c r="G341" s="495">
        <v>394.56666666666683</v>
      </c>
      <c r="H341" s="495">
        <v>416.76666666666677</v>
      </c>
      <c r="I341" s="495">
        <v>423.28333333333342</v>
      </c>
      <c r="J341" s="495">
        <v>427.86666666666673</v>
      </c>
      <c r="K341" s="494">
        <v>418.7</v>
      </c>
      <c r="L341" s="494">
        <v>407.6</v>
      </c>
      <c r="M341" s="494">
        <v>0.61048000000000002</v>
      </c>
    </row>
    <row r="342" spans="1:13">
      <c r="A342" s="254">
        <v>332</v>
      </c>
      <c r="B342" s="497" t="s">
        <v>148</v>
      </c>
      <c r="C342" s="494">
        <v>55.9</v>
      </c>
      <c r="D342" s="495">
        <v>55.199999999999996</v>
      </c>
      <c r="E342" s="495">
        <v>54.29999999999999</v>
      </c>
      <c r="F342" s="495">
        <v>52.699999999999996</v>
      </c>
      <c r="G342" s="495">
        <v>51.79999999999999</v>
      </c>
      <c r="H342" s="495">
        <v>56.79999999999999</v>
      </c>
      <c r="I342" s="495">
        <v>57.699999999999996</v>
      </c>
      <c r="J342" s="495">
        <v>59.29999999999999</v>
      </c>
      <c r="K342" s="494">
        <v>56.1</v>
      </c>
      <c r="L342" s="494">
        <v>53.6</v>
      </c>
      <c r="M342" s="494">
        <v>180.92644000000001</v>
      </c>
    </row>
    <row r="343" spans="1:13">
      <c r="A343" s="254">
        <v>333</v>
      </c>
      <c r="B343" s="497" t="s">
        <v>449</v>
      </c>
      <c r="C343" s="494">
        <v>54.4</v>
      </c>
      <c r="D343" s="495">
        <v>54.1</v>
      </c>
      <c r="E343" s="495">
        <v>52.75</v>
      </c>
      <c r="F343" s="495">
        <v>51.1</v>
      </c>
      <c r="G343" s="495">
        <v>49.75</v>
      </c>
      <c r="H343" s="495">
        <v>55.75</v>
      </c>
      <c r="I343" s="495">
        <v>57.100000000000009</v>
      </c>
      <c r="J343" s="495">
        <v>58.75</v>
      </c>
      <c r="K343" s="494">
        <v>55.45</v>
      </c>
      <c r="L343" s="494">
        <v>52.45</v>
      </c>
      <c r="M343" s="494">
        <v>16.52816</v>
      </c>
    </row>
    <row r="344" spans="1:13">
      <c r="A344" s="254">
        <v>334</v>
      </c>
      <c r="B344" s="497" t="s">
        <v>450</v>
      </c>
      <c r="C344" s="494">
        <v>2961.15</v>
      </c>
      <c r="D344" s="495">
        <v>2974.75</v>
      </c>
      <c r="E344" s="495">
        <v>2911.5</v>
      </c>
      <c r="F344" s="495">
        <v>2861.85</v>
      </c>
      <c r="G344" s="495">
        <v>2798.6</v>
      </c>
      <c r="H344" s="495">
        <v>3024.4</v>
      </c>
      <c r="I344" s="495">
        <v>3087.65</v>
      </c>
      <c r="J344" s="495">
        <v>3137.3</v>
      </c>
      <c r="K344" s="494">
        <v>3038</v>
      </c>
      <c r="L344" s="494">
        <v>2925.1</v>
      </c>
      <c r="M344" s="494">
        <v>2.11253</v>
      </c>
    </row>
    <row r="345" spans="1:13">
      <c r="A345" s="254">
        <v>335</v>
      </c>
      <c r="B345" s="497" t="s">
        <v>755</v>
      </c>
      <c r="C345" s="494">
        <v>78.05</v>
      </c>
      <c r="D345" s="495">
        <v>78.533333333333317</v>
      </c>
      <c r="E345" s="495">
        <v>77.21666666666664</v>
      </c>
      <c r="F345" s="495">
        <v>76.383333333333326</v>
      </c>
      <c r="G345" s="495">
        <v>75.066666666666649</v>
      </c>
      <c r="H345" s="495">
        <v>79.366666666666632</v>
      </c>
      <c r="I345" s="495">
        <v>80.683333333333323</v>
      </c>
      <c r="J345" s="495">
        <v>81.516666666666623</v>
      </c>
      <c r="K345" s="494">
        <v>79.849999999999994</v>
      </c>
      <c r="L345" s="494">
        <v>77.7</v>
      </c>
      <c r="M345" s="494">
        <v>0.58496000000000004</v>
      </c>
    </row>
    <row r="346" spans="1:13">
      <c r="A346" s="254">
        <v>336</v>
      </c>
      <c r="B346" s="497" t="s">
        <v>151</v>
      </c>
      <c r="C346" s="494">
        <v>17168.849999999999</v>
      </c>
      <c r="D346" s="495">
        <v>17269.633333333335</v>
      </c>
      <c r="E346" s="495">
        <v>16939.316666666669</v>
      </c>
      <c r="F346" s="495">
        <v>16709.783333333333</v>
      </c>
      <c r="G346" s="495">
        <v>16379.466666666667</v>
      </c>
      <c r="H346" s="495">
        <v>17499.166666666672</v>
      </c>
      <c r="I346" s="495">
        <v>17829.483333333337</v>
      </c>
      <c r="J346" s="495">
        <v>18059.016666666674</v>
      </c>
      <c r="K346" s="494">
        <v>17599.95</v>
      </c>
      <c r="L346" s="494">
        <v>17040.099999999999</v>
      </c>
      <c r="M346" s="494">
        <v>1.10527</v>
      </c>
    </row>
    <row r="347" spans="1:13">
      <c r="A347" s="254">
        <v>337</v>
      </c>
      <c r="B347" s="497" t="s">
        <v>791</v>
      </c>
      <c r="C347" s="494">
        <v>35.700000000000003</v>
      </c>
      <c r="D347" s="495">
        <v>35.550000000000004</v>
      </c>
      <c r="E347" s="495">
        <v>35.050000000000011</v>
      </c>
      <c r="F347" s="495">
        <v>34.400000000000006</v>
      </c>
      <c r="G347" s="495">
        <v>33.900000000000013</v>
      </c>
      <c r="H347" s="495">
        <v>36.20000000000001</v>
      </c>
      <c r="I347" s="495">
        <v>36.699999999999996</v>
      </c>
      <c r="J347" s="495">
        <v>37.350000000000009</v>
      </c>
      <c r="K347" s="494">
        <v>36.049999999999997</v>
      </c>
      <c r="L347" s="494">
        <v>34.9</v>
      </c>
      <c r="M347" s="494">
        <v>4.6509600000000004</v>
      </c>
    </row>
    <row r="348" spans="1:13">
      <c r="A348" s="254">
        <v>338</v>
      </c>
      <c r="B348" s="497" t="s">
        <v>451</v>
      </c>
      <c r="C348" s="494">
        <v>1886.5</v>
      </c>
      <c r="D348" s="495">
        <v>1875.5</v>
      </c>
      <c r="E348" s="495">
        <v>1854.55</v>
      </c>
      <c r="F348" s="495">
        <v>1822.6</v>
      </c>
      <c r="G348" s="495">
        <v>1801.6499999999999</v>
      </c>
      <c r="H348" s="495">
        <v>1907.45</v>
      </c>
      <c r="I348" s="495">
        <v>1928.3999999999999</v>
      </c>
      <c r="J348" s="495">
        <v>1960.3500000000001</v>
      </c>
      <c r="K348" s="494">
        <v>1896.45</v>
      </c>
      <c r="L348" s="494">
        <v>1843.55</v>
      </c>
      <c r="M348" s="494">
        <v>0.15314</v>
      </c>
    </row>
    <row r="349" spans="1:13">
      <c r="A349" s="254">
        <v>339</v>
      </c>
      <c r="B349" s="497" t="s">
        <v>790</v>
      </c>
      <c r="C349" s="494">
        <v>329.15</v>
      </c>
      <c r="D349" s="495">
        <v>328.05</v>
      </c>
      <c r="E349" s="495">
        <v>324.10000000000002</v>
      </c>
      <c r="F349" s="495">
        <v>319.05</v>
      </c>
      <c r="G349" s="495">
        <v>315.10000000000002</v>
      </c>
      <c r="H349" s="495">
        <v>333.1</v>
      </c>
      <c r="I349" s="495">
        <v>337.04999999999995</v>
      </c>
      <c r="J349" s="495">
        <v>342.1</v>
      </c>
      <c r="K349" s="494">
        <v>332</v>
      </c>
      <c r="L349" s="494">
        <v>323</v>
      </c>
      <c r="M349" s="494">
        <v>5.3079200000000002</v>
      </c>
    </row>
    <row r="350" spans="1:13">
      <c r="A350" s="254">
        <v>340</v>
      </c>
      <c r="B350" s="497" t="s">
        <v>265</v>
      </c>
      <c r="C350" s="494">
        <v>562.4</v>
      </c>
      <c r="D350" s="495">
        <v>566.58333333333326</v>
      </c>
      <c r="E350" s="495">
        <v>550.86666666666656</v>
      </c>
      <c r="F350" s="495">
        <v>539.33333333333326</v>
      </c>
      <c r="G350" s="495">
        <v>523.61666666666656</v>
      </c>
      <c r="H350" s="495">
        <v>578.11666666666656</v>
      </c>
      <c r="I350" s="495">
        <v>593.83333333333326</v>
      </c>
      <c r="J350" s="495">
        <v>605.36666666666656</v>
      </c>
      <c r="K350" s="494">
        <v>582.29999999999995</v>
      </c>
      <c r="L350" s="494">
        <v>555.04999999999995</v>
      </c>
      <c r="M350" s="494">
        <v>6.6548299999999996</v>
      </c>
    </row>
    <row r="351" spans="1:13">
      <c r="A351" s="254">
        <v>341</v>
      </c>
      <c r="B351" s="497" t="s">
        <v>155</v>
      </c>
      <c r="C351" s="494">
        <v>102.05</v>
      </c>
      <c r="D351" s="495">
        <v>100.86666666666667</v>
      </c>
      <c r="E351" s="495">
        <v>99.233333333333348</v>
      </c>
      <c r="F351" s="495">
        <v>96.416666666666671</v>
      </c>
      <c r="G351" s="495">
        <v>94.783333333333346</v>
      </c>
      <c r="H351" s="495">
        <v>103.68333333333335</v>
      </c>
      <c r="I351" s="495">
        <v>105.31666666666668</v>
      </c>
      <c r="J351" s="495">
        <v>108.13333333333335</v>
      </c>
      <c r="K351" s="494">
        <v>102.5</v>
      </c>
      <c r="L351" s="494">
        <v>98.05</v>
      </c>
      <c r="M351" s="494">
        <v>255.05623</v>
      </c>
    </row>
    <row r="352" spans="1:13">
      <c r="A352" s="254">
        <v>342</v>
      </c>
      <c r="B352" s="497" t="s">
        <v>154</v>
      </c>
      <c r="C352" s="494">
        <v>115.65</v>
      </c>
      <c r="D352" s="495">
        <v>115.75</v>
      </c>
      <c r="E352" s="495">
        <v>112.6</v>
      </c>
      <c r="F352" s="495">
        <v>109.55</v>
      </c>
      <c r="G352" s="495">
        <v>106.39999999999999</v>
      </c>
      <c r="H352" s="495">
        <v>118.8</v>
      </c>
      <c r="I352" s="495">
        <v>121.95</v>
      </c>
      <c r="J352" s="495">
        <v>125</v>
      </c>
      <c r="K352" s="494">
        <v>118.9</v>
      </c>
      <c r="L352" s="494">
        <v>112.7</v>
      </c>
      <c r="M352" s="494">
        <v>11.13753</v>
      </c>
    </row>
    <row r="353" spans="1:13">
      <c r="A353" s="254">
        <v>343</v>
      </c>
      <c r="B353" s="497" t="s">
        <v>452</v>
      </c>
      <c r="C353" s="494">
        <v>66.7</v>
      </c>
      <c r="D353" s="495">
        <v>66.783333333333346</v>
      </c>
      <c r="E353" s="495">
        <v>66.416666666666686</v>
      </c>
      <c r="F353" s="495">
        <v>66.13333333333334</v>
      </c>
      <c r="G353" s="495">
        <v>65.76666666666668</v>
      </c>
      <c r="H353" s="495">
        <v>67.066666666666691</v>
      </c>
      <c r="I353" s="495">
        <v>67.433333333333337</v>
      </c>
      <c r="J353" s="495">
        <v>67.716666666666697</v>
      </c>
      <c r="K353" s="494">
        <v>67.150000000000006</v>
      </c>
      <c r="L353" s="494">
        <v>66.5</v>
      </c>
      <c r="M353" s="494">
        <v>0.17049</v>
      </c>
    </row>
    <row r="354" spans="1:13">
      <c r="A354" s="254">
        <v>344</v>
      </c>
      <c r="B354" s="497" t="s">
        <v>266</v>
      </c>
      <c r="C354" s="494">
        <v>3294.6</v>
      </c>
      <c r="D354" s="495">
        <v>3318.7999999999997</v>
      </c>
      <c r="E354" s="495">
        <v>3229.0499999999993</v>
      </c>
      <c r="F354" s="495">
        <v>3163.4999999999995</v>
      </c>
      <c r="G354" s="495">
        <v>3073.7499999999991</v>
      </c>
      <c r="H354" s="495">
        <v>3384.3499999999995</v>
      </c>
      <c r="I354" s="495">
        <v>3474.1000000000004</v>
      </c>
      <c r="J354" s="495">
        <v>3539.6499999999996</v>
      </c>
      <c r="K354" s="494">
        <v>3408.55</v>
      </c>
      <c r="L354" s="494">
        <v>3253.25</v>
      </c>
      <c r="M354" s="494">
        <v>0.86785000000000001</v>
      </c>
    </row>
    <row r="355" spans="1:13">
      <c r="A355" s="254">
        <v>345</v>
      </c>
      <c r="B355" s="497" t="s">
        <v>453</v>
      </c>
      <c r="C355" s="494">
        <v>100.65</v>
      </c>
      <c r="D355" s="495">
        <v>100.03333333333335</v>
      </c>
      <c r="E355" s="495">
        <v>98.016666666666694</v>
      </c>
      <c r="F355" s="495">
        <v>95.383333333333354</v>
      </c>
      <c r="G355" s="495">
        <v>93.366666666666703</v>
      </c>
      <c r="H355" s="495">
        <v>102.66666666666669</v>
      </c>
      <c r="I355" s="495">
        <v>104.68333333333334</v>
      </c>
      <c r="J355" s="495">
        <v>107.31666666666668</v>
      </c>
      <c r="K355" s="494">
        <v>102.05</v>
      </c>
      <c r="L355" s="494">
        <v>97.4</v>
      </c>
      <c r="M355" s="494">
        <v>5.5576699999999999</v>
      </c>
    </row>
    <row r="356" spans="1:13">
      <c r="A356" s="254">
        <v>346</v>
      </c>
      <c r="B356" s="497" t="s">
        <v>454</v>
      </c>
      <c r="C356" s="494">
        <v>294.95</v>
      </c>
      <c r="D356" s="495">
        <v>295.8</v>
      </c>
      <c r="E356" s="495">
        <v>281.60000000000002</v>
      </c>
      <c r="F356" s="495">
        <v>268.25</v>
      </c>
      <c r="G356" s="495">
        <v>254.05</v>
      </c>
      <c r="H356" s="495">
        <v>309.15000000000003</v>
      </c>
      <c r="I356" s="495">
        <v>323.34999999999997</v>
      </c>
      <c r="J356" s="495">
        <v>336.70000000000005</v>
      </c>
      <c r="K356" s="494">
        <v>310</v>
      </c>
      <c r="L356" s="494">
        <v>282.45</v>
      </c>
      <c r="M356" s="494">
        <v>5.79298</v>
      </c>
    </row>
    <row r="357" spans="1:13">
      <c r="A357" s="254">
        <v>347</v>
      </c>
      <c r="B357" s="497" t="s">
        <v>455</v>
      </c>
      <c r="C357" s="494">
        <v>283.8</v>
      </c>
      <c r="D357" s="495">
        <v>285.16666666666669</v>
      </c>
      <c r="E357" s="495">
        <v>280.63333333333338</v>
      </c>
      <c r="F357" s="495">
        <v>277.4666666666667</v>
      </c>
      <c r="G357" s="495">
        <v>272.93333333333339</v>
      </c>
      <c r="H357" s="495">
        <v>288.33333333333337</v>
      </c>
      <c r="I357" s="495">
        <v>292.86666666666667</v>
      </c>
      <c r="J357" s="495">
        <v>296.03333333333336</v>
      </c>
      <c r="K357" s="494">
        <v>289.7</v>
      </c>
      <c r="L357" s="494">
        <v>282</v>
      </c>
      <c r="M357" s="494">
        <v>1.7821499999999999</v>
      </c>
    </row>
    <row r="358" spans="1:13">
      <c r="A358" s="254">
        <v>348</v>
      </c>
      <c r="B358" s="497" t="s">
        <v>267</v>
      </c>
      <c r="C358" s="494">
        <v>2446.85</v>
      </c>
      <c r="D358" s="495">
        <v>2459.0833333333335</v>
      </c>
      <c r="E358" s="495">
        <v>2368.8166666666671</v>
      </c>
      <c r="F358" s="495">
        <v>2290.7833333333338</v>
      </c>
      <c r="G358" s="495">
        <v>2200.5166666666673</v>
      </c>
      <c r="H358" s="495">
        <v>2537.1166666666668</v>
      </c>
      <c r="I358" s="495">
        <v>2627.3833333333332</v>
      </c>
      <c r="J358" s="495">
        <v>2705.4166666666665</v>
      </c>
      <c r="K358" s="494">
        <v>2549.35</v>
      </c>
      <c r="L358" s="494">
        <v>2381.0500000000002</v>
      </c>
      <c r="M358" s="494">
        <v>3.7824200000000001</v>
      </c>
    </row>
    <row r="359" spans="1:13">
      <c r="A359" s="254">
        <v>349</v>
      </c>
      <c r="B359" s="497" t="s">
        <v>268</v>
      </c>
      <c r="C359" s="494">
        <v>373.05</v>
      </c>
      <c r="D359" s="495">
        <v>372</v>
      </c>
      <c r="E359" s="495">
        <v>367.05</v>
      </c>
      <c r="F359" s="495">
        <v>361.05</v>
      </c>
      <c r="G359" s="495">
        <v>356.1</v>
      </c>
      <c r="H359" s="495">
        <v>378</v>
      </c>
      <c r="I359" s="495">
        <v>382.95000000000005</v>
      </c>
      <c r="J359" s="495">
        <v>388.95</v>
      </c>
      <c r="K359" s="494">
        <v>376.95</v>
      </c>
      <c r="L359" s="494">
        <v>366</v>
      </c>
      <c r="M359" s="494">
        <v>1.51701</v>
      </c>
    </row>
    <row r="360" spans="1:13">
      <c r="A360" s="254">
        <v>350</v>
      </c>
      <c r="B360" s="497" t="s">
        <v>456</v>
      </c>
      <c r="C360" s="494">
        <v>237.7</v>
      </c>
      <c r="D360" s="495">
        <v>238.96666666666667</v>
      </c>
      <c r="E360" s="495">
        <v>231.93333333333334</v>
      </c>
      <c r="F360" s="495">
        <v>226.16666666666666</v>
      </c>
      <c r="G360" s="495">
        <v>219.13333333333333</v>
      </c>
      <c r="H360" s="495">
        <v>244.73333333333335</v>
      </c>
      <c r="I360" s="495">
        <v>251.76666666666671</v>
      </c>
      <c r="J360" s="495">
        <v>257.53333333333336</v>
      </c>
      <c r="K360" s="494">
        <v>246</v>
      </c>
      <c r="L360" s="494">
        <v>233.2</v>
      </c>
      <c r="M360" s="494">
        <v>2.2941799999999999</v>
      </c>
    </row>
    <row r="361" spans="1:13">
      <c r="A361" s="254">
        <v>351</v>
      </c>
      <c r="B361" s="497" t="s">
        <v>758</v>
      </c>
      <c r="C361" s="494">
        <v>428.65</v>
      </c>
      <c r="D361" s="495">
        <v>426.56666666666666</v>
      </c>
      <c r="E361" s="495">
        <v>418.63333333333333</v>
      </c>
      <c r="F361" s="495">
        <v>408.61666666666667</v>
      </c>
      <c r="G361" s="495">
        <v>400.68333333333334</v>
      </c>
      <c r="H361" s="495">
        <v>436.58333333333331</v>
      </c>
      <c r="I361" s="495">
        <v>444.51666666666659</v>
      </c>
      <c r="J361" s="495">
        <v>454.5333333333333</v>
      </c>
      <c r="K361" s="494">
        <v>434.5</v>
      </c>
      <c r="L361" s="494">
        <v>416.55</v>
      </c>
      <c r="M361" s="494">
        <v>0.27211999999999997</v>
      </c>
    </row>
    <row r="362" spans="1:13">
      <c r="A362" s="254">
        <v>352</v>
      </c>
      <c r="B362" s="497" t="s">
        <v>457</v>
      </c>
      <c r="C362" s="494">
        <v>84.35</v>
      </c>
      <c r="D362" s="495">
        <v>84.283333333333346</v>
      </c>
      <c r="E362" s="495">
        <v>82.866666666666688</v>
      </c>
      <c r="F362" s="495">
        <v>81.38333333333334</v>
      </c>
      <c r="G362" s="495">
        <v>79.966666666666683</v>
      </c>
      <c r="H362" s="495">
        <v>85.766666666666694</v>
      </c>
      <c r="I362" s="495">
        <v>87.183333333333351</v>
      </c>
      <c r="J362" s="495">
        <v>88.6666666666667</v>
      </c>
      <c r="K362" s="494">
        <v>85.7</v>
      </c>
      <c r="L362" s="494">
        <v>82.8</v>
      </c>
      <c r="M362" s="494">
        <v>11.368040000000001</v>
      </c>
    </row>
    <row r="363" spans="1:13">
      <c r="A363" s="254">
        <v>353</v>
      </c>
      <c r="B363" s="497" t="s">
        <v>163</v>
      </c>
      <c r="C363" s="494">
        <v>1085.8499999999999</v>
      </c>
      <c r="D363" s="495">
        <v>1080.2833333333333</v>
      </c>
      <c r="E363" s="495">
        <v>1063.5666666666666</v>
      </c>
      <c r="F363" s="495">
        <v>1041.2833333333333</v>
      </c>
      <c r="G363" s="495">
        <v>1024.5666666666666</v>
      </c>
      <c r="H363" s="495">
        <v>1102.5666666666666</v>
      </c>
      <c r="I363" s="495">
        <v>1119.2833333333333</v>
      </c>
      <c r="J363" s="495">
        <v>1141.5666666666666</v>
      </c>
      <c r="K363" s="494">
        <v>1097</v>
      </c>
      <c r="L363" s="494">
        <v>1058</v>
      </c>
      <c r="M363" s="494">
        <v>17.763179999999998</v>
      </c>
    </row>
    <row r="364" spans="1:13">
      <c r="A364" s="254">
        <v>354</v>
      </c>
      <c r="B364" s="497" t="s">
        <v>156</v>
      </c>
      <c r="C364" s="494">
        <v>29260.75</v>
      </c>
      <c r="D364" s="495">
        <v>29018.366666666669</v>
      </c>
      <c r="E364" s="495">
        <v>28547.383333333339</v>
      </c>
      <c r="F364" s="495">
        <v>27834.01666666667</v>
      </c>
      <c r="G364" s="495">
        <v>27363.03333333334</v>
      </c>
      <c r="H364" s="495">
        <v>29731.733333333337</v>
      </c>
      <c r="I364" s="495">
        <v>30202.716666666667</v>
      </c>
      <c r="J364" s="495">
        <v>30916.083333333336</v>
      </c>
      <c r="K364" s="494">
        <v>29489.35</v>
      </c>
      <c r="L364" s="494">
        <v>28305</v>
      </c>
      <c r="M364" s="494">
        <v>0.30451</v>
      </c>
    </row>
    <row r="365" spans="1:13">
      <c r="A365" s="254">
        <v>355</v>
      </c>
      <c r="B365" s="497" t="s">
        <v>458</v>
      </c>
      <c r="C365" s="494">
        <v>1944.3</v>
      </c>
      <c r="D365" s="495">
        <v>1972.5666666666668</v>
      </c>
      <c r="E365" s="495">
        <v>1890.1333333333337</v>
      </c>
      <c r="F365" s="495">
        <v>1835.9666666666669</v>
      </c>
      <c r="G365" s="495">
        <v>1753.5333333333338</v>
      </c>
      <c r="H365" s="495">
        <v>2026.7333333333336</v>
      </c>
      <c r="I365" s="495">
        <v>2109.1666666666665</v>
      </c>
      <c r="J365" s="495">
        <v>2163.3333333333335</v>
      </c>
      <c r="K365" s="494">
        <v>2055</v>
      </c>
      <c r="L365" s="494">
        <v>1918.4</v>
      </c>
      <c r="M365" s="494">
        <v>1.36754</v>
      </c>
    </row>
    <row r="366" spans="1:13">
      <c r="A366" s="254">
        <v>356</v>
      </c>
      <c r="B366" s="497" t="s">
        <v>158</v>
      </c>
      <c r="C366" s="494">
        <v>224.95</v>
      </c>
      <c r="D366" s="495">
        <v>223.71666666666667</v>
      </c>
      <c r="E366" s="495">
        <v>221.43333333333334</v>
      </c>
      <c r="F366" s="495">
        <v>217.91666666666666</v>
      </c>
      <c r="G366" s="495">
        <v>215.63333333333333</v>
      </c>
      <c r="H366" s="495">
        <v>227.23333333333335</v>
      </c>
      <c r="I366" s="495">
        <v>229.51666666666671</v>
      </c>
      <c r="J366" s="495">
        <v>233.03333333333336</v>
      </c>
      <c r="K366" s="494">
        <v>226</v>
      </c>
      <c r="L366" s="494">
        <v>220.2</v>
      </c>
      <c r="M366" s="494">
        <v>38.422690000000003</v>
      </c>
    </row>
    <row r="367" spans="1:13">
      <c r="A367" s="254">
        <v>357</v>
      </c>
      <c r="B367" s="497" t="s">
        <v>269</v>
      </c>
      <c r="C367" s="494">
        <v>5081.95</v>
      </c>
      <c r="D367" s="495">
        <v>4989.6500000000005</v>
      </c>
      <c r="E367" s="495">
        <v>4829.3000000000011</v>
      </c>
      <c r="F367" s="495">
        <v>4576.6500000000005</v>
      </c>
      <c r="G367" s="495">
        <v>4416.3000000000011</v>
      </c>
      <c r="H367" s="495">
        <v>5242.3000000000011</v>
      </c>
      <c r="I367" s="495">
        <v>5402.6500000000015</v>
      </c>
      <c r="J367" s="495">
        <v>5655.3000000000011</v>
      </c>
      <c r="K367" s="494">
        <v>5150</v>
      </c>
      <c r="L367" s="494">
        <v>4737</v>
      </c>
      <c r="M367" s="494">
        <v>5.9123900000000003</v>
      </c>
    </row>
    <row r="368" spans="1:13">
      <c r="A368" s="254">
        <v>358</v>
      </c>
      <c r="B368" s="497" t="s">
        <v>459</v>
      </c>
      <c r="C368" s="494">
        <v>189.7</v>
      </c>
      <c r="D368" s="495">
        <v>190.16666666666666</v>
      </c>
      <c r="E368" s="495">
        <v>186.93333333333331</v>
      </c>
      <c r="F368" s="495">
        <v>184.16666666666666</v>
      </c>
      <c r="G368" s="495">
        <v>180.93333333333331</v>
      </c>
      <c r="H368" s="495">
        <v>192.93333333333331</v>
      </c>
      <c r="I368" s="495">
        <v>196.16666666666666</v>
      </c>
      <c r="J368" s="495">
        <v>198.93333333333331</v>
      </c>
      <c r="K368" s="494">
        <v>193.4</v>
      </c>
      <c r="L368" s="494">
        <v>187.4</v>
      </c>
      <c r="M368" s="494">
        <v>5.1773699999999998</v>
      </c>
    </row>
    <row r="369" spans="1:13">
      <c r="A369" s="254">
        <v>359</v>
      </c>
      <c r="B369" s="497" t="s">
        <v>460</v>
      </c>
      <c r="C369" s="494">
        <v>718.55</v>
      </c>
      <c r="D369" s="495">
        <v>718.63333333333321</v>
      </c>
      <c r="E369" s="495">
        <v>701.11666666666645</v>
      </c>
      <c r="F369" s="495">
        <v>683.68333333333328</v>
      </c>
      <c r="G369" s="495">
        <v>666.16666666666652</v>
      </c>
      <c r="H369" s="495">
        <v>736.06666666666638</v>
      </c>
      <c r="I369" s="495">
        <v>753.58333333333326</v>
      </c>
      <c r="J369" s="495">
        <v>771.01666666666631</v>
      </c>
      <c r="K369" s="494">
        <v>736.15</v>
      </c>
      <c r="L369" s="494">
        <v>701.2</v>
      </c>
      <c r="M369" s="494">
        <v>1.5445199999999999</v>
      </c>
    </row>
    <row r="370" spans="1:13">
      <c r="A370" s="254">
        <v>360</v>
      </c>
      <c r="B370" s="497" t="s">
        <v>160</v>
      </c>
      <c r="C370" s="494">
        <v>1798.95</v>
      </c>
      <c r="D370" s="495">
        <v>1816.55</v>
      </c>
      <c r="E370" s="495">
        <v>1773.6499999999999</v>
      </c>
      <c r="F370" s="495">
        <v>1748.35</v>
      </c>
      <c r="G370" s="495">
        <v>1705.4499999999998</v>
      </c>
      <c r="H370" s="495">
        <v>1841.85</v>
      </c>
      <c r="I370" s="495">
        <v>1884.75</v>
      </c>
      <c r="J370" s="495">
        <v>1910.05</v>
      </c>
      <c r="K370" s="494">
        <v>1859.45</v>
      </c>
      <c r="L370" s="494">
        <v>1791.25</v>
      </c>
      <c r="M370" s="494">
        <v>10.91112</v>
      </c>
    </row>
    <row r="371" spans="1:13">
      <c r="A371" s="254">
        <v>361</v>
      </c>
      <c r="B371" s="497" t="s">
        <v>157</v>
      </c>
      <c r="C371" s="494">
        <v>1714.1</v>
      </c>
      <c r="D371" s="495">
        <v>1691.6666666666667</v>
      </c>
      <c r="E371" s="495">
        <v>1655.3333333333335</v>
      </c>
      <c r="F371" s="495">
        <v>1596.5666666666668</v>
      </c>
      <c r="G371" s="495">
        <v>1560.2333333333336</v>
      </c>
      <c r="H371" s="495">
        <v>1750.4333333333334</v>
      </c>
      <c r="I371" s="495">
        <v>1786.7666666666669</v>
      </c>
      <c r="J371" s="495">
        <v>1845.5333333333333</v>
      </c>
      <c r="K371" s="494">
        <v>1728</v>
      </c>
      <c r="L371" s="494">
        <v>1632.9</v>
      </c>
      <c r="M371" s="494">
        <v>13.64359</v>
      </c>
    </row>
    <row r="372" spans="1:13">
      <c r="A372" s="254">
        <v>362</v>
      </c>
      <c r="B372" s="497" t="s">
        <v>756</v>
      </c>
      <c r="C372" s="494">
        <v>840.5</v>
      </c>
      <c r="D372" s="495">
        <v>849.0333333333333</v>
      </c>
      <c r="E372" s="495">
        <v>826.46666666666658</v>
      </c>
      <c r="F372" s="495">
        <v>812.43333333333328</v>
      </c>
      <c r="G372" s="495">
        <v>789.86666666666656</v>
      </c>
      <c r="H372" s="495">
        <v>863.06666666666661</v>
      </c>
      <c r="I372" s="495">
        <v>885.63333333333321</v>
      </c>
      <c r="J372" s="495">
        <v>899.66666666666663</v>
      </c>
      <c r="K372" s="494">
        <v>871.6</v>
      </c>
      <c r="L372" s="494">
        <v>835</v>
      </c>
      <c r="M372" s="494">
        <v>0.32863999999999999</v>
      </c>
    </row>
    <row r="373" spans="1:13">
      <c r="A373" s="254">
        <v>363</v>
      </c>
      <c r="B373" s="497" t="s">
        <v>461</v>
      </c>
      <c r="C373" s="494">
        <v>1355.75</v>
      </c>
      <c r="D373" s="495">
        <v>1349.3999999999999</v>
      </c>
      <c r="E373" s="495">
        <v>1336.3999999999996</v>
      </c>
      <c r="F373" s="495">
        <v>1317.0499999999997</v>
      </c>
      <c r="G373" s="495">
        <v>1304.0499999999995</v>
      </c>
      <c r="H373" s="495">
        <v>1368.7499999999998</v>
      </c>
      <c r="I373" s="495">
        <v>1381.7500000000002</v>
      </c>
      <c r="J373" s="495">
        <v>1401.1</v>
      </c>
      <c r="K373" s="494">
        <v>1362.4</v>
      </c>
      <c r="L373" s="494">
        <v>1330.05</v>
      </c>
      <c r="M373" s="494">
        <v>2.7634099999999999</v>
      </c>
    </row>
    <row r="374" spans="1:13">
      <c r="A374" s="254">
        <v>364</v>
      </c>
      <c r="B374" s="497" t="s">
        <v>757</v>
      </c>
      <c r="C374" s="494">
        <v>786</v>
      </c>
      <c r="D374" s="495">
        <v>793.2833333333333</v>
      </c>
      <c r="E374" s="495">
        <v>772.81666666666661</v>
      </c>
      <c r="F374" s="495">
        <v>759.63333333333333</v>
      </c>
      <c r="G374" s="495">
        <v>739.16666666666663</v>
      </c>
      <c r="H374" s="495">
        <v>806.46666666666658</v>
      </c>
      <c r="I374" s="495">
        <v>826.93333333333328</v>
      </c>
      <c r="J374" s="495">
        <v>840.11666666666656</v>
      </c>
      <c r="K374" s="494">
        <v>813.75</v>
      </c>
      <c r="L374" s="494">
        <v>780.1</v>
      </c>
      <c r="M374" s="494">
        <v>0.88717000000000001</v>
      </c>
    </row>
    <row r="375" spans="1:13">
      <c r="A375" s="254">
        <v>365</v>
      </c>
      <c r="B375" s="497" t="s">
        <v>159</v>
      </c>
      <c r="C375" s="494">
        <v>109.95</v>
      </c>
      <c r="D375" s="495">
        <v>108.43333333333334</v>
      </c>
      <c r="E375" s="495">
        <v>106.56666666666668</v>
      </c>
      <c r="F375" s="495">
        <v>103.18333333333334</v>
      </c>
      <c r="G375" s="495">
        <v>101.31666666666668</v>
      </c>
      <c r="H375" s="495">
        <v>111.81666666666668</v>
      </c>
      <c r="I375" s="495">
        <v>113.68333333333335</v>
      </c>
      <c r="J375" s="495">
        <v>117.06666666666668</v>
      </c>
      <c r="K375" s="494">
        <v>110.3</v>
      </c>
      <c r="L375" s="494">
        <v>105.05</v>
      </c>
      <c r="M375" s="494">
        <v>63.321510000000004</v>
      </c>
    </row>
    <row r="376" spans="1:13">
      <c r="A376" s="254">
        <v>366</v>
      </c>
      <c r="B376" s="497" t="s">
        <v>162</v>
      </c>
      <c r="C376" s="494">
        <v>208.75</v>
      </c>
      <c r="D376" s="495">
        <v>206.86666666666665</v>
      </c>
      <c r="E376" s="495">
        <v>204.33333333333329</v>
      </c>
      <c r="F376" s="495">
        <v>199.91666666666663</v>
      </c>
      <c r="G376" s="495">
        <v>197.38333333333327</v>
      </c>
      <c r="H376" s="495">
        <v>211.2833333333333</v>
      </c>
      <c r="I376" s="495">
        <v>213.81666666666666</v>
      </c>
      <c r="J376" s="495">
        <v>218.23333333333332</v>
      </c>
      <c r="K376" s="494">
        <v>209.4</v>
      </c>
      <c r="L376" s="494">
        <v>202.45</v>
      </c>
      <c r="M376" s="494">
        <v>111.54980999999999</v>
      </c>
    </row>
    <row r="377" spans="1:13">
      <c r="A377" s="254">
        <v>367</v>
      </c>
      <c r="B377" s="497" t="s">
        <v>462</v>
      </c>
      <c r="C377" s="494">
        <v>198.45</v>
      </c>
      <c r="D377" s="495">
        <v>197.98333333333335</v>
      </c>
      <c r="E377" s="495">
        <v>193.06666666666669</v>
      </c>
      <c r="F377" s="495">
        <v>187.68333333333334</v>
      </c>
      <c r="G377" s="495">
        <v>182.76666666666668</v>
      </c>
      <c r="H377" s="495">
        <v>203.3666666666667</v>
      </c>
      <c r="I377" s="495">
        <v>208.28333333333333</v>
      </c>
      <c r="J377" s="495">
        <v>213.66666666666671</v>
      </c>
      <c r="K377" s="494">
        <v>202.9</v>
      </c>
      <c r="L377" s="494">
        <v>192.6</v>
      </c>
      <c r="M377" s="494">
        <v>17.57799</v>
      </c>
    </row>
    <row r="378" spans="1:13">
      <c r="A378" s="254">
        <v>368</v>
      </c>
      <c r="B378" s="497" t="s">
        <v>270</v>
      </c>
      <c r="C378" s="494">
        <v>301.05</v>
      </c>
      <c r="D378" s="495">
        <v>298.13333333333333</v>
      </c>
      <c r="E378" s="495">
        <v>293.56666666666666</v>
      </c>
      <c r="F378" s="495">
        <v>286.08333333333331</v>
      </c>
      <c r="G378" s="495">
        <v>281.51666666666665</v>
      </c>
      <c r="H378" s="495">
        <v>305.61666666666667</v>
      </c>
      <c r="I378" s="495">
        <v>310.18333333333328</v>
      </c>
      <c r="J378" s="495">
        <v>317.66666666666669</v>
      </c>
      <c r="K378" s="494">
        <v>302.7</v>
      </c>
      <c r="L378" s="494">
        <v>290.64999999999998</v>
      </c>
      <c r="M378" s="494">
        <v>3.4013</v>
      </c>
    </row>
    <row r="379" spans="1:13">
      <c r="A379" s="254">
        <v>369</v>
      </c>
      <c r="B379" s="497" t="s">
        <v>463</v>
      </c>
      <c r="C379" s="494">
        <v>121.15</v>
      </c>
      <c r="D379" s="495">
        <v>121.31666666666666</v>
      </c>
      <c r="E379" s="495">
        <v>117.83333333333333</v>
      </c>
      <c r="F379" s="495">
        <v>114.51666666666667</v>
      </c>
      <c r="G379" s="495">
        <v>111.03333333333333</v>
      </c>
      <c r="H379" s="495">
        <v>124.63333333333333</v>
      </c>
      <c r="I379" s="495">
        <v>128.11666666666667</v>
      </c>
      <c r="J379" s="495">
        <v>131.43333333333334</v>
      </c>
      <c r="K379" s="494">
        <v>124.8</v>
      </c>
      <c r="L379" s="494">
        <v>118</v>
      </c>
      <c r="M379" s="494">
        <v>2.2882600000000002</v>
      </c>
    </row>
    <row r="380" spans="1:13">
      <c r="A380" s="254">
        <v>370</v>
      </c>
      <c r="B380" s="497" t="s">
        <v>464</v>
      </c>
      <c r="C380" s="494">
        <v>6229</v>
      </c>
      <c r="D380" s="495">
        <v>6235.7333333333336</v>
      </c>
      <c r="E380" s="495">
        <v>6171.5166666666673</v>
      </c>
      <c r="F380" s="495">
        <v>6114.0333333333338</v>
      </c>
      <c r="G380" s="495">
        <v>6049.8166666666675</v>
      </c>
      <c r="H380" s="495">
        <v>6293.2166666666672</v>
      </c>
      <c r="I380" s="495">
        <v>6357.4333333333343</v>
      </c>
      <c r="J380" s="495">
        <v>6414.916666666667</v>
      </c>
      <c r="K380" s="494">
        <v>6299.95</v>
      </c>
      <c r="L380" s="494">
        <v>6178.25</v>
      </c>
      <c r="M380" s="494">
        <v>4.0980000000000003E-2</v>
      </c>
    </row>
    <row r="381" spans="1:13">
      <c r="A381" s="254">
        <v>371</v>
      </c>
      <c r="B381" s="497" t="s">
        <v>271</v>
      </c>
      <c r="C381" s="494">
        <v>13540.7</v>
      </c>
      <c r="D381" s="495">
        <v>13421.65</v>
      </c>
      <c r="E381" s="495">
        <v>13194.05</v>
      </c>
      <c r="F381" s="495">
        <v>12847.4</v>
      </c>
      <c r="G381" s="495">
        <v>12619.8</v>
      </c>
      <c r="H381" s="495">
        <v>13768.3</v>
      </c>
      <c r="I381" s="495">
        <v>13995.900000000001</v>
      </c>
      <c r="J381" s="495">
        <v>14342.55</v>
      </c>
      <c r="K381" s="494">
        <v>13649.25</v>
      </c>
      <c r="L381" s="494">
        <v>13075</v>
      </c>
      <c r="M381" s="494">
        <v>9.2050000000000007E-2</v>
      </c>
    </row>
    <row r="382" spans="1:13">
      <c r="A382" s="254">
        <v>372</v>
      </c>
      <c r="B382" s="497" t="s">
        <v>161</v>
      </c>
      <c r="C382" s="494">
        <v>35.1</v>
      </c>
      <c r="D382" s="495">
        <v>34.683333333333337</v>
      </c>
      <c r="E382" s="495">
        <v>34.066666666666677</v>
      </c>
      <c r="F382" s="495">
        <v>33.033333333333339</v>
      </c>
      <c r="G382" s="495">
        <v>32.416666666666679</v>
      </c>
      <c r="H382" s="495">
        <v>35.716666666666676</v>
      </c>
      <c r="I382" s="495">
        <v>36.333333333333336</v>
      </c>
      <c r="J382" s="495">
        <v>37.366666666666674</v>
      </c>
      <c r="K382" s="494">
        <v>35.299999999999997</v>
      </c>
      <c r="L382" s="494">
        <v>33.65</v>
      </c>
      <c r="M382" s="494">
        <v>1477.6653799999999</v>
      </c>
    </row>
    <row r="383" spans="1:13">
      <c r="A383" s="254">
        <v>373</v>
      </c>
      <c r="B383" s="497" t="s">
        <v>272</v>
      </c>
      <c r="C383" s="494">
        <v>592.85</v>
      </c>
      <c r="D383" s="495">
        <v>598.15</v>
      </c>
      <c r="E383" s="495">
        <v>577.5</v>
      </c>
      <c r="F383" s="495">
        <v>562.15</v>
      </c>
      <c r="G383" s="495">
        <v>541.5</v>
      </c>
      <c r="H383" s="495">
        <v>613.5</v>
      </c>
      <c r="I383" s="495">
        <v>634.14999999999986</v>
      </c>
      <c r="J383" s="495">
        <v>649.5</v>
      </c>
      <c r="K383" s="494">
        <v>618.79999999999995</v>
      </c>
      <c r="L383" s="494">
        <v>582.79999999999995</v>
      </c>
      <c r="M383" s="494">
        <v>0.82987</v>
      </c>
    </row>
    <row r="384" spans="1:13">
      <c r="A384" s="254">
        <v>374</v>
      </c>
      <c r="B384" s="497" t="s">
        <v>165</v>
      </c>
      <c r="C384" s="494">
        <v>193.65</v>
      </c>
      <c r="D384" s="495">
        <v>191.86666666666667</v>
      </c>
      <c r="E384" s="495">
        <v>188.43333333333334</v>
      </c>
      <c r="F384" s="495">
        <v>183.21666666666667</v>
      </c>
      <c r="G384" s="495">
        <v>179.78333333333333</v>
      </c>
      <c r="H384" s="495">
        <v>197.08333333333334</v>
      </c>
      <c r="I384" s="495">
        <v>200.51666666666668</v>
      </c>
      <c r="J384" s="495">
        <v>205.73333333333335</v>
      </c>
      <c r="K384" s="494">
        <v>195.3</v>
      </c>
      <c r="L384" s="494">
        <v>186.65</v>
      </c>
      <c r="M384" s="494">
        <v>221.56872000000001</v>
      </c>
    </row>
    <row r="385" spans="1:13">
      <c r="A385" s="254">
        <v>375</v>
      </c>
      <c r="B385" s="497" t="s">
        <v>166</v>
      </c>
      <c r="C385" s="494">
        <v>131</v>
      </c>
      <c r="D385" s="495">
        <v>129.4</v>
      </c>
      <c r="E385" s="495">
        <v>127.05000000000001</v>
      </c>
      <c r="F385" s="495">
        <v>123.10000000000001</v>
      </c>
      <c r="G385" s="495">
        <v>120.75000000000001</v>
      </c>
      <c r="H385" s="495">
        <v>133.35000000000002</v>
      </c>
      <c r="I385" s="495">
        <v>135.69999999999999</v>
      </c>
      <c r="J385" s="495">
        <v>139.65</v>
      </c>
      <c r="K385" s="494">
        <v>131.75</v>
      </c>
      <c r="L385" s="494">
        <v>125.45</v>
      </c>
      <c r="M385" s="494">
        <v>70.632990000000007</v>
      </c>
    </row>
    <row r="386" spans="1:13">
      <c r="A386" s="254">
        <v>376</v>
      </c>
      <c r="B386" s="497" t="s">
        <v>465</v>
      </c>
      <c r="C386" s="494">
        <v>241.85</v>
      </c>
      <c r="D386" s="495">
        <v>240.06666666666669</v>
      </c>
      <c r="E386" s="495">
        <v>237.63333333333338</v>
      </c>
      <c r="F386" s="495">
        <v>233.41666666666669</v>
      </c>
      <c r="G386" s="495">
        <v>230.98333333333338</v>
      </c>
      <c r="H386" s="495">
        <v>244.28333333333339</v>
      </c>
      <c r="I386" s="495">
        <v>246.71666666666673</v>
      </c>
      <c r="J386" s="495">
        <v>250.93333333333339</v>
      </c>
      <c r="K386" s="494">
        <v>242.5</v>
      </c>
      <c r="L386" s="494">
        <v>235.85</v>
      </c>
      <c r="M386" s="494">
        <v>1.70587</v>
      </c>
    </row>
    <row r="387" spans="1:13">
      <c r="A387" s="254">
        <v>377</v>
      </c>
      <c r="B387" s="497" t="s">
        <v>466</v>
      </c>
      <c r="C387" s="494">
        <v>518.29999999999995</v>
      </c>
      <c r="D387" s="495">
        <v>517.98333333333323</v>
      </c>
      <c r="E387" s="495">
        <v>508.31666666666649</v>
      </c>
      <c r="F387" s="495">
        <v>498.33333333333326</v>
      </c>
      <c r="G387" s="495">
        <v>488.66666666666652</v>
      </c>
      <c r="H387" s="495">
        <v>527.96666666666647</v>
      </c>
      <c r="I387" s="495">
        <v>537.63333333333321</v>
      </c>
      <c r="J387" s="495">
        <v>547.61666666666645</v>
      </c>
      <c r="K387" s="494">
        <v>527.65</v>
      </c>
      <c r="L387" s="494">
        <v>508</v>
      </c>
      <c r="M387" s="494">
        <v>2.4498799999999998</v>
      </c>
    </row>
    <row r="388" spans="1:13">
      <c r="A388" s="254">
        <v>378</v>
      </c>
      <c r="B388" s="497" t="s">
        <v>467</v>
      </c>
      <c r="C388" s="494">
        <v>27.45</v>
      </c>
      <c r="D388" s="495">
        <v>27.333333333333332</v>
      </c>
      <c r="E388" s="495">
        <v>26.966666666666665</v>
      </c>
      <c r="F388" s="495">
        <v>26.483333333333334</v>
      </c>
      <c r="G388" s="495">
        <v>26.116666666666667</v>
      </c>
      <c r="H388" s="495">
        <v>27.816666666666663</v>
      </c>
      <c r="I388" s="495">
        <v>28.18333333333333</v>
      </c>
      <c r="J388" s="495">
        <v>28.666666666666661</v>
      </c>
      <c r="K388" s="494">
        <v>27.7</v>
      </c>
      <c r="L388" s="494">
        <v>26.85</v>
      </c>
      <c r="M388" s="494">
        <v>42.79166</v>
      </c>
    </row>
    <row r="389" spans="1:13">
      <c r="A389" s="254">
        <v>379</v>
      </c>
      <c r="B389" s="497" t="s">
        <v>468</v>
      </c>
      <c r="C389" s="494">
        <v>154.15</v>
      </c>
      <c r="D389" s="495">
        <v>153.95000000000002</v>
      </c>
      <c r="E389" s="495">
        <v>151.00000000000003</v>
      </c>
      <c r="F389" s="495">
        <v>147.85000000000002</v>
      </c>
      <c r="G389" s="495">
        <v>144.90000000000003</v>
      </c>
      <c r="H389" s="495">
        <v>157.10000000000002</v>
      </c>
      <c r="I389" s="495">
        <v>160.05000000000001</v>
      </c>
      <c r="J389" s="495">
        <v>163.20000000000002</v>
      </c>
      <c r="K389" s="494">
        <v>156.9</v>
      </c>
      <c r="L389" s="494">
        <v>150.80000000000001</v>
      </c>
      <c r="M389" s="494">
        <v>27.820440000000001</v>
      </c>
    </row>
    <row r="390" spans="1:13">
      <c r="A390" s="254">
        <v>380</v>
      </c>
      <c r="B390" s="497" t="s">
        <v>273</v>
      </c>
      <c r="C390" s="494">
        <v>492.65</v>
      </c>
      <c r="D390" s="495">
        <v>494.58333333333331</v>
      </c>
      <c r="E390" s="495">
        <v>488.96666666666664</v>
      </c>
      <c r="F390" s="495">
        <v>485.2833333333333</v>
      </c>
      <c r="G390" s="495">
        <v>479.66666666666663</v>
      </c>
      <c r="H390" s="495">
        <v>498.26666666666665</v>
      </c>
      <c r="I390" s="495">
        <v>503.88333333333333</v>
      </c>
      <c r="J390" s="495">
        <v>507.56666666666666</v>
      </c>
      <c r="K390" s="494">
        <v>500.2</v>
      </c>
      <c r="L390" s="494">
        <v>490.9</v>
      </c>
      <c r="M390" s="494">
        <v>0.74941999999999998</v>
      </c>
    </row>
    <row r="391" spans="1:13">
      <c r="A391" s="254">
        <v>381</v>
      </c>
      <c r="B391" s="497" t="s">
        <v>469</v>
      </c>
      <c r="C391" s="494">
        <v>262.35000000000002</v>
      </c>
      <c r="D391" s="495">
        <v>261.31666666666666</v>
      </c>
      <c r="E391" s="495">
        <v>258.23333333333335</v>
      </c>
      <c r="F391" s="495">
        <v>254.11666666666667</v>
      </c>
      <c r="G391" s="495">
        <v>251.03333333333336</v>
      </c>
      <c r="H391" s="495">
        <v>265.43333333333334</v>
      </c>
      <c r="I391" s="495">
        <v>268.51666666666671</v>
      </c>
      <c r="J391" s="495">
        <v>272.63333333333333</v>
      </c>
      <c r="K391" s="494">
        <v>264.39999999999998</v>
      </c>
      <c r="L391" s="494">
        <v>257.2</v>
      </c>
      <c r="M391" s="494">
        <v>1.5588200000000001</v>
      </c>
    </row>
    <row r="392" spans="1:13">
      <c r="A392" s="254">
        <v>382</v>
      </c>
      <c r="B392" s="497" t="s">
        <v>470</v>
      </c>
      <c r="C392" s="494">
        <v>74.25</v>
      </c>
      <c r="D392" s="495">
        <v>73.633333333333326</v>
      </c>
      <c r="E392" s="495">
        <v>71.916666666666657</v>
      </c>
      <c r="F392" s="495">
        <v>69.583333333333329</v>
      </c>
      <c r="G392" s="495">
        <v>67.86666666666666</v>
      </c>
      <c r="H392" s="495">
        <v>75.966666666666654</v>
      </c>
      <c r="I392" s="495">
        <v>77.683333333333323</v>
      </c>
      <c r="J392" s="495">
        <v>80.016666666666652</v>
      </c>
      <c r="K392" s="494">
        <v>75.349999999999994</v>
      </c>
      <c r="L392" s="494">
        <v>71.3</v>
      </c>
      <c r="M392" s="494">
        <v>28.656949999999998</v>
      </c>
    </row>
    <row r="393" spans="1:13">
      <c r="A393" s="254">
        <v>383</v>
      </c>
      <c r="B393" s="497" t="s">
        <v>471</v>
      </c>
      <c r="C393" s="494">
        <v>2018.75</v>
      </c>
      <c r="D393" s="495">
        <v>2023.6833333333334</v>
      </c>
      <c r="E393" s="495">
        <v>1980.0666666666666</v>
      </c>
      <c r="F393" s="495">
        <v>1941.3833333333332</v>
      </c>
      <c r="G393" s="495">
        <v>1897.7666666666664</v>
      </c>
      <c r="H393" s="495">
        <v>2062.3666666666668</v>
      </c>
      <c r="I393" s="495">
        <v>2105.9833333333336</v>
      </c>
      <c r="J393" s="495">
        <v>2144.666666666667</v>
      </c>
      <c r="K393" s="494">
        <v>2067.3000000000002</v>
      </c>
      <c r="L393" s="494">
        <v>1985</v>
      </c>
      <c r="M393" s="494">
        <v>0.25581999999999999</v>
      </c>
    </row>
    <row r="394" spans="1:13">
      <c r="A394" s="254">
        <v>384</v>
      </c>
      <c r="B394" s="497" t="s">
        <v>472</v>
      </c>
      <c r="C394" s="494">
        <v>342.85</v>
      </c>
      <c r="D394" s="495">
        <v>340.68333333333334</v>
      </c>
      <c r="E394" s="495">
        <v>335.4666666666667</v>
      </c>
      <c r="F394" s="495">
        <v>328.08333333333337</v>
      </c>
      <c r="G394" s="495">
        <v>322.86666666666673</v>
      </c>
      <c r="H394" s="495">
        <v>348.06666666666666</v>
      </c>
      <c r="I394" s="495">
        <v>353.28333333333325</v>
      </c>
      <c r="J394" s="495">
        <v>360.66666666666663</v>
      </c>
      <c r="K394" s="494">
        <v>345.9</v>
      </c>
      <c r="L394" s="494">
        <v>333.3</v>
      </c>
      <c r="M394" s="494">
        <v>3.43</v>
      </c>
    </row>
    <row r="395" spans="1:13">
      <c r="A395" s="254">
        <v>385</v>
      </c>
      <c r="B395" s="497" t="s">
        <v>473</v>
      </c>
      <c r="C395" s="494">
        <v>179</v>
      </c>
      <c r="D395" s="495">
        <v>174.85</v>
      </c>
      <c r="E395" s="495">
        <v>168.2</v>
      </c>
      <c r="F395" s="495">
        <v>157.4</v>
      </c>
      <c r="G395" s="495">
        <v>150.75</v>
      </c>
      <c r="H395" s="495">
        <v>185.64999999999998</v>
      </c>
      <c r="I395" s="495">
        <v>192.3</v>
      </c>
      <c r="J395" s="495">
        <v>203.09999999999997</v>
      </c>
      <c r="K395" s="494">
        <v>181.5</v>
      </c>
      <c r="L395" s="494">
        <v>164.05</v>
      </c>
      <c r="M395" s="494">
        <v>4.7372100000000001</v>
      </c>
    </row>
    <row r="396" spans="1:13">
      <c r="A396" s="254">
        <v>386</v>
      </c>
      <c r="B396" s="497" t="s">
        <v>474</v>
      </c>
      <c r="C396" s="494">
        <v>901.95</v>
      </c>
      <c r="D396" s="495">
        <v>903.81666666666661</v>
      </c>
      <c r="E396" s="495">
        <v>888.13333333333321</v>
      </c>
      <c r="F396" s="495">
        <v>874.31666666666661</v>
      </c>
      <c r="G396" s="495">
        <v>858.63333333333321</v>
      </c>
      <c r="H396" s="495">
        <v>917.63333333333321</v>
      </c>
      <c r="I396" s="495">
        <v>933.31666666666661</v>
      </c>
      <c r="J396" s="495">
        <v>947.13333333333321</v>
      </c>
      <c r="K396" s="494">
        <v>919.5</v>
      </c>
      <c r="L396" s="494">
        <v>890</v>
      </c>
      <c r="M396" s="494">
        <v>1.0496000000000001</v>
      </c>
    </row>
    <row r="397" spans="1:13">
      <c r="A397" s="254">
        <v>387</v>
      </c>
      <c r="B397" s="497" t="s">
        <v>167</v>
      </c>
      <c r="C397" s="494">
        <v>1931.8</v>
      </c>
      <c r="D397" s="495">
        <v>1930.0833333333333</v>
      </c>
      <c r="E397" s="495">
        <v>1919.5666666666666</v>
      </c>
      <c r="F397" s="495">
        <v>1907.3333333333333</v>
      </c>
      <c r="G397" s="495">
        <v>1896.8166666666666</v>
      </c>
      <c r="H397" s="495">
        <v>1942.3166666666666</v>
      </c>
      <c r="I397" s="495">
        <v>1952.8333333333335</v>
      </c>
      <c r="J397" s="495">
        <v>1965.0666666666666</v>
      </c>
      <c r="K397" s="494">
        <v>1940.6</v>
      </c>
      <c r="L397" s="494">
        <v>1917.85</v>
      </c>
      <c r="M397" s="494">
        <v>89.582610000000003</v>
      </c>
    </row>
    <row r="398" spans="1:13">
      <c r="A398" s="254">
        <v>388</v>
      </c>
      <c r="B398" s="497" t="s">
        <v>815</v>
      </c>
      <c r="C398" s="494">
        <v>898</v>
      </c>
      <c r="D398" s="495">
        <v>899.30000000000007</v>
      </c>
      <c r="E398" s="495">
        <v>881.70000000000016</v>
      </c>
      <c r="F398" s="495">
        <v>865.40000000000009</v>
      </c>
      <c r="G398" s="495">
        <v>847.80000000000018</v>
      </c>
      <c r="H398" s="495">
        <v>915.60000000000014</v>
      </c>
      <c r="I398" s="495">
        <v>933.2</v>
      </c>
      <c r="J398" s="495">
        <v>949.50000000000011</v>
      </c>
      <c r="K398" s="494">
        <v>916.9</v>
      </c>
      <c r="L398" s="494">
        <v>883</v>
      </c>
      <c r="M398" s="494">
        <v>16.829689999999999</v>
      </c>
    </row>
    <row r="399" spans="1:13">
      <c r="A399" s="254">
        <v>389</v>
      </c>
      <c r="B399" s="497" t="s">
        <v>274</v>
      </c>
      <c r="C399" s="494">
        <v>897.8</v>
      </c>
      <c r="D399" s="495">
        <v>891.1</v>
      </c>
      <c r="E399" s="495">
        <v>881.45</v>
      </c>
      <c r="F399" s="495">
        <v>865.1</v>
      </c>
      <c r="G399" s="495">
        <v>855.45</v>
      </c>
      <c r="H399" s="495">
        <v>907.45</v>
      </c>
      <c r="I399" s="495">
        <v>917.09999999999991</v>
      </c>
      <c r="J399" s="495">
        <v>933.45</v>
      </c>
      <c r="K399" s="494">
        <v>900.75</v>
      </c>
      <c r="L399" s="494">
        <v>874.75</v>
      </c>
      <c r="M399" s="494">
        <v>11.748559999999999</v>
      </c>
    </row>
    <row r="400" spans="1:13">
      <c r="A400" s="254">
        <v>390</v>
      </c>
      <c r="B400" s="497" t="s">
        <v>476</v>
      </c>
      <c r="C400" s="494">
        <v>25.25</v>
      </c>
      <c r="D400" s="495">
        <v>25.133333333333336</v>
      </c>
      <c r="E400" s="495">
        <v>24.766666666666673</v>
      </c>
      <c r="F400" s="495">
        <v>24.283333333333335</v>
      </c>
      <c r="G400" s="495">
        <v>23.916666666666671</v>
      </c>
      <c r="H400" s="495">
        <v>25.616666666666674</v>
      </c>
      <c r="I400" s="495">
        <v>25.983333333333341</v>
      </c>
      <c r="J400" s="495">
        <v>26.466666666666676</v>
      </c>
      <c r="K400" s="494">
        <v>25.5</v>
      </c>
      <c r="L400" s="494">
        <v>24.65</v>
      </c>
      <c r="M400" s="494">
        <v>25.297720000000002</v>
      </c>
    </row>
    <row r="401" spans="1:13">
      <c r="A401" s="254">
        <v>391</v>
      </c>
      <c r="B401" s="497" t="s">
        <v>477</v>
      </c>
      <c r="C401" s="494">
        <v>2150.1</v>
      </c>
      <c r="D401" s="495">
        <v>2140.9333333333334</v>
      </c>
      <c r="E401" s="495">
        <v>2111.4666666666667</v>
      </c>
      <c r="F401" s="495">
        <v>2072.8333333333335</v>
      </c>
      <c r="G401" s="495">
        <v>2043.3666666666668</v>
      </c>
      <c r="H401" s="495">
        <v>2179.5666666666666</v>
      </c>
      <c r="I401" s="495">
        <v>2209.0333333333338</v>
      </c>
      <c r="J401" s="495">
        <v>2247.6666666666665</v>
      </c>
      <c r="K401" s="494">
        <v>2170.4</v>
      </c>
      <c r="L401" s="494">
        <v>2102.3000000000002</v>
      </c>
      <c r="M401" s="494">
        <v>0.63360000000000005</v>
      </c>
    </row>
    <row r="402" spans="1:13">
      <c r="A402" s="254">
        <v>392</v>
      </c>
      <c r="B402" s="497" t="s">
        <v>172</v>
      </c>
      <c r="C402" s="494">
        <v>6052.8</v>
      </c>
      <c r="D402" s="495">
        <v>6136.916666666667</v>
      </c>
      <c r="E402" s="495">
        <v>5943.8333333333339</v>
      </c>
      <c r="F402" s="495">
        <v>5834.8666666666668</v>
      </c>
      <c r="G402" s="495">
        <v>5641.7833333333338</v>
      </c>
      <c r="H402" s="495">
        <v>6245.8833333333341</v>
      </c>
      <c r="I402" s="495">
        <v>6438.9666666666681</v>
      </c>
      <c r="J402" s="495">
        <v>6547.9333333333343</v>
      </c>
      <c r="K402" s="494">
        <v>6330</v>
      </c>
      <c r="L402" s="494">
        <v>6027.95</v>
      </c>
      <c r="M402" s="494">
        <v>2.1094200000000001</v>
      </c>
    </row>
    <row r="403" spans="1:13">
      <c r="A403" s="254">
        <v>393</v>
      </c>
      <c r="B403" s="497" t="s">
        <v>478</v>
      </c>
      <c r="C403" s="494">
        <v>8034</v>
      </c>
      <c r="D403" s="495">
        <v>8066.9833333333336</v>
      </c>
      <c r="E403" s="495">
        <v>7957.0166666666673</v>
      </c>
      <c r="F403" s="495">
        <v>7880.0333333333338</v>
      </c>
      <c r="G403" s="495">
        <v>7770.0666666666675</v>
      </c>
      <c r="H403" s="495">
        <v>8143.9666666666672</v>
      </c>
      <c r="I403" s="495">
        <v>8253.9333333333343</v>
      </c>
      <c r="J403" s="495">
        <v>8330.9166666666679</v>
      </c>
      <c r="K403" s="494">
        <v>8176.95</v>
      </c>
      <c r="L403" s="494">
        <v>7990</v>
      </c>
      <c r="M403" s="494">
        <v>0.31163000000000002</v>
      </c>
    </row>
    <row r="404" spans="1:13">
      <c r="A404" s="254">
        <v>394</v>
      </c>
      <c r="B404" s="497" t="s">
        <v>479</v>
      </c>
      <c r="C404" s="494">
        <v>5301.45</v>
      </c>
      <c r="D404" s="495">
        <v>5236.166666666667</v>
      </c>
      <c r="E404" s="495">
        <v>5127.3333333333339</v>
      </c>
      <c r="F404" s="495">
        <v>4953.2166666666672</v>
      </c>
      <c r="G404" s="495">
        <v>4844.3833333333341</v>
      </c>
      <c r="H404" s="495">
        <v>5410.2833333333338</v>
      </c>
      <c r="I404" s="495">
        <v>5519.1166666666677</v>
      </c>
      <c r="J404" s="495">
        <v>5693.2333333333336</v>
      </c>
      <c r="K404" s="494">
        <v>5345</v>
      </c>
      <c r="L404" s="494">
        <v>5062.05</v>
      </c>
      <c r="M404" s="494">
        <v>0.35866999999999999</v>
      </c>
    </row>
    <row r="405" spans="1:13">
      <c r="A405" s="254">
        <v>395</v>
      </c>
      <c r="B405" s="497" t="s">
        <v>759</v>
      </c>
      <c r="C405" s="494">
        <v>92.65</v>
      </c>
      <c r="D405" s="495">
        <v>92.05</v>
      </c>
      <c r="E405" s="495">
        <v>90.5</v>
      </c>
      <c r="F405" s="495">
        <v>88.350000000000009</v>
      </c>
      <c r="G405" s="495">
        <v>86.800000000000011</v>
      </c>
      <c r="H405" s="495">
        <v>94.199999999999989</v>
      </c>
      <c r="I405" s="495">
        <v>95.749999999999972</v>
      </c>
      <c r="J405" s="495">
        <v>97.899999999999977</v>
      </c>
      <c r="K405" s="494">
        <v>93.6</v>
      </c>
      <c r="L405" s="494">
        <v>89.9</v>
      </c>
      <c r="M405" s="494">
        <v>3.7069100000000001</v>
      </c>
    </row>
    <row r="406" spans="1:13">
      <c r="A406" s="254">
        <v>396</v>
      </c>
      <c r="B406" s="497" t="s">
        <v>480</v>
      </c>
      <c r="C406" s="494">
        <v>370.9</v>
      </c>
      <c r="D406" s="495">
        <v>370.13333333333338</v>
      </c>
      <c r="E406" s="495">
        <v>365.76666666666677</v>
      </c>
      <c r="F406" s="495">
        <v>360.63333333333338</v>
      </c>
      <c r="G406" s="495">
        <v>356.26666666666677</v>
      </c>
      <c r="H406" s="495">
        <v>375.26666666666677</v>
      </c>
      <c r="I406" s="495">
        <v>379.63333333333344</v>
      </c>
      <c r="J406" s="495">
        <v>384.76666666666677</v>
      </c>
      <c r="K406" s="494">
        <v>374.5</v>
      </c>
      <c r="L406" s="494">
        <v>365</v>
      </c>
      <c r="M406" s="494">
        <v>1.01101</v>
      </c>
    </row>
    <row r="407" spans="1:13">
      <c r="A407" s="254">
        <v>397</v>
      </c>
      <c r="B407" s="497" t="s">
        <v>761</v>
      </c>
      <c r="C407" s="494">
        <v>246.45</v>
      </c>
      <c r="D407" s="495">
        <v>246.86666666666665</v>
      </c>
      <c r="E407" s="495">
        <v>240.8833333333333</v>
      </c>
      <c r="F407" s="495">
        <v>235.31666666666666</v>
      </c>
      <c r="G407" s="495">
        <v>229.33333333333331</v>
      </c>
      <c r="H407" s="495">
        <v>252.43333333333328</v>
      </c>
      <c r="I407" s="495">
        <v>258.41666666666663</v>
      </c>
      <c r="J407" s="495">
        <v>263.98333333333323</v>
      </c>
      <c r="K407" s="494">
        <v>252.85</v>
      </c>
      <c r="L407" s="494">
        <v>241.3</v>
      </c>
      <c r="M407" s="494">
        <v>9.5212599999999998</v>
      </c>
    </row>
    <row r="408" spans="1:13">
      <c r="A408" s="254">
        <v>398</v>
      </c>
      <c r="B408" s="497" t="s">
        <v>481</v>
      </c>
      <c r="C408" s="494">
        <v>1984.1</v>
      </c>
      <c r="D408" s="495">
        <v>1986.5</v>
      </c>
      <c r="E408" s="495">
        <v>1953.45</v>
      </c>
      <c r="F408" s="495">
        <v>1922.8</v>
      </c>
      <c r="G408" s="495">
        <v>1889.75</v>
      </c>
      <c r="H408" s="495">
        <v>2017.15</v>
      </c>
      <c r="I408" s="495">
        <v>2050.2000000000003</v>
      </c>
      <c r="J408" s="495">
        <v>2080.8500000000004</v>
      </c>
      <c r="K408" s="494">
        <v>2019.55</v>
      </c>
      <c r="L408" s="494">
        <v>1955.85</v>
      </c>
      <c r="M408" s="494">
        <v>5.8979999999999998E-2</v>
      </c>
    </row>
    <row r="409" spans="1:13">
      <c r="A409" s="254">
        <v>399</v>
      </c>
      <c r="B409" s="497" t="s">
        <v>482</v>
      </c>
      <c r="C409" s="494">
        <v>367.1</v>
      </c>
      <c r="D409" s="495">
        <v>369.40000000000003</v>
      </c>
      <c r="E409" s="495">
        <v>360.80000000000007</v>
      </c>
      <c r="F409" s="495">
        <v>354.50000000000006</v>
      </c>
      <c r="G409" s="495">
        <v>345.90000000000009</v>
      </c>
      <c r="H409" s="495">
        <v>375.70000000000005</v>
      </c>
      <c r="I409" s="495">
        <v>384.30000000000007</v>
      </c>
      <c r="J409" s="495">
        <v>390.6</v>
      </c>
      <c r="K409" s="494">
        <v>378</v>
      </c>
      <c r="L409" s="494">
        <v>363.1</v>
      </c>
      <c r="M409" s="494">
        <v>1.24258</v>
      </c>
    </row>
    <row r="410" spans="1:13">
      <c r="A410" s="254">
        <v>400</v>
      </c>
      <c r="B410" s="497" t="s">
        <v>760</v>
      </c>
      <c r="C410" s="494">
        <v>106.1</v>
      </c>
      <c r="D410" s="495">
        <v>104.83333333333333</v>
      </c>
      <c r="E410" s="495">
        <v>102.26666666666665</v>
      </c>
      <c r="F410" s="495">
        <v>98.433333333333323</v>
      </c>
      <c r="G410" s="495">
        <v>95.866666666666646</v>
      </c>
      <c r="H410" s="495">
        <v>108.66666666666666</v>
      </c>
      <c r="I410" s="495">
        <v>111.23333333333335</v>
      </c>
      <c r="J410" s="495">
        <v>115.06666666666666</v>
      </c>
      <c r="K410" s="494">
        <v>107.4</v>
      </c>
      <c r="L410" s="494">
        <v>101</v>
      </c>
      <c r="M410" s="494">
        <v>21.812270000000002</v>
      </c>
    </row>
    <row r="411" spans="1:13">
      <c r="A411" s="254">
        <v>401</v>
      </c>
      <c r="B411" s="497" t="s">
        <v>483</v>
      </c>
      <c r="C411" s="494">
        <v>192.25</v>
      </c>
      <c r="D411" s="495">
        <v>190.91666666666666</v>
      </c>
      <c r="E411" s="495">
        <v>188.33333333333331</v>
      </c>
      <c r="F411" s="495">
        <v>184.41666666666666</v>
      </c>
      <c r="G411" s="495">
        <v>181.83333333333331</v>
      </c>
      <c r="H411" s="495">
        <v>194.83333333333331</v>
      </c>
      <c r="I411" s="495">
        <v>197.41666666666663</v>
      </c>
      <c r="J411" s="495">
        <v>201.33333333333331</v>
      </c>
      <c r="K411" s="494">
        <v>193.5</v>
      </c>
      <c r="L411" s="494">
        <v>187</v>
      </c>
      <c r="M411" s="494">
        <v>0.69772000000000001</v>
      </c>
    </row>
    <row r="412" spans="1:13">
      <c r="A412" s="254">
        <v>402</v>
      </c>
      <c r="B412" s="497" t="s">
        <v>170</v>
      </c>
      <c r="C412" s="494">
        <v>30356.05</v>
      </c>
      <c r="D412" s="495">
        <v>30388.649999999998</v>
      </c>
      <c r="E412" s="495">
        <v>30077.399999999994</v>
      </c>
      <c r="F412" s="495">
        <v>29798.749999999996</v>
      </c>
      <c r="G412" s="495">
        <v>29487.499999999993</v>
      </c>
      <c r="H412" s="495">
        <v>30667.299999999996</v>
      </c>
      <c r="I412" s="495">
        <v>30978.550000000003</v>
      </c>
      <c r="J412" s="495">
        <v>31257.199999999997</v>
      </c>
      <c r="K412" s="494">
        <v>30699.9</v>
      </c>
      <c r="L412" s="494">
        <v>30110</v>
      </c>
      <c r="M412" s="494">
        <v>0.91664999999999996</v>
      </c>
    </row>
    <row r="413" spans="1:13">
      <c r="A413" s="254">
        <v>403</v>
      </c>
      <c r="B413" s="497" t="s">
        <v>484</v>
      </c>
      <c r="C413" s="494">
        <v>1435.5</v>
      </c>
      <c r="D413" s="495">
        <v>1425.1666666666667</v>
      </c>
      <c r="E413" s="495">
        <v>1380.3333333333335</v>
      </c>
      <c r="F413" s="495">
        <v>1325.1666666666667</v>
      </c>
      <c r="G413" s="495">
        <v>1280.3333333333335</v>
      </c>
      <c r="H413" s="495">
        <v>1480.3333333333335</v>
      </c>
      <c r="I413" s="495">
        <v>1525.166666666667</v>
      </c>
      <c r="J413" s="495">
        <v>1580.3333333333335</v>
      </c>
      <c r="K413" s="494">
        <v>1470</v>
      </c>
      <c r="L413" s="494">
        <v>1370</v>
      </c>
      <c r="M413" s="494">
        <v>0.47370000000000001</v>
      </c>
    </row>
    <row r="414" spans="1:13">
      <c r="A414" s="254">
        <v>404</v>
      </c>
      <c r="B414" s="497" t="s">
        <v>173</v>
      </c>
      <c r="C414" s="494">
        <v>1382.3</v>
      </c>
      <c r="D414" s="495">
        <v>1363.9666666666665</v>
      </c>
      <c r="E414" s="495">
        <v>1329.333333333333</v>
      </c>
      <c r="F414" s="495">
        <v>1276.3666666666666</v>
      </c>
      <c r="G414" s="495">
        <v>1241.7333333333331</v>
      </c>
      <c r="H414" s="495">
        <v>1416.9333333333329</v>
      </c>
      <c r="I414" s="495">
        <v>1451.5666666666666</v>
      </c>
      <c r="J414" s="495">
        <v>1504.5333333333328</v>
      </c>
      <c r="K414" s="494">
        <v>1398.6</v>
      </c>
      <c r="L414" s="494">
        <v>1311</v>
      </c>
      <c r="M414" s="494">
        <v>42.504730000000002</v>
      </c>
    </row>
    <row r="415" spans="1:13">
      <c r="A415" s="254">
        <v>405</v>
      </c>
      <c r="B415" s="497" t="s">
        <v>171</v>
      </c>
      <c r="C415" s="494">
        <v>1769.8</v>
      </c>
      <c r="D415" s="495">
        <v>1759.3333333333333</v>
      </c>
      <c r="E415" s="495">
        <v>1731.4666666666665</v>
      </c>
      <c r="F415" s="495">
        <v>1693.1333333333332</v>
      </c>
      <c r="G415" s="495">
        <v>1665.2666666666664</v>
      </c>
      <c r="H415" s="495">
        <v>1797.6666666666665</v>
      </c>
      <c r="I415" s="495">
        <v>1825.5333333333333</v>
      </c>
      <c r="J415" s="495">
        <v>1863.8666666666666</v>
      </c>
      <c r="K415" s="494">
        <v>1787.2</v>
      </c>
      <c r="L415" s="494">
        <v>1721</v>
      </c>
      <c r="M415" s="494">
        <v>2.1752600000000002</v>
      </c>
    </row>
    <row r="416" spans="1:13">
      <c r="A416" s="254">
        <v>406</v>
      </c>
      <c r="B416" s="497" t="s">
        <v>485</v>
      </c>
      <c r="C416" s="494">
        <v>527.79999999999995</v>
      </c>
      <c r="D416" s="495">
        <v>516.43333333333328</v>
      </c>
      <c r="E416" s="495">
        <v>484.36666666666656</v>
      </c>
      <c r="F416" s="495">
        <v>440.93333333333328</v>
      </c>
      <c r="G416" s="495">
        <v>408.86666666666656</v>
      </c>
      <c r="H416" s="495">
        <v>559.86666666666656</v>
      </c>
      <c r="I416" s="495">
        <v>591.93333333333339</v>
      </c>
      <c r="J416" s="495">
        <v>635.36666666666656</v>
      </c>
      <c r="K416" s="494">
        <v>548.5</v>
      </c>
      <c r="L416" s="494">
        <v>473</v>
      </c>
      <c r="M416" s="494">
        <v>16.282920000000001</v>
      </c>
    </row>
    <row r="417" spans="1:13">
      <c r="A417" s="254">
        <v>407</v>
      </c>
      <c r="B417" s="497" t="s">
        <v>486</v>
      </c>
      <c r="C417" s="494">
        <v>1277.05</v>
      </c>
      <c r="D417" s="495">
        <v>1305.7</v>
      </c>
      <c r="E417" s="495">
        <v>1226.45</v>
      </c>
      <c r="F417" s="495">
        <v>1175.8499999999999</v>
      </c>
      <c r="G417" s="495">
        <v>1096.5999999999999</v>
      </c>
      <c r="H417" s="495">
        <v>1356.3000000000002</v>
      </c>
      <c r="I417" s="495">
        <v>1435.5500000000002</v>
      </c>
      <c r="J417" s="495">
        <v>1486.1500000000003</v>
      </c>
      <c r="K417" s="494">
        <v>1384.95</v>
      </c>
      <c r="L417" s="494">
        <v>1255.0999999999999</v>
      </c>
      <c r="M417" s="494">
        <v>1.0133700000000001</v>
      </c>
    </row>
    <row r="418" spans="1:13">
      <c r="A418" s="254">
        <v>408</v>
      </c>
      <c r="B418" s="497" t="s">
        <v>762</v>
      </c>
      <c r="C418" s="494">
        <v>1473.05</v>
      </c>
      <c r="D418" s="495">
        <v>1472.6833333333334</v>
      </c>
      <c r="E418" s="495">
        <v>1433.3666666666668</v>
      </c>
      <c r="F418" s="495">
        <v>1393.6833333333334</v>
      </c>
      <c r="G418" s="495">
        <v>1354.3666666666668</v>
      </c>
      <c r="H418" s="495">
        <v>1512.3666666666668</v>
      </c>
      <c r="I418" s="495">
        <v>1551.6833333333334</v>
      </c>
      <c r="J418" s="495">
        <v>1591.3666666666668</v>
      </c>
      <c r="K418" s="494">
        <v>1512</v>
      </c>
      <c r="L418" s="494">
        <v>1433</v>
      </c>
      <c r="M418" s="494">
        <v>2.1587800000000001</v>
      </c>
    </row>
    <row r="419" spans="1:13">
      <c r="A419" s="254">
        <v>409</v>
      </c>
      <c r="B419" s="497" t="s">
        <v>487</v>
      </c>
      <c r="C419" s="494">
        <v>616.29999999999995</v>
      </c>
      <c r="D419" s="495">
        <v>607.76666666666665</v>
      </c>
      <c r="E419" s="495">
        <v>581.5333333333333</v>
      </c>
      <c r="F419" s="495">
        <v>546.76666666666665</v>
      </c>
      <c r="G419" s="495">
        <v>520.5333333333333</v>
      </c>
      <c r="H419" s="495">
        <v>642.5333333333333</v>
      </c>
      <c r="I419" s="495">
        <v>668.76666666666665</v>
      </c>
      <c r="J419" s="495">
        <v>703.5333333333333</v>
      </c>
      <c r="K419" s="494">
        <v>634</v>
      </c>
      <c r="L419" s="494">
        <v>573</v>
      </c>
      <c r="M419" s="494">
        <v>4.2693700000000003</v>
      </c>
    </row>
    <row r="420" spans="1:13">
      <c r="A420" s="254">
        <v>410</v>
      </c>
      <c r="B420" s="497" t="s">
        <v>488</v>
      </c>
      <c r="C420" s="494">
        <v>8</v>
      </c>
      <c r="D420" s="495">
        <v>8.1</v>
      </c>
      <c r="E420" s="495">
        <v>7.85</v>
      </c>
      <c r="F420" s="495">
        <v>7.7</v>
      </c>
      <c r="G420" s="495">
        <v>7.45</v>
      </c>
      <c r="H420" s="495">
        <v>8.25</v>
      </c>
      <c r="I420" s="495">
        <v>8.5</v>
      </c>
      <c r="J420" s="495">
        <v>8.6499999999999986</v>
      </c>
      <c r="K420" s="494">
        <v>8.35</v>
      </c>
      <c r="L420" s="494">
        <v>7.95</v>
      </c>
      <c r="M420" s="494">
        <v>260.24799999999999</v>
      </c>
    </row>
    <row r="421" spans="1:13">
      <c r="A421" s="254">
        <v>411</v>
      </c>
      <c r="B421" s="497" t="s">
        <v>763</v>
      </c>
      <c r="C421" s="494">
        <v>68.2</v>
      </c>
      <c r="D421" s="495">
        <v>67.95</v>
      </c>
      <c r="E421" s="495">
        <v>65.45</v>
      </c>
      <c r="F421" s="495">
        <v>62.7</v>
      </c>
      <c r="G421" s="495">
        <v>60.2</v>
      </c>
      <c r="H421" s="495">
        <v>70.7</v>
      </c>
      <c r="I421" s="495">
        <v>73.2</v>
      </c>
      <c r="J421" s="495">
        <v>75.95</v>
      </c>
      <c r="K421" s="494">
        <v>70.45</v>
      </c>
      <c r="L421" s="494">
        <v>65.2</v>
      </c>
      <c r="M421" s="494">
        <v>32.406709999999997</v>
      </c>
    </row>
    <row r="422" spans="1:13">
      <c r="A422" s="254">
        <v>412</v>
      </c>
      <c r="B422" s="497" t="s">
        <v>489</v>
      </c>
      <c r="C422" s="494">
        <v>100.85</v>
      </c>
      <c r="D422" s="495">
        <v>100.55</v>
      </c>
      <c r="E422" s="495">
        <v>96.5</v>
      </c>
      <c r="F422" s="495">
        <v>92.15</v>
      </c>
      <c r="G422" s="495">
        <v>88.100000000000009</v>
      </c>
      <c r="H422" s="495">
        <v>104.89999999999999</v>
      </c>
      <c r="I422" s="495">
        <v>108.94999999999997</v>
      </c>
      <c r="J422" s="495">
        <v>113.29999999999998</v>
      </c>
      <c r="K422" s="494">
        <v>104.6</v>
      </c>
      <c r="L422" s="494">
        <v>96.2</v>
      </c>
      <c r="M422" s="494">
        <v>7.87317</v>
      </c>
    </row>
    <row r="423" spans="1:13">
      <c r="A423" s="254">
        <v>413</v>
      </c>
      <c r="B423" s="497" t="s">
        <v>169</v>
      </c>
      <c r="C423" s="494">
        <v>341</v>
      </c>
      <c r="D423" s="495">
        <v>337.91666666666669</v>
      </c>
      <c r="E423" s="495">
        <v>333.58333333333337</v>
      </c>
      <c r="F423" s="495">
        <v>326.16666666666669</v>
      </c>
      <c r="G423" s="495">
        <v>321.83333333333337</v>
      </c>
      <c r="H423" s="495">
        <v>345.33333333333337</v>
      </c>
      <c r="I423" s="495">
        <v>349.66666666666674</v>
      </c>
      <c r="J423" s="495">
        <v>357.08333333333337</v>
      </c>
      <c r="K423" s="494">
        <v>342.25</v>
      </c>
      <c r="L423" s="494">
        <v>330.5</v>
      </c>
      <c r="M423" s="494">
        <v>497.73360000000002</v>
      </c>
    </row>
    <row r="424" spans="1:13">
      <c r="A424" s="254">
        <v>414</v>
      </c>
      <c r="B424" s="497" t="s">
        <v>168</v>
      </c>
      <c r="C424" s="494">
        <v>90.7</v>
      </c>
      <c r="D424" s="495">
        <v>89.25</v>
      </c>
      <c r="E424" s="495">
        <v>86.8</v>
      </c>
      <c r="F424" s="495">
        <v>82.899999999999991</v>
      </c>
      <c r="G424" s="495">
        <v>80.449999999999989</v>
      </c>
      <c r="H424" s="495">
        <v>93.15</v>
      </c>
      <c r="I424" s="495">
        <v>95.6</v>
      </c>
      <c r="J424" s="495">
        <v>99.500000000000014</v>
      </c>
      <c r="K424" s="494">
        <v>91.7</v>
      </c>
      <c r="L424" s="494">
        <v>85.35</v>
      </c>
      <c r="M424" s="494">
        <v>643.22835999999995</v>
      </c>
    </row>
    <row r="425" spans="1:13">
      <c r="A425" s="254">
        <v>415</v>
      </c>
      <c r="B425" s="497" t="s">
        <v>766</v>
      </c>
      <c r="C425" s="494">
        <v>311.05</v>
      </c>
      <c r="D425" s="495">
        <v>309.84999999999997</v>
      </c>
      <c r="E425" s="495">
        <v>302.69999999999993</v>
      </c>
      <c r="F425" s="495">
        <v>294.34999999999997</v>
      </c>
      <c r="G425" s="495">
        <v>287.19999999999993</v>
      </c>
      <c r="H425" s="495">
        <v>318.19999999999993</v>
      </c>
      <c r="I425" s="495">
        <v>325.34999999999991</v>
      </c>
      <c r="J425" s="495">
        <v>333.69999999999993</v>
      </c>
      <c r="K425" s="494">
        <v>317</v>
      </c>
      <c r="L425" s="494">
        <v>301.5</v>
      </c>
      <c r="M425" s="494">
        <v>11.70627</v>
      </c>
    </row>
    <row r="426" spans="1:13">
      <c r="A426" s="254">
        <v>416</v>
      </c>
      <c r="B426" s="497" t="s">
        <v>836</v>
      </c>
      <c r="C426" s="494">
        <v>216.7</v>
      </c>
      <c r="D426" s="495">
        <v>216.33333333333334</v>
      </c>
      <c r="E426" s="495">
        <v>212.4666666666667</v>
      </c>
      <c r="F426" s="495">
        <v>208.23333333333335</v>
      </c>
      <c r="G426" s="495">
        <v>204.3666666666667</v>
      </c>
      <c r="H426" s="495">
        <v>220.56666666666669</v>
      </c>
      <c r="I426" s="495">
        <v>224.43333333333331</v>
      </c>
      <c r="J426" s="495">
        <v>228.66666666666669</v>
      </c>
      <c r="K426" s="494">
        <v>220.2</v>
      </c>
      <c r="L426" s="494">
        <v>212.1</v>
      </c>
      <c r="M426" s="494">
        <v>3.1619600000000001</v>
      </c>
    </row>
    <row r="427" spans="1:13">
      <c r="A427" s="254">
        <v>417</v>
      </c>
      <c r="B427" s="497" t="s">
        <v>174</v>
      </c>
      <c r="C427" s="494">
        <v>876.1</v>
      </c>
      <c r="D427" s="495">
        <v>888.06666666666661</v>
      </c>
      <c r="E427" s="495">
        <v>858.13333333333321</v>
      </c>
      <c r="F427" s="495">
        <v>840.16666666666663</v>
      </c>
      <c r="G427" s="495">
        <v>810.23333333333323</v>
      </c>
      <c r="H427" s="495">
        <v>906.03333333333319</v>
      </c>
      <c r="I427" s="495">
        <v>935.96666666666658</v>
      </c>
      <c r="J427" s="495">
        <v>953.93333333333317</v>
      </c>
      <c r="K427" s="494">
        <v>918</v>
      </c>
      <c r="L427" s="494">
        <v>870.1</v>
      </c>
      <c r="M427" s="494">
        <v>17.654710000000001</v>
      </c>
    </row>
    <row r="428" spans="1:13">
      <c r="A428" s="254">
        <v>418</v>
      </c>
      <c r="B428" s="497" t="s">
        <v>490</v>
      </c>
      <c r="C428" s="494">
        <v>548.1</v>
      </c>
      <c r="D428" s="495">
        <v>540.66666666666663</v>
      </c>
      <c r="E428" s="495">
        <v>528.58333333333326</v>
      </c>
      <c r="F428" s="495">
        <v>509.06666666666661</v>
      </c>
      <c r="G428" s="495">
        <v>496.98333333333323</v>
      </c>
      <c r="H428" s="495">
        <v>560.18333333333328</v>
      </c>
      <c r="I428" s="495">
        <v>572.26666666666654</v>
      </c>
      <c r="J428" s="495">
        <v>591.7833333333333</v>
      </c>
      <c r="K428" s="494">
        <v>552.75</v>
      </c>
      <c r="L428" s="494">
        <v>521.15</v>
      </c>
      <c r="M428" s="494">
        <v>1.2404999999999999</v>
      </c>
    </row>
    <row r="429" spans="1:13">
      <c r="A429" s="254">
        <v>419</v>
      </c>
      <c r="B429" s="497" t="s">
        <v>793</v>
      </c>
      <c r="C429" s="494">
        <v>283.35000000000002</v>
      </c>
      <c r="D429" s="495">
        <v>282.78333333333336</v>
      </c>
      <c r="E429" s="495">
        <v>280.2166666666667</v>
      </c>
      <c r="F429" s="495">
        <v>277.08333333333331</v>
      </c>
      <c r="G429" s="495">
        <v>274.51666666666665</v>
      </c>
      <c r="H429" s="495">
        <v>285.91666666666674</v>
      </c>
      <c r="I429" s="495">
        <v>288.48333333333346</v>
      </c>
      <c r="J429" s="495">
        <v>291.61666666666679</v>
      </c>
      <c r="K429" s="494">
        <v>285.35000000000002</v>
      </c>
      <c r="L429" s="494">
        <v>279.64999999999998</v>
      </c>
      <c r="M429" s="494">
        <v>1.6621300000000001</v>
      </c>
    </row>
    <row r="430" spans="1:13">
      <c r="A430" s="254">
        <v>420</v>
      </c>
      <c r="B430" s="497" t="s">
        <v>491</v>
      </c>
      <c r="C430" s="494">
        <v>162.05000000000001</v>
      </c>
      <c r="D430" s="495">
        <v>161.61666666666667</v>
      </c>
      <c r="E430" s="495">
        <v>158.43333333333334</v>
      </c>
      <c r="F430" s="495">
        <v>154.81666666666666</v>
      </c>
      <c r="G430" s="495">
        <v>151.63333333333333</v>
      </c>
      <c r="H430" s="495">
        <v>165.23333333333335</v>
      </c>
      <c r="I430" s="495">
        <v>168.41666666666669</v>
      </c>
      <c r="J430" s="495">
        <v>172.03333333333336</v>
      </c>
      <c r="K430" s="494">
        <v>164.8</v>
      </c>
      <c r="L430" s="494">
        <v>158</v>
      </c>
      <c r="M430" s="494">
        <v>4.7826500000000003</v>
      </c>
    </row>
    <row r="431" spans="1:13">
      <c r="A431" s="254">
        <v>421</v>
      </c>
      <c r="B431" s="497" t="s">
        <v>175</v>
      </c>
      <c r="C431" s="494">
        <v>627.35</v>
      </c>
      <c r="D431" s="495">
        <v>626.33333333333337</v>
      </c>
      <c r="E431" s="495">
        <v>617.11666666666679</v>
      </c>
      <c r="F431" s="495">
        <v>606.88333333333344</v>
      </c>
      <c r="G431" s="495">
        <v>597.66666666666686</v>
      </c>
      <c r="H431" s="495">
        <v>636.56666666666672</v>
      </c>
      <c r="I431" s="495">
        <v>645.78333333333319</v>
      </c>
      <c r="J431" s="495">
        <v>656.01666666666665</v>
      </c>
      <c r="K431" s="494">
        <v>635.54999999999995</v>
      </c>
      <c r="L431" s="494">
        <v>616.1</v>
      </c>
      <c r="M431" s="494">
        <v>73.992069999999998</v>
      </c>
    </row>
    <row r="432" spans="1:13">
      <c r="A432" s="254">
        <v>422</v>
      </c>
      <c r="B432" s="497" t="s">
        <v>176</v>
      </c>
      <c r="C432" s="494">
        <v>465.1</v>
      </c>
      <c r="D432" s="495">
        <v>462</v>
      </c>
      <c r="E432" s="495">
        <v>457.25</v>
      </c>
      <c r="F432" s="495">
        <v>449.4</v>
      </c>
      <c r="G432" s="495">
        <v>444.65</v>
      </c>
      <c r="H432" s="495">
        <v>469.85</v>
      </c>
      <c r="I432" s="495">
        <v>474.6</v>
      </c>
      <c r="J432" s="495">
        <v>482.45000000000005</v>
      </c>
      <c r="K432" s="494">
        <v>466.75</v>
      </c>
      <c r="L432" s="494">
        <v>454.15</v>
      </c>
      <c r="M432" s="494">
        <v>12.428660000000001</v>
      </c>
    </row>
    <row r="433" spans="1:13">
      <c r="A433" s="254">
        <v>423</v>
      </c>
      <c r="B433" s="497" t="s">
        <v>492</v>
      </c>
      <c r="C433" s="494">
        <v>2471.1999999999998</v>
      </c>
      <c r="D433" s="495">
        <v>2467.2000000000003</v>
      </c>
      <c r="E433" s="495">
        <v>2440.4000000000005</v>
      </c>
      <c r="F433" s="495">
        <v>2409.6000000000004</v>
      </c>
      <c r="G433" s="495">
        <v>2382.8000000000006</v>
      </c>
      <c r="H433" s="495">
        <v>2498.0000000000005</v>
      </c>
      <c r="I433" s="495">
        <v>2524.8000000000006</v>
      </c>
      <c r="J433" s="495">
        <v>2555.6000000000004</v>
      </c>
      <c r="K433" s="494">
        <v>2494</v>
      </c>
      <c r="L433" s="494">
        <v>2436.4</v>
      </c>
      <c r="M433" s="494">
        <v>0.15937000000000001</v>
      </c>
    </row>
    <row r="434" spans="1:13">
      <c r="A434" s="254">
        <v>424</v>
      </c>
      <c r="B434" s="497" t="s">
        <v>493</v>
      </c>
      <c r="C434" s="494">
        <v>709.65</v>
      </c>
      <c r="D434" s="495">
        <v>707.96666666666658</v>
      </c>
      <c r="E434" s="495">
        <v>696.13333333333321</v>
      </c>
      <c r="F434" s="495">
        <v>682.61666666666667</v>
      </c>
      <c r="G434" s="495">
        <v>670.7833333333333</v>
      </c>
      <c r="H434" s="495">
        <v>721.48333333333312</v>
      </c>
      <c r="I434" s="495">
        <v>733.31666666666638</v>
      </c>
      <c r="J434" s="495">
        <v>746.83333333333303</v>
      </c>
      <c r="K434" s="494">
        <v>719.8</v>
      </c>
      <c r="L434" s="494">
        <v>694.45</v>
      </c>
      <c r="M434" s="494">
        <v>1.2805899999999999</v>
      </c>
    </row>
    <row r="435" spans="1:13">
      <c r="A435" s="254">
        <v>425</v>
      </c>
      <c r="B435" s="497" t="s">
        <v>494</v>
      </c>
      <c r="C435" s="494">
        <v>290.55</v>
      </c>
      <c r="D435" s="495">
        <v>285.55</v>
      </c>
      <c r="E435" s="495">
        <v>273.10000000000002</v>
      </c>
      <c r="F435" s="495">
        <v>255.65000000000003</v>
      </c>
      <c r="G435" s="495">
        <v>243.20000000000005</v>
      </c>
      <c r="H435" s="495">
        <v>303</v>
      </c>
      <c r="I435" s="495">
        <v>315.44999999999993</v>
      </c>
      <c r="J435" s="495">
        <v>332.9</v>
      </c>
      <c r="K435" s="494">
        <v>298</v>
      </c>
      <c r="L435" s="494">
        <v>268.10000000000002</v>
      </c>
      <c r="M435" s="494">
        <v>3.2631199999999998</v>
      </c>
    </row>
    <row r="436" spans="1:13">
      <c r="A436" s="254">
        <v>426</v>
      </c>
      <c r="B436" s="497" t="s">
        <v>495</v>
      </c>
      <c r="C436" s="494">
        <v>279.45</v>
      </c>
      <c r="D436" s="495">
        <v>277.93333333333334</v>
      </c>
      <c r="E436" s="495">
        <v>274.51666666666665</v>
      </c>
      <c r="F436" s="495">
        <v>269.58333333333331</v>
      </c>
      <c r="G436" s="495">
        <v>266.16666666666663</v>
      </c>
      <c r="H436" s="495">
        <v>282.86666666666667</v>
      </c>
      <c r="I436" s="495">
        <v>286.2833333333333</v>
      </c>
      <c r="J436" s="495">
        <v>291.2166666666667</v>
      </c>
      <c r="K436" s="494">
        <v>281.35000000000002</v>
      </c>
      <c r="L436" s="494">
        <v>273</v>
      </c>
      <c r="M436" s="494">
        <v>0.55903000000000003</v>
      </c>
    </row>
    <row r="437" spans="1:13">
      <c r="A437" s="254">
        <v>427</v>
      </c>
      <c r="B437" s="497" t="s">
        <v>496</v>
      </c>
      <c r="C437" s="494">
        <v>1971.95</v>
      </c>
      <c r="D437" s="495">
        <v>1966.6499999999999</v>
      </c>
      <c r="E437" s="495">
        <v>1935.2999999999997</v>
      </c>
      <c r="F437" s="495">
        <v>1898.6499999999999</v>
      </c>
      <c r="G437" s="495">
        <v>1867.2999999999997</v>
      </c>
      <c r="H437" s="495">
        <v>2003.2999999999997</v>
      </c>
      <c r="I437" s="495">
        <v>2034.6499999999996</v>
      </c>
      <c r="J437" s="495">
        <v>2071.2999999999997</v>
      </c>
      <c r="K437" s="494">
        <v>1998</v>
      </c>
      <c r="L437" s="494">
        <v>1930</v>
      </c>
      <c r="M437" s="494">
        <v>0.76776</v>
      </c>
    </row>
    <row r="438" spans="1:13">
      <c r="A438" s="254">
        <v>428</v>
      </c>
      <c r="B438" s="497" t="s">
        <v>764</v>
      </c>
      <c r="C438" s="494">
        <v>497.8</v>
      </c>
      <c r="D438" s="495">
        <v>500.89999999999992</v>
      </c>
      <c r="E438" s="495">
        <v>486.99999999999989</v>
      </c>
      <c r="F438" s="495">
        <v>476.2</v>
      </c>
      <c r="G438" s="495">
        <v>462.29999999999995</v>
      </c>
      <c r="H438" s="495">
        <v>511.69999999999982</v>
      </c>
      <c r="I438" s="495">
        <v>525.5999999999998</v>
      </c>
      <c r="J438" s="495">
        <v>536.39999999999975</v>
      </c>
      <c r="K438" s="494">
        <v>514.79999999999995</v>
      </c>
      <c r="L438" s="494">
        <v>490.1</v>
      </c>
      <c r="M438" s="494">
        <v>1.13473</v>
      </c>
    </row>
    <row r="439" spans="1:13">
      <c r="A439" s="254">
        <v>429</v>
      </c>
      <c r="B439" s="497" t="s">
        <v>814</v>
      </c>
      <c r="C439" s="494">
        <v>481.9</v>
      </c>
      <c r="D439" s="495">
        <v>483.56666666666661</v>
      </c>
      <c r="E439" s="495">
        <v>477.48333333333323</v>
      </c>
      <c r="F439" s="495">
        <v>473.06666666666661</v>
      </c>
      <c r="G439" s="495">
        <v>466.98333333333323</v>
      </c>
      <c r="H439" s="495">
        <v>487.98333333333323</v>
      </c>
      <c r="I439" s="495">
        <v>494.06666666666661</v>
      </c>
      <c r="J439" s="495">
        <v>498.48333333333323</v>
      </c>
      <c r="K439" s="494">
        <v>489.65</v>
      </c>
      <c r="L439" s="494">
        <v>479.15</v>
      </c>
      <c r="M439" s="494">
        <v>1.65015</v>
      </c>
    </row>
    <row r="440" spans="1:13">
      <c r="A440" s="254">
        <v>430</v>
      </c>
      <c r="B440" s="497" t="s">
        <v>497</v>
      </c>
      <c r="C440" s="494">
        <v>4.8499999999999996</v>
      </c>
      <c r="D440" s="495">
        <v>4.8</v>
      </c>
      <c r="E440" s="495">
        <v>4.6999999999999993</v>
      </c>
      <c r="F440" s="495">
        <v>4.55</v>
      </c>
      <c r="G440" s="495">
        <v>4.4499999999999993</v>
      </c>
      <c r="H440" s="495">
        <v>4.9499999999999993</v>
      </c>
      <c r="I440" s="495">
        <v>5.0499999999999989</v>
      </c>
      <c r="J440" s="495">
        <v>5.1999999999999993</v>
      </c>
      <c r="K440" s="494">
        <v>4.9000000000000004</v>
      </c>
      <c r="L440" s="494">
        <v>4.6500000000000004</v>
      </c>
      <c r="M440" s="494">
        <v>96.927899999999994</v>
      </c>
    </row>
    <row r="441" spans="1:13">
      <c r="A441" s="254">
        <v>431</v>
      </c>
      <c r="B441" s="497" t="s">
        <v>498</v>
      </c>
      <c r="C441" s="494">
        <v>133.6</v>
      </c>
      <c r="D441" s="495">
        <v>133.13333333333333</v>
      </c>
      <c r="E441" s="495">
        <v>131.36666666666665</v>
      </c>
      <c r="F441" s="495">
        <v>129.13333333333333</v>
      </c>
      <c r="G441" s="495">
        <v>127.36666666666665</v>
      </c>
      <c r="H441" s="495">
        <v>135.36666666666665</v>
      </c>
      <c r="I441" s="495">
        <v>137.1333333333333</v>
      </c>
      <c r="J441" s="495">
        <v>139.36666666666665</v>
      </c>
      <c r="K441" s="494">
        <v>134.9</v>
      </c>
      <c r="L441" s="494">
        <v>130.9</v>
      </c>
      <c r="M441" s="494">
        <v>1.48488</v>
      </c>
    </row>
    <row r="442" spans="1:13">
      <c r="A442" s="254">
        <v>432</v>
      </c>
      <c r="B442" s="497" t="s">
        <v>765</v>
      </c>
      <c r="C442" s="494">
        <v>1351.55</v>
      </c>
      <c r="D442" s="495">
        <v>1342.1833333333334</v>
      </c>
      <c r="E442" s="495">
        <v>1324.3666666666668</v>
      </c>
      <c r="F442" s="495">
        <v>1297.1833333333334</v>
      </c>
      <c r="G442" s="495">
        <v>1279.3666666666668</v>
      </c>
      <c r="H442" s="495">
        <v>1369.3666666666668</v>
      </c>
      <c r="I442" s="495">
        <v>1387.1833333333334</v>
      </c>
      <c r="J442" s="495">
        <v>1414.3666666666668</v>
      </c>
      <c r="K442" s="494">
        <v>1360</v>
      </c>
      <c r="L442" s="494">
        <v>1315</v>
      </c>
      <c r="M442" s="494">
        <v>5.246E-2</v>
      </c>
    </row>
    <row r="443" spans="1:13">
      <c r="A443" s="254">
        <v>433</v>
      </c>
      <c r="B443" s="497" t="s">
        <v>499</v>
      </c>
      <c r="C443" s="494">
        <v>1205.2</v>
      </c>
      <c r="D443" s="495">
        <v>1201.7333333333333</v>
      </c>
      <c r="E443" s="495">
        <v>1184.0166666666667</v>
      </c>
      <c r="F443" s="495">
        <v>1162.8333333333333</v>
      </c>
      <c r="G443" s="495">
        <v>1145.1166666666666</v>
      </c>
      <c r="H443" s="495">
        <v>1222.9166666666667</v>
      </c>
      <c r="I443" s="495">
        <v>1240.6333333333334</v>
      </c>
      <c r="J443" s="495">
        <v>1261.8166666666668</v>
      </c>
      <c r="K443" s="494">
        <v>1219.45</v>
      </c>
      <c r="L443" s="494">
        <v>1180.55</v>
      </c>
      <c r="M443" s="494">
        <v>0.39057999999999998</v>
      </c>
    </row>
    <row r="444" spans="1:13">
      <c r="A444" s="254">
        <v>434</v>
      </c>
      <c r="B444" s="497" t="s">
        <v>275</v>
      </c>
      <c r="C444" s="494">
        <v>564.29999999999995</v>
      </c>
      <c r="D444" s="495">
        <v>562.19999999999993</v>
      </c>
      <c r="E444" s="495">
        <v>551.59999999999991</v>
      </c>
      <c r="F444" s="495">
        <v>538.9</v>
      </c>
      <c r="G444" s="495">
        <v>528.29999999999995</v>
      </c>
      <c r="H444" s="495">
        <v>574.89999999999986</v>
      </c>
      <c r="I444" s="495">
        <v>585.5</v>
      </c>
      <c r="J444" s="495">
        <v>598.19999999999982</v>
      </c>
      <c r="K444" s="494">
        <v>572.79999999999995</v>
      </c>
      <c r="L444" s="494">
        <v>549.5</v>
      </c>
      <c r="M444" s="494">
        <v>3.3049300000000001</v>
      </c>
    </row>
    <row r="445" spans="1:13">
      <c r="A445" s="254">
        <v>435</v>
      </c>
      <c r="B445" s="497" t="s">
        <v>500</v>
      </c>
      <c r="C445" s="494">
        <v>869.75</v>
      </c>
      <c r="D445" s="495">
        <v>861.31666666666661</v>
      </c>
      <c r="E445" s="495">
        <v>848.53333333333319</v>
      </c>
      <c r="F445" s="495">
        <v>827.31666666666661</v>
      </c>
      <c r="G445" s="495">
        <v>814.53333333333319</v>
      </c>
      <c r="H445" s="495">
        <v>882.53333333333319</v>
      </c>
      <c r="I445" s="495">
        <v>895.31666666666649</v>
      </c>
      <c r="J445" s="495">
        <v>916.53333333333319</v>
      </c>
      <c r="K445" s="494">
        <v>874.1</v>
      </c>
      <c r="L445" s="494">
        <v>840.1</v>
      </c>
      <c r="M445" s="494">
        <v>0.14842</v>
      </c>
    </row>
    <row r="446" spans="1:13">
      <c r="A446" s="254">
        <v>436</v>
      </c>
      <c r="B446" s="497" t="s">
        <v>501</v>
      </c>
      <c r="C446" s="494">
        <v>468</v>
      </c>
      <c r="D446" s="495">
        <v>470.86666666666662</v>
      </c>
      <c r="E446" s="495">
        <v>458.73333333333323</v>
      </c>
      <c r="F446" s="495">
        <v>449.46666666666664</v>
      </c>
      <c r="G446" s="495">
        <v>437.33333333333326</v>
      </c>
      <c r="H446" s="495">
        <v>480.13333333333321</v>
      </c>
      <c r="I446" s="495">
        <v>492.26666666666654</v>
      </c>
      <c r="J446" s="495">
        <v>501.53333333333319</v>
      </c>
      <c r="K446" s="494">
        <v>483</v>
      </c>
      <c r="L446" s="494">
        <v>461.6</v>
      </c>
      <c r="M446" s="494">
        <v>0.61970000000000003</v>
      </c>
    </row>
    <row r="447" spans="1:13">
      <c r="A447" s="254">
        <v>437</v>
      </c>
      <c r="B447" s="497" t="s">
        <v>502</v>
      </c>
      <c r="C447" s="494">
        <v>7517.25</v>
      </c>
      <c r="D447" s="495">
        <v>7488.4000000000005</v>
      </c>
      <c r="E447" s="495">
        <v>7328.8500000000013</v>
      </c>
      <c r="F447" s="495">
        <v>7140.4500000000007</v>
      </c>
      <c r="G447" s="495">
        <v>6980.9000000000015</v>
      </c>
      <c r="H447" s="495">
        <v>7676.8000000000011</v>
      </c>
      <c r="I447" s="495">
        <v>7836.35</v>
      </c>
      <c r="J447" s="495">
        <v>8024.7500000000009</v>
      </c>
      <c r="K447" s="494">
        <v>7647.95</v>
      </c>
      <c r="L447" s="494">
        <v>7300</v>
      </c>
      <c r="M447" s="494">
        <v>0.19522</v>
      </c>
    </row>
    <row r="448" spans="1:13">
      <c r="A448" s="254">
        <v>438</v>
      </c>
      <c r="B448" s="497" t="s">
        <v>503</v>
      </c>
      <c r="C448" s="494">
        <v>272.14999999999998</v>
      </c>
      <c r="D448" s="495">
        <v>272.13333333333333</v>
      </c>
      <c r="E448" s="495">
        <v>269.51666666666665</v>
      </c>
      <c r="F448" s="495">
        <v>266.88333333333333</v>
      </c>
      <c r="G448" s="495">
        <v>264.26666666666665</v>
      </c>
      <c r="H448" s="495">
        <v>274.76666666666665</v>
      </c>
      <c r="I448" s="495">
        <v>277.38333333333333</v>
      </c>
      <c r="J448" s="495">
        <v>280.01666666666665</v>
      </c>
      <c r="K448" s="494">
        <v>274.75</v>
      </c>
      <c r="L448" s="494">
        <v>269.5</v>
      </c>
      <c r="M448" s="494">
        <v>0.21629999999999999</v>
      </c>
    </row>
    <row r="449" spans="1:13">
      <c r="A449" s="254">
        <v>439</v>
      </c>
      <c r="B449" s="497" t="s">
        <v>504</v>
      </c>
      <c r="C449" s="494">
        <v>27.2</v>
      </c>
      <c r="D449" s="495">
        <v>26.95</v>
      </c>
      <c r="E449" s="495">
        <v>26.65</v>
      </c>
      <c r="F449" s="495">
        <v>26.099999999999998</v>
      </c>
      <c r="G449" s="495">
        <v>25.799999999999997</v>
      </c>
      <c r="H449" s="495">
        <v>27.5</v>
      </c>
      <c r="I449" s="495">
        <v>27.800000000000004</v>
      </c>
      <c r="J449" s="495">
        <v>28.35</v>
      </c>
      <c r="K449" s="494">
        <v>27.25</v>
      </c>
      <c r="L449" s="494">
        <v>26.4</v>
      </c>
      <c r="M449" s="494">
        <v>47.886420000000001</v>
      </c>
    </row>
    <row r="450" spans="1:13">
      <c r="A450" s="254">
        <v>440</v>
      </c>
      <c r="B450" s="497" t="s">
        <v>188</v>
      </c>
      <c r="C450" s="494">
        <v>547.95000000000005</v>
      </c>
      <c r="D450" s="495">
        <v>543.85</v>
      </c>
      <c r="E450" s="495">
        <v>537.90000000000009</v>
      </c>
      <c r="F450" s="495">
        <v>527.85</v>
      </c>
      <c r="G450" s="495">
        <v>521.90000000000009</v>
      </c>
      <c r="H450" s="495">
        <v>553.90000000000009</v>
      </c>
      <c r="I450" s="495">
        <v>559.85000000000014</v>
      </c>
      <c r="J450" s="495">
        <v>569.90000000000009</v>
      </c>
      <c r="K450" s="494">
        <v>549.79999999999995</v>
      </c>
      <c r="L450" s="494">
        <v>533.79999999999995</v>
      </c>
      <c r="M450" s="494">
        <v>13.721410000000001</v>
      </c>
    </row>
    <row r="451" spans="1:13">
      <c r="A451" s="254">
        <v>441</v>
      </c>
      <c r="B451" s="497" t="s">
        <v>767</v>
      </c>
      <c r="C451" s="494">
        <v>14190.25</v>
      </c>
      <c r="D451" s="495">
        <v>14315.949999999999</v>
      </c>
      <c r="E451" s="495">
        <v>13939.049999999997</v>
      </c>
      <c r="F451" s="495">
        <v>13687.849999999999</v>
      </c>
      <c r="G451" s="495">
        <v>13310.949999999997</v>
      </c>
      <c r="H451" s="495">
        <v>14567.149999999998</v>
      </c>
      <c r="I451" s="495">
        <v>14944.05</v>
      </c>
      <c r="J451" s="495">
        <v>15195.249999999998</v>
      </c>
      <c r="K451" s="494">
        <v>14692.85</v>
      </c>
      <c r="L451" s="494">
        <v>14064.75</v>
      </c>
      <c r="M451" s="494">
        <v>1.1780000000000001E-2</v>
      </c>
    </row>
    <row r="452" spans="1:13">
      <c r="A452" s="254">
        <v>442</v>
      </c>
      <c r="B452" s="497" t="s">
        <v>177</v>
      </c>
      <c r="C452" s="494">
        <v>759.15</v>
      </c>
      <c r="D452" s="495">
        <v>755.29999999999984</v>
      </c>
      <c r="E452" s="495">
        <v>743.14999999999964</v>
      </c>
      <c r="F452" s="495">
        <v>727.14999999999975</v>
      </c>
      <c r="G452" s="495">
        <v>714.99999999999955</v>
      </c>
      <c r="H452" s="495">
        <v>771.29999999999973</v>
      </c>
      <c r="I452" s="495">
        <v>783.45</v>
      </c>
      <c r="J452" s="495">
        <v>799.44999999999982</v>
      </c>
      <c r="K452" s="494">
        <v>767.45</v>
      </c>
      <c r="L452" s="494">
        <v>739.3</v>
      </c>
      <c r="M452" s="494">
        <v>54.784210000000002</v>
      </c>
    </row>
    <row r="453" spans="1:13">
      <c r="A453" s="254">
        <v>443</v>
      </c>
      <c r="B453" s="497" t="s">
        <v>768</v>
      </c>
      <c r="C453" s="494">
        <v>117.55</v>
      </c>
      <c r="D453" s="495">
        <v>118.55</v>
      </c>
      <c r="E453" s="495">
        <v>115.6</v>
      </c>
      <c r="F453" s="495">
        <v>113.64999999999999</v>
      </c>
      <c r="G453" s="495">
        <v>110.69999999999999</v>
      </c>
      <c r="H453" s="495">
        <v>120.5</v>
      </c>
      <c r="I453" s="495">
        <v>123.45000000000002</v>
      </c>
      <c r="J453" s="495">
        <v>125.4</v>
      </c>
      <c r="K453" s="494">
        <v>121.5</v>
      </c>
      <c r="L453" s="494">
        <v>116.6</v>
      </c>
      <c r="M453" s="494">
        <v>17.050219999999999</v>
      </c>
    </row>
    <row r="454" spans="1:13">
      <c r="A454" s="254">
        <v>444</v>
      </c>
      <c r="B454" s="497" t="s">
        <v>769</v>
      </c>
      <c r="C454" s="494">
        <v>1100.5</v>
      </c>
      <c r="D454" s="495">
        <v>1111.5333333333333</v>
      </c>
      <c r="E454" s="495">
        <v>1079.0666666666666</v>
      </c>
      <c r="F454" s="495">
        <v>1057.6333333333332</v>
      </c>
      <c r="G454" s="495">
        <v>1025.1666666666665</v>
      </c>
      <c r="H454" s="495">
        <v>1132.9666666666667</v>
      </c>
      <c r="I454" s="495">
        <v>1165.4333333333334</v>
      </c>
      <c r="J454" s="495">
        <v>1186.8666666666668</v>
      </c>
      <c r="K454" s="494">
        <v>1144</v>
      </c>
      <c r="L454" s="494">
        <v>1090.0999999999999</v>
      </c>
      <c r="M454" s="494">
        <v>6.9238499999999998</v>
      </c>
    </row>
    <row r="455" spans="1:13">
      <c r="A455" s="254">
        <v>445</v>
      </c>
      <c r="B455" s="497" t="s">
        <v>183</v>
      </c>
      <c r="C455" s="494">
        <v>3104.05</v>
      </c>
      <c r="D455" s="495">
        <v>3130.3666666666668</v>
      </c>
      <c r="E455" s="495">
        <v>3046.7333333333336</v>
      </c>
      <c r="F455" s="495">
        <v>2989.416666666667</v>
      </c>
      <c r="G455" s="495">
        <v>2905.7833333333338</v>
      </c>
      <c r="H455" s="495">
        <v>3187.6833333333334</v>
      </c>
      <c r="I455" s="495">
        <v>3271.3166666666666</v>
      </c>
      <c r="J455" s="495">
        <v>3328.6333333333332</v>
      </c>
      <c r="K455" s="494">
        <v>3214</v>
      </c>
      <c r="L455" s="494">
        <v>3073.05</v>
      </c>
      <c r="M455" s="494">
        <v>86.545959999999994</v>
      </c>
    </row>
    <row r="456" spans="1:13">
      <c r="A456" s="254">
        <v>446</v>
      </c>
      <c r="B456" s="497" t="s">
        <v>804</v>
      </c>
      <c r="C456" s="494">
        <v>663.95</v>
      </c>
      <c r="D456" s="495">
        <v>665.94999999999993</v>
      </c>
      <c r="E456" s="495">
        <v>653.99999999999989</v>
      </c>
      <c r="F456" s="495">
        <v>644.04999999999995</v>
      </c>
      <c r="G456" s="495">
        <v>632.09999999999991</v>
      </c>
      <c r="H456" s="495">
        <v>675.89999999999986</v>
      </c>
      <c r="I456" s="495">
        <v>687.84999999999991</v>
      </c>
      <c r="J456" s="495">
        <v>697.79999999999984</v>
      </c>
      <c r="K456" s="494">
        <v>677.9</v>
      </c>
      <c r="L456" s="494">
        <v>656</v>
      </c>
      <c r="M456" s="494">
        <v>30.654170000000001</v>
      </c>
    </row>
    <row r="457" spans="1:13">
      <c r="A457" s="254">
        <v>447</v>
      </c>
      <c r="B457" s="497" t="s">
        <v>178</v>
      </c>
      <c r="C457" s="494">
        <v>2827.15</v>
      </c>
      <c r="D457" s="495">
        <v>2858.9666666666667</v>
      </c>
      <c r="E457" s="495">
        <v>2770.2833333333333</v>
      </c>
      <c r="F457" s="495">
        <v>2713.4166666666665</v>
      </c>
      <c r="G457" s="495">
        <v>2624.7333333333331</v>
      </c>
      <c r="H457" s="495">
        <v>2915.8333333333335</v>
      </c>
      <c r="I457" s="495">
        <v>3004.5166666666669</v>
      </c>
      <c r="J457" s="495">
        <v>3061.3833333333337</v>
      </c>
      <c r="K457" s="494">
        <v>2947.65</v>
      </c>
      <c r="L457" s="494">
        <v>2802.1</v>
      </c>
      <c r="M457" s="494">
        <v>2.78729</v>
      </c>
    </row>
    <row r="458" spans="1:13">
      <c r="A458" s="254">
        <v>448</v>
      </c>
      <c r="B458" s="497" t="s">
        <v>505</v>
      </c>
      <c r="C458" s="494">
        <v>1003.9</v>
      </c>
      <c r="D458" s="495">
        <v>1001.3000000000001</v>
      </c>
      <c r="E458" s="495">
        <v>993.60000000000014</v>
      </c>
      <c r="F458" s="495">
        <v>983.30000000000007</v>
      </c>
      <c r="G458" s="495">
        <v>975.60000000000014</v>
      </c>
      <c r="H458" s="495">
        <v>1011.6000000000001</v>
      </c>
      <c r="I458" s="495">
        <v>1019.3000000000002</v>
      </c>
      <c r="J458" s="495">
        <v>1029.6000000000001</v>
      </c>
      <c r="K458" s="494">
        <v>1009</v>
      </c>
      <c r="L458" s="494">
        <v>991</v>
      </c>
      <c r="M458" s="494">
        <v>0.22311</v>
      </c>
    </row>
    <row r="459" spans="1:13">
      <c r="A459" s="254">
        <v>449</v>
      </c>
      <c r="B459" s="497" t="s">
        <v>180</v>
      </c>
      <c r="C459" s="494">
        <v>134.25</v>
      </c>
      <c r="D459" s="495">
        <v>131.73333333333332</v>
      </c>
      <c r="E459" s="495">
        <v>128.56666666666663</v>
      </c>
      <c r="F459" s="495">
        <v>122.88333333333331</v>
      </c>
      <c r="G459" s="495">
        <v>119.71666666666663</v>
      </c>
      <c r="H459" s="495">
        <v>137.41666666666663</v>
      </c>
      <c r="I459" s="495">
        <v>140.58333333333331</v>
      </c>
      <c r="J459" s="495">
        <v>146.26666666666665</v>
      </c>
      <c r="K459" s="494">
        <v>134.9</v>
      </c>
      <c r="L459" s="494">
        <v>126.05</v>
      </c>
      <c r="M459" s="494">
        <v>37.946370000000002</v>
      </c>
    </row>
    <row r="460" spans="1:13">
      <c r="A460" s="254">
        <v>450</v>
      </c>
      <c r="B460" s="497" t="s">
        <v>179</v>
      </c>
      <c r="C460" s="494">
        <v>302.85000000000002</v>
      </c>
      <c r="D460" s="495">
        <v>295.98333333333335</v>
      </c>
      <c r="E460" s="495">
        <v>287.41666666666669</v>
      </c>
      <c r="F460" s="495">
        <v>271.98333333333335</v>
      </c>
      <c r="G460" s="495">
        <v>263.41666666666669</v>
      </c>
      <c r="H460" s="495">
        <v>311.41666666666669</v>
      </c>
      <c r="I460" s="495">
        <v>319.98333333333329</v>
      </c>
      <c r="J460" s="495">
        <v>335.41666666666669</v>
      </c>
      <c r="K460" s="494">
        <v>304.55</v>
      </c>
      <c r="L460" s="494">
        <v>280.55</v>
      </c>
      <c r="M460" s="494">
        <v>1168.7485300000001</v>
      </c>
    </row>
    <row r="461" spans="1:13">
      <c r="A461" s="254">
        <v>451</v>
      </c>
      <c r="B461" s="497" t="s">
        <v>181</v>
      </c>
      <c r="C461" s="494">
        <v>95.85</v>
      </c>
      <c r="D461" s="495">
        <v>94.566666666666663</v>
      </c>
      <c r="E461" s="495">
        <v>92.833333333333329</v>
      </c>
      <c r="F461" s="495">
        <v>89.816666666666663</v>
      </c>
      <c r="G461" s="495">
        <v>88.083333333333329</v>
      </c>
      <c r="H461" s="495">
        <v>97.583333333333329</v>
      </c>
      <c r="I461" s="495">
        <v>99.316666666666677</v>
      </c>
      <c r="J461" s="495">
        <v>102.33333333333333</v>
      </c>
      <c r="K461" s="494">
        <v>96.3</v>
      </c>
      <c r="L461" s="494">
        <v>91.55</v>
      </c>
      <c r="M461" s="494">
        <v>768.61733000000004</v>
      </c>
    </row>
    <row r="462" spans="1:13">
      <c r="A462" s="254">
        <v>452</v>
      </c>
      <c r="B462" s="497" t="s">
        <v>770</v>
      </c>
      <c r="C462" s="494">
        <v>56.55</v>
      </c>
      <c r="D462" s="495">
        <v>55.9</v>
      </c>
      <c r="E462" s="495">
        <v>55.05</v>
      </c>
      <c r="F462" s="495">
        <v>53.55</v>
      </c>
      <c r="G462" s="495">
        <v>52.699999999999996</v>
      </c>
      <c r="H462" s="495">
        <v>57.4</v>
      </c>
      <c r="I462" s="495">
        <v>58.250000000000007</v>
      </c>
      <c r="J462" s="495">
        <v>59.75</v>
      </c>
      <c r="K462" s="494">
        <v>56.75</v>
      </c>
      <c r="L462" s="494">
        <v>54.4</v>
      </c>
      <c r="M462" s="494">
        <v>75.941249999999997</v>
      </c>
    </row>
    <row r="463" spans="1:13">
      <c r="A463" s="254">
        <v>453</v>
      </c>
      <c r="B463" s="497" t="s">
        <v>182</v>
      </c>
      <c r="C463" s="494">
        <v>879</v>
      </c>
      <c r="D463" s="495">
        <v>869.86666666666667</v>
      </c>
      <c r="E463" s="495">
        <v>858.13333333333333</v>
      </c>
      <c r="F463" s="495">
        <v>837.26666666666665</v>
      </c>
      <c r="G463" s="495">
        <v>825.5333333333333</v>
      </c>
      <c r="H463" s="495">
        <v>890.73333333333335</v>
      </c>
      <c r="I463" s="495">
        <v>902.4666666666667</v>
      </c>
      <c r="J463" s="495">
        <v>923.33333333333337</v>
      </c>
      <c r="K463" s="494">
        <v>881.6</v>
      </c>
      <c r="L463" s="494">
        <v>849</v>
      </c>
      <c r="M463" s="494">
        <v>204.28502</v>
      </c>
    </row>
    <row r="464" spans="1:13">
      <c r="A464" s="254">
        <v>454</v>
      </c>
      <c r="B464" s="497" t="s">
        <v>506</v>
      </c>
      <c r="C464" s="494">
        <v>3370.75</v>
      </c>
      <c r="D464" s="495">
        <v>3345.7000000000003</v>
      </c>
      <c r="E464" s="495">
        <v>3275.0500000000006</v>
      </c>
      <c r="F464" s="495">
        <v>3179.3500000000004</v>
      </c>
      <c r="G464" s="495">
        <v>3108.7000000000007</v>
      </c>
      <c r="H464" s="495">
        <v>3441.4000000000005</v>
      </c>
      <c r="I464" s="495">
        <v>3512.05</v>
      </c>
      <c r="J464" s="495">
        <v>3607.7500000000005</v>
      </c>
      <c r="K464" s="494">
        <v>3416.35</v>
      </c>
      <c r="L464" s="494">
        <v>3250</v>
      </c>
      <c r="M464" s="494">
        <v>0.16977</v>
      </c>
    </row>
    <row r="465" spans="1:13">
      <c r="A465" s="254">
        <v>455</v>
      </c>
      <c r="B465" s="497" t="s">
        <v>184</v>
      </c>
      <c r="C465" s="494">
        <v>1001.85</v>
      </c>
      <c r="D465" s="495">
        <v>1011.6999999999999</v>
      </c>
      <c r="E465" s="495">
        <v>973.14999999999986</v>
      </c>
      <c r="F465" s="495">
        <v>944.44999999999993</v>
      </c>
      <c r="G465" s="495">
        <v>905.89999999999986</v>
      </c>
      <c r="H465" s="495">
        <v>1040.3999999999999</v>
      </c>
      <c r="I465" s="495">
        <v>1078.9499999999998</v>
      </c>
      <c r="J465" s="495">
        <v>1107.6499999999999</v>
      </c>
      <c r="K465" s="494">
        <v>1050.25</v>
      </c>
      <c r="L465" s="494">
        <v>983</v>
      </c>
      <c r="M465" s="494">
        <v>64.489949999999993</v>
      </c>
    </row>
    <row r="466" spans="1:13">
      <c r="A466" s="254">
        <v>456</v>
      </c>
      <c r="B466" s="497" t="s">
        <v>276</v>
      </c>
      <c r="C466" s="494">
        <v>149.35</v>
      </c>
      <c r="D466" s="495">
        <v>149.66666666666666</v>
      </c>
      <c r="E466" s="495">
        <v>146.93333333333331</v>
      </c>
      <c r="F466" s="495">
        <v>144.51666666666665</v>
      </c>
      <c r="G466" s="495">
        <v>141.7833333333333</v>
      </c>
      <c r="H466" s="495">
        <v>152.08333333333331</v>
      </c>
      <c r="I466" s="495">
        <v>154.81666666666666</v>
      </c>
      <c r="J466" s="495">
        <v>157.23333333333332</v>
      </c>
      <c r="K466" s="494">
        <v>152.4</v>
      </c>
      <c r="L466" s="494">
        <v>147.25</v>
      </c>
      <c r="M466" s="494">
        <v>8.0265299999999993</v>
      </c>
    </row>
    <row r="467" spans="1:13">
      <c r="A467" s="254">
        <v>457</v>
      </c>
      <c r="B467" s="497" t="s">
        <v>164</v>
      </c>
      <c r="C467" s="494">
        <v>1056.8</v>
      </c>
      <c r="D467" s="495">
        <v>1057.7833333333335</v>
      </c>
      <c r="E467" s="495">
        <v>1039.5666666666671</v>
      </c>
      <c r="F467" s="495">
        <v>1022.3333333333335</v>
      </c>
      <c r="G467" s="495">
        <v>1004.116666666667</v>
      </c>
      <c r="H467" s="495">
        <v>1075.0166666666671</v>
      </c>
      <c r="I467" s="495">
        <v>1093.2333333333338</v>
      </c>
      <c r="J467" s="495">
        <v>1110.4666666666672</v>
      </c>
      <c r="K467" s="494">
        <v>1076</v>
      </c>
      <c r="L467" s="494">
        <v>1040.55</v>
      </c>
      <c r="M467" s="494">
        <v>4.3647499999999999</v>
      </c>
    </row>
    <row r="468" spans="1:13">
      <c r="A468" s="254">
        <v>458</v>
      </c>
      <c r="B468" s="497" t="s">
        <v>507</v>
      </c>
      <c r="C468" s="494">
        <v>1339.8</v>
      </c>
      <c r="D468" s="495">
        <v>1341.5333333333333</v>
      </c>
      <c r="E468" s="495">
        <v>1323.1666666666665</v>
      </c>
      <c r="F468" s="495">
        <v>1306.5333333333333</v>
      </c>
      <c r="G468" s="495">
        <v>1288.1666666666665</v>
      </c>
      <c r="H468" s="495">
        <v>1358.1666666666665</v>
      </c>
      <c r="I468" s="495">
        <v>1376.5333333333333</v>
      </c>
      <c r="J468" s="495">
        <v>1393.1666666666665</v>
      </c>
      <c r="K468" s="494">
        <v>1359.9</v>
      </c>
      <c r="L468" s="494">
        <v>1324.9</v>
      </c>
      <c r="M468" s="494">
        <v>0.81220000000000003</v>
      </c>
    </row>
    <row r="469" spans="1:13">
      <c r="A469" s="254">
        <v>459</v>
      </c>
      <c r="B469" s="497" t="s">
        <v>508</v>
      </c>
      <c r="C469" s="494">
        <v>1021.55</v>
      </c>
      <c r="D469" s="495">
        <v>1041.8500000000001</v>
      </c>
      <c r="E469" s="495">
        <v>983.70000000000027</v>
      </c>
      <c r="F469" s="495">
        <v>945.85000000000014</v>
      </c>
      <c r="G469" s="495">
        <v>887.70000000000027</v>
      </c>
      <c r="H469" s="495">
        <v>1079.7000000000003</v>
      </c>
      <c r="I469" s="495">
        <v>1137.8500000000004</v>
      </c>
      <c r="J469" s="495">
        <v>1175.7000000000003</v>
      </c>
      <c r="K469" s="494">
        <v>1100</v>
      </c>
      <c r="L469" s="494">
        <v>1004</v>
      </c>
      <c r="M469" s="494">
        <v>7.7664200000000001</v>
      </c>
    </row>
    <row r="470" spans="1:13">
      <c r="A470" s="254">
        <v>460</v>
      </c>
      <c r="B470" s="497" t="s">
        <v>509</v>
      </c>
      <c r="C470" s="494">
        <v>1358.1</v>
      </c>
      <c r="D470" s="495">
        <v>1359.7</v>
      </c>
      <c r="E470" s="495">
        <v>1329.4</v>
      </c>
      <c r="F470" s="495">
        <v>1300.7</v>
      </c>
      <c r="G470" s="495">
        <v>1270.4000000000001</v>
      </c>
      <c r="H470" s="495">
        <v>1388.4</v>
      </c>
      <c r="I470" s="495">
        <v>1418.6999999999998</v>
      </c>
      <c r="J470" s="495">
        <v>1447.4</v>
      </c>
      <c r="K470" s="494">
        <v>1390</v>
      </c>
      <c r="L470" s="494">
        <v>1331</v>
      </c>
      <c r="M470" s="494">
        <v>0.45434999999999998</v>
      </c>
    </row>
    <row r="471" spans="1:13">
      <c r="A471" s="254">
        <v>461</v>
      </c>
      <c r="B471" s="497" t="s">
        <v>185</v>
      </c>
      <c r="C471" s="494">
        <v>1530.6</v>
      </c>
      <c r="D471" s="495">
        <v>1533.5166666666664</v>
      </c>
      <c r="E471" s="495">
        <v>1513.7333333333329</v>
      </c>
      <c r="F471" s="495">
        <v>1496.8666666666666</v>
      </c>
      <c r="G471" s="495">
        <v>1477.083333333333</v>
      </c>
      <c r="H471" s="495">
        <v>1550.3833333333328</v>
      </c>
      <c r="I471" s="495">
        <v>1570.1666666666665</v>
      </c>
      <c r="J471" s="495">
        <v>1587.0333333333326</v>
      </c>
      <c r="K471" s="494">
        <v>1553.3</v>
      </c>
      <c r="L471" s="494">
        <v>1516.65</v>
      </c>
      <c r="M471" s="494">
        <v>18.80575</v>
      </c>
    </row>
    <row r="472" spans="1:13">
      <c r="A472" s="254">
        <v>462</v>
      </c>
      <c r="B472" s="497" t="s">
        <v>186</v>
      </c>
      <c r="C472" s="494">
        <v>2566.65</v>
      </c>
      <c r="D472" s="495">
        <v>2572.5833333333335</v>
      </c>
      <c r="E472" s="495">
        <v>2538.1166666666668</v>
      </c>
      <c r="F472" s="495">
        <v>2509.5833333333335</v>
      </c>
      <c r="G472" s="495">
        <v>2475.1166666666668</v>
      </c>
      <c r="H472" s="495">
        <v>2601.1166666666668</v>
      </c>
      <c r="I472" s="495">
        <v>2635.583333333333</v>
      </c>
      <c r="J472" s="495">
        <v>2664.1166666666668</v>
      </c>
      <c r="K472" s="494">
        <v>2607.0500000000002</v>
      </c>
      <c r="L472" s="494">
        <v>2544.0500000000002</v>
      </c>
      <c r="M472" s="494">
        <v>3.0998800000000002</v>
      </c>
    </row>
    <row r="473" spans="1:13">
      <c r="A473" s="254">
        <v>463</v>
      </c>
      <c r="B473" s="497" t="s">
        <v>187</v>
      </c>
      <c r="C473" s="494">
        <v>397</v>
      </c>
      <c r="D473" s="495">
        <v>397.5333333333333</v>
      </c>
      <c r="E473" s="495">
        <v>387.91666666666663</v>
      </c>
      <c r="F473" s="495">
        <v>378.83333333333331</v>
      </c>
      <c r="G473" s="495">
        <v>369.21666666666664</v>
      </c>
      <c r="H473" s="495">
        <v>406.61666666666662</v>
      </c>
      <c r="I473" s="495">
        <v>416.23333333333329</v>
      </c>
      <c r="J473" s="495">
        <v>425.31666666666661</v>
      </c>
      <c r="K473" s="494">
        <v>407.15</v>
      </c>
      <c r="L473" s="494">
        <v>388.45</v>
      </c>
      <c r="M473" s="494">
        <v>10.39223</v>
      </c>
    </row>
    <row r="474" spans="1:13">
      <c r="A474" s="254">
        <v>464</v>
      </c>
      <c r="B474" s="497" t="s">
        <v>510</v>
      </c>
      <c r="C474" s="494">
        <v>729.25</v>
      </c>
      <c r="D474" s="495">
        <v>724.58333333333337</v>
      </c>
      <c r="E474" s="495">
        <v>716.36666666666679</v>
      </c>
      <c r="F474" s="495">
        <v>703.48333333333346</v>
      </c>
      <c r="G474" s="495">
        <v>695.26666666666688</v>
      </c>
      <c r="H474" s="495">
        <v>737.4666666666667</v>
      </c>
      <c r="I474" s="495">
        <v>745.68333333333317</v>
      </c>
      <c r="J474" s="495">
        <v>758.56666666666661</v>
      </c>
      <c r="K474" s="494">
        <v>732.8</v>
      </c>
      <c r="L474" s="494">
        <v>711.7</v>
      </c>
      <c r="M474" s="494">
        <v>4.3732899999999999</v>
      </c>
    </row>
    <row r="475" spans="1:13">
      <c r="A475" s="254">
        <v>465</v>
      </c>
      <c r="B475" s="497" t="s">
        <v>511</v>
      </c>
      <c r="C475" s="494">
        <v>13.7</v>
      </c>
      <c r="D475" s="495">
        <v>13.633333333333333</v>
      </c>
      <c r="E475" s="495">
        <v>13.466666666666665</v>
      </c>
      <c r="F475" s="495">
        <v>13.233333333333333</v>
      </c>
      <c r="G475" s="495">
        <v>13.066666666666665</v>
      </c>
      <c r="H475" s="495">
        <v>13.866666666666665</v>
      </c>
      <c r="I475" s="495">
        <v>14.033333333333333</v>
      </c>
      <c r="J475" s="495">
        <v>14.266666666666666</v>
      </c>
      <c r="K475" s="494">
        <v>13.8</v>
      </c>
      <c r="L475" s="494">
        <v>13.4</v>
      </c>
      <c r="M475" s="494">
        <v>75.371650000000002</v>
      </c>
    </row>
    <row r="476" spans="1:13">
      <c r="A476" s="254">
        <v>466</v>
      </c>
      <c r="B476" s="497" t="s">
        <v>512</v>
      </c>
      <c r="C476" s="494">
        <v>1136.45</v>
      </c>
      <c r="D476" s="495">
        <v>1142.1333333333334</v>
      </c>
      <c r="E476" s="495">
        <v>1119.3166666666668</v>
      </c>
      <c r="F476" s="495">
        <v>1102.1833333333334</v>
      </c>
      <c r="G476" s="495">
        <v>1079.3666666666668</v>
      </c>
      <c r="H476" s="495">
        <v>1159.2666666666669</v>
      </c>
      <c r="I476" s="495">
        <v>1182.0833333333335</v>
      </c>
      <c r="J476" s="495">
        <v>1199.2166666666669</v>
      </c>
      <c r="K476" s="494">
        <v>1164.95</v>
      </c>
      <c r="L476" s="494">
        <v>1125</v>
      </c>
      <c r="M476" s="494">
        <v>0.66008999999999995</v>
      </c>
    </row>
    <row r="477" spans="1:13">
      <c r="A477" s="254">
        <v>467</v>
      </c>
      <c r="B477" s="497" t="s">
        <v>513</v>
      </c>
      <c r="C477" s="494">
        <v>11.5</v>
      </c>
      <c r="D477" s="495">
        <v>11.433333333333332</v>
      </c>
      <c r="E477" s="495">
        <v>11.216666666666663</v>
      </c>
      <c r="F477" s="495">
        <v>10.933333333333332</v>
      </c>
      <c r="G477" s="495">
        <v>10.716666666666663</v>
      </c>
      <c r="H477" s="495">
        <v>11.716666666666663</v>
      </c>
      <c r="I477" s="495">
        <v>11.933333333333332</v>
      </c>
      <c r="J477" s="495">
        <v>12.216666666666663</v>
      </c>
      <c r="K477" s="494">
        <v>11.65</v>
      </c>
      <c r="L477" s="494">
        <v>11.15</v>
      </c>
      <c r="M477" s="494">
        <v>111.82122</v>
      </c>
    </row>
    <row r="478" spans="1:13">
      <c r="A478" s="254">
        <v>468</v>
      </c>
      <c r="B478" s="497" t="s">
        <v>514</v>
      </c>
      <c r="C478" s="494">
        <v>364.85</v>
      </c>
      <c r="D478" s="495">
        <v>366.2166666666667</v>
      </c>
      <c r="E478" s="495">
        <v>351.43333333333339</v>
      </c>
      <c r="F478" s="495">
        <v>338.01666666666671</v>
      </c>
      <c r="G478" s="495">
        <v>323.23333333333341</v>
      </c>
      <c r="H478" s="495">
        <v>379.63333333333338</v>
      </c>
      <c r="I478" s="495">
        <v>394.41666666666669</v>
      </c>
      <c r="J478" s="495">
        <v>407.83333333333337</v>
      </c>
      <c r="K478" s="494">
        <v>381</v>
      </c>
      <c r="L478" s="494">
        <v>352.8</v>
      </c>
      <c r="M478" s="494">
        <v>0.77203999999999995</v>
      </c>
    </row>
    <row r="479" spans="1:13">
      <c r="A479" s="254">
        <v>469</v>
      </c>
      <c r="B479" s="497" t="s">
        <v>193</v>
      </c>
      <c r="C479" s="494">
        <v>604.6</v>
      </c>
      <c r="D479" s="495">
        <v>604.0333333333333</v>
      </c>
      <c r="E479" s="495">
        <v>589.56666666666661</v>
      </c>
      <c r="F479" s="495">
        <v>574.5333333333333</v>
      </c>
      <c r="G479" s="495">
        <v>560.06666666666661</v>
      </c>
      <c r="H479" s="495">
        <v>619.06666666666661</v>
      </c>
      <c r="I479" s="495">
        <v>633.5333333333333</v>
      </c>
      <c r="J479" s="495">
        <v>648.56666666666661</v>
      </c>
      <c r="K479" s="494">
        <v>618.5</v>
      </c>
      <c r="L479" s="494">
        <v>589</v>
      </c>
      <c r="M479" s="494">
        <v>100.4645</v>
      </c>
    </row>
    <row r="480" spans="1:13">
      <c r="A480" s="254">
        <v>470</v>
      </c>
      <c r="B480" s="497" t="s">
        <v>190</v>
      </c>
      <c r="C480" s="494">
        <v>203.05</v>
      </c>
      <c r="D480" s="495">
        <v>203.7833333333333</v>
      </c>
      <c r="E480" s="495">
        <v>199.96666666666661</v>
      </c>
      <c r="F480" s="495">
        <v>196.8833333333333</v>
      </c>
      <c r="G480" s="495">
        <v>193.06666666666661</v>
      </c>
      <c r="H480" s="495">
        <v>206.86666666666662</v>
      </c>
      <c r="I480" s="495">
        <v>210.68333333333334</v>
      </c>
      <c r="J480" s="495">
        <v>213.76666666666662</v>
      </c>
      <c r="K480" s="494">
        <v>207.6</v>
      </c>
      <c r="L480" s="494">
        <v>200.7</v>
      </c>
      <c r="M480" s="494">
        <v>8.3159899999999993</v>
      </c>
    </row>
    <row r="481" spans="1:13">
      <c r="A481" s="254">
        <v>471</v>
      </c>
      <c r="B481" s="497" t="s">
        <v>784</v>
      </c>
      <c r="C481" s="494">
        <v>29.85</v>
      </c>
      <c r="D481" s="495">
        <v>29.599999999999998</v>
      </c>
      <c r="E481" s="495">
        <v>29.249999999999996</v>
      </c>
      <c r="F481" s="495">
        <v>28.65</v>
      </c>
      <c r="G481" s="495">
        <v>28.299999999999997</v>
      </c>
      <c r="H481" s="495">
        <v>30.199999999999996</v>
      </c>
      <c r="I481" s="495">
        <v>30.549999999999997</v>
      </c>
      <c r="J481" s="495">
        <v>31.149999999999995</v>
      </c>
      <c r="K481" s="494">
        <v>29.95</v>
      </c>
      <c r="L481" s="494">
        <v>29</v>
      </c>
      <c r="M481" s="494">
        <v>13.15283</v>
      </c>
    </row>
    <row r="482" spans="1:13">
      <c r="A482" s="254">
        <v>472</v>
      </c>
      <c r="B482" s="497" t="s">
        <v>191</v>
      </c>
      <c r="C482" s="494">
        <v>6604.45</v>
      </c>
      <c r="D482" s="495">
        <v>6588.5</v>
      </c>
      <c r="E482" s="495">
        <v>6520.55</v>
      </c>
      <c r="F482" s="495">
        <v>6436.6500000000005</v>
      </c>
      <c r="G482" s="495">
        <v>6368.7000000000007</v>
      </c>
      <c r="H482" s="495">
        <v>6672.4</v>
      </c>
      <c r="I482" s="495">
        <v>6740.35</v>
      </c>
      <c r="J482" s="495">
        <v>6824.2499999999991</v>
      </c>
      <c r="K482" s="494">
        <v>6656.45</v>
      </c>
      <c r="L482" s="494">
        <v>6504.6</v>
      </c>
      <c r="M482" s="494">
        <v>5.5118799999999997</v>
      </c>
    </row>
    <row r="483" spans="1:13">
      <c r="A483" s="254">
        <v>473</v>
      </c>
      <c r="B483" s="497" t="s">
        <v>192</v>
      </c>
      <c r="C483" s="494">
        <v>35.1</v>
      </c>
      <c r="D483" s="495">
        <v>34.900000000000006</v>
      </c>
      <c r="E483" s="495">
        <v>34.350000000000009</v>
      </c>
      <c r="F483" s="495">
        <v>33.6</v>
      </c>
      <c r="G483" s="495">
        <v>33.050000000000004</v>
      </c>
      <c r="H483" s="495">
        <v>35.650000000000013</v>
      </c>
      <c r="I483" s="495">
        <v>36.20000000000001</v>
      </c>
      <c r="J483" s="495">
        <v>36.950000000000017</v>
      </c>
      <c r="K483" s="494">
        <v>35.450000000000003</v>
      </c>
      <c r="L483" s="494">
        <v>34.15</v>
      </c>
      <c r="M483" s="494">
        <v>101.76423</v>
      </c>
    </row>
    <row r="484" spans="1:13">
      <c r="A484" s="254">
        <v>474</v>
      </c>
      <c r="B484" s="497" t="s">
        <v>189</v>
      </c>
      <c r="C484" s="494">
        <v>1101</v>
      </c>
      <c r="D484" s="495">
        <v>1097.8833333333334</v>
      </c>
      <c r="E484" s="495">
        <v>1085.1166666666668</v>
      </c>
      <c r="F484" s="495">
        <v>1069.2333333333333</v>
      </c>
      <c r="G484" s="495">
        <v>1056.4666666666667</v>
      </c>
      <c r="H484" s="495">
        <v>1113.7666666666669</v>
      </c>
      <c r="I484" s="495">
        <v>1126.5333333333338</v>
      </c>
      <c r="J484" s="495">
        <v>1142.416666666667</v>
      </c>
      <c r="K484" s="494">
        <v>1110.6500000000001</v>
      </c>
      <c r="L484" s="494">
        <v>1082</v>
      </c>
      <c r="M484" s="494">
        <v>3.7809699999999999</v>
      </c>
    </row>
    <row r="485" spans="1:13">
      <c r="A485" s="254">
        <v>475</v>
      </c>
      <c r="B485" s="497" t="s">
        <v>141</v>
      </c>
      <c r="C485" s="494">
        <v>524.20000000000005</v>
      </c>
      <c r="D485" s="495">
        <v>521.73333333333335</v>
      </c>
      <c r="E485" s="495">
        <v>517.4666666666667</v>
      </c>
      <c r="F485" s="495">
        <v>510.73333333333335</v>
      </c>
      <c r="G485" s="495">
        <v>506.4666666666667</v>
      </c>
      <c r="H485" s="495">
        <v>528.4666666666667</v>
      </c>
      <c r="I485" s="495">
        <v>532.73333333333335</v>
      </c>
      <c r="J485" s="495">
        <v>539.4666666666667</v>
      </c>
      <c r="K485" s="494">
        <v>526</v>
      </c>
      <c r="L485" s="494">
        <v>515</v>
      </c>
      <c r="M485" s="494">
        <v>11.368069999999999</v>
      </c>
    </row>
    <row r="486" spans="1:13">
      <c r="A486" s="254">
        <v>476</v>
      </c>
      <c r="B486" s="497" t="s">
        <v>277</v>
      </c>
      <c r="C486" s="494">
        <v>232.9</v>
      </c>
      <c r="D486" s="495">
        <v>232.41666666666666</v>
      </c>
      <c r="E486" s="495">
        <v>229.48333333333332</v>
      </c>
      <c r="F486" s="495">
        <v>226.06666666666666</v>
      </c>
      <c r="G486" s="495">
        <v>223.13333333333333</v>
      </c>
      <c r="H486" s="495">
        <v>235.83333333333331</v>
      </c>
      <c r="I486" s="495">
        <v>238.76666666666665</v>
      </c>
      <c r="J486" s="495">
        <v>242.18333333333331</v>
      </c>
      <c r="K486" s="494">
        <v>235.35</v>
      </c>
      <c r="L486" s="494">
        <v>229</v>
      </c>
      <c r="M486" s="494">
        <v>6.0487299999999999</v>
      </c>
    </row>
    <row r="487" spans="1:13">
      <c r="A487" s="254">
        <v>477</v>
      </c>
      <c r="B487" s="497" t="s">
        <v>515</v>
      </c>
      <c r="C487" s="494">
        <v>2776.75</v>
      </c>
      <c r="D487" s="495">
        <v>2772.1</v>
      </c>
      <c r="E487" s="495">
        <v>2754.6499999999996</v>
      </c>
      <c r="F487" s="495">
        <v>2732.5499999999997</v>
      </c>
      <c r="G487" s="495">
        <v>2715.0999999999995</v>
      </c>
      <c r="H487" s="495">
        <v>2794.2</v>
      </c>
      <c r="I487" s="495">
        <v>2811.6499999999996</v>
      </c>
      <c r="J487" s="495">
        <v>2833.75</v>
      </c>
      <c r="K487" s="494">
        <v>2789.55</v>
      </c>
      <c r="L487" s="494">
        <v>2750</v>
      </c>
      <c r="M487" s="494">
        <v>6.1420000000000002E-2</v>
      </c>
    </row>
    <row r="488" spans="1:13">
      <c r="A488" s="254">
        <v>478</v>
      </c>
      <c r="B488" s="497" t="s">
        <v>516</v>
      </c>
      <c r="C488" s="494">
        <v>333.2</v>
      </c>
      <c r="D488" s="495">
        <v>334.84999999999997</v>
      </c>
      <c r="E488" s="495">
        <v>327.14999999999992</v>
      </c>
      <c r="F488" s="495">
        <v>321.09999999999997</v>
      </c>
      <c r="G488" s="495">
        <v>313.39999999999992</v>
      </c>
      <c r="H488" s="495">
        <v>340.89999999999992</v>
      </c>
      <c r="I488" s="495">
        <v>348.59999999999997</v>
      </c>
      <c r="J488" s="495">
        <v>354.64999999999992</v>
      </c>
      <c r="K488" s="494">
        <v>342.55</v>
      </c>
      <c r="L488" s="494">
        <v>328.8</v>
      </c>
      <c r="M488" s="494">
        <v>1.9411400000000001</v>
      </c>
    </row>
    <row r="489" spans="1:13">
      <c r="A489" s="254">
        <v>479</v>
      </c>
      <c r="B489" s="497" t="s">
        <v>517</v>
      </c>
      <c r="C489" s="494">
        <v>239.25</v>
      </c>
      <c r="D489" s="495">
        <v>235.70000000000002</v>
      </c>
      <c r="E489" s="495">
        <v>225.55000000000004</v>
      </c>
      <c r="F489" s="495">
        <v>211.85000000000002</v>
      </c>
      <c r="G489" s="495">
        <v>201.70000000000005</v>
      </c>
      <c r="H489" s="495">
        <v>249.40000000000003</v>
      </c>
      <c r="I489" s="495">
        <v>259.55</v>
      </c>
      <c r="J489" s="495">
        <v>273.25</v>
      </c>
      <c r="K489" s="494">
        <v>245.85</v>
      </c>
      <c r="L489" s="494">
        <v>222</v>
      </c>
      <c r="M489" s="494">
        <v>1.2907200000000001</v>
      </c>
    </row>
    <row r="490" spans="1:13">
      <c r="A490" s="254">
        <v>480</v>
      </c>
      <c r="B490" s="497" t="s">
        <v>518</v>
      </c>
      <c r="C490" s="494">
        <v>3309.5</v>
      </c>
      <c r="D490" s="495">
        <v>3318.4666666666667</v>
      </c>
      <c r="E490" s="495">
        <v>3286.0333333333333</v>
      </c>
      <c r="F490" s="495">
        <v>3262.5666666666666</v>
      </c>
      <c r="G490" s="495">
        <v>3230.1333333333332</v>
      </c>
      <c r="H490" s="495">
        <v>3341.9333333333334</v>
      </c>
      <c r="I490" s="495">
        <v>3374.3666666666668</v>
      </c>
      <c r="J490" s="495">
        <v>3397.8333333333335</v>
      </c>
      <c r="K490" s="494">
        <v>3350.9</v>
      </c>
      <c r="L490" s="494">
        <v>3295</v>
      </c>
      <c r="M490" s="494">
        <v>3.4790000000000001E-2</v>
      </c>
    </row>
    <row r="491" spans="1:13">
      <c r="A491" s="254">
        <v>481</v>
      </c>
      <c r="B491" s="497" t="s">
        <v>519</v>
      </c>
      <c r="C491" s="494">
        <v>4518.3500000000004</v>
      </c>
      <c r="D491" s="495">
        <v>4422.7833333333338</v>
      </c>
      <c r="E491" s="495">
        <v>4295.5666666666675</v>
      </c>
      <c r="F491" s="495">
        <v>4072.7833333333338</v>
      </c>
      <c r="G491" s="495">
        <v>3945.5666666666675</v>
      </c>
      <c r="H491" s="495">
        <v>4645.5666666666675</v>
      </c>
      <c r="I491" s="495">
        <v>4772.7833333333328</v>
      </c>
      <c r="J491" s="495">
        <v>4995.5666666666675</v>
      </c>
      <c r="K491" s="494">
        <v>4550</v>
      </c>
      <c r="L491" s="494">
        <v>4200</v>
      </c>
      <c r="M491" s="494">
        <v>0.50505999999999995</v>
      </c>
    </row>
    <row r="492" spans="1:13">
      <c r="A492" s="254">
        <v>482</v>
      </c>
      <c r="B492" s="497" t="s">
        <v>520</v>
      </c>
      <c r="C492" s="494">
        <v>59.6</v>
      </c>
      <c r="D492" s="495">
        <v>59.6</v>
      </c>
      <c r="E492" s="495">
        <v>59.6</v>
      </c>
      <c r="F492" s="495">
        <v>59.6</v>
      </c>
      <c r="G492" s="495">
        <v>59.6</v>
      </c>
      <c r="H492" s="495">
        <v>59.6</v>
      </c>
      <c r="I492" s="495">
        <v>59.6</v>
      </c>
      <c r="J492" s="495">
        <v>59.6</v>
      </c>
      <c r="K492" s="494">
        <v>59.6</v>
      </c>
      <c r="L492" s="494">
        <v>59.6</v>
      </c>
      <c r="M492" s="494">
        <v>3.3037899999999998</v>
      </c>
    </row>
    <row r="493" spans="1:13">
      <c r="A493" s="254">
        <v>483</v>
      </c>
      <c r="B493" s="497" t="s">
        <v>521</v>
      </c>
      <c r="C493" s="494">
        <v>1187.05</v>
      </c>
      <c r="D493" s="495">
        <v>1197.7</v>
      </c>
      <c r="E493" s="495">
        <v>1169.45</v>
      </c>
      <c r="F493" s="495">
        <v>1151.8499999999999</v>
      </c>
      <c r="G493" s="495">
        <v>1123.5999999999999</v>
      </c>
      <c r="H493" s="495">
        <v>1215.3000000000002</v>
      </c>
      <c r="I493" s="495">
        <v>1243.5500000000002</v>
      </c>
      <c r="J493" s="495">
        <v>1261.1500000000003</v>
      </c>
      <c r="K493" s="494">
        <v>1225.95</v>
      </c>
      <c r="L493" s="494">
        <v>1180.0999999999999</v>
      </c>
      <c r="M493" s="494">
        <v>0.43992999999999999</v>
      </c>
    </row>
    <row r="494" spans="1:13">
      <c r="A494" s="254">
        <v>484</v>
      </c>
      <c r="B494" s="497" t="s">
        <v>278</v>
      </c>
      <c r="C494" s="494">
        <v>356.55</v>
      </c>
      <c r="D494" s="495">
        <v>356.5</v>
      </c>
      <c r="E494" s="495">
        <v>346.6</v>
      </c>
      <c r="F494" s="495">
        <v>336.65000000000003</v>
      </c>
      <c r="G494" s="495">
        <v>326.75000000000006</v>
      </c>
      <c r="H494" s="495">
        <v>366.45</v>
      </c>
      <c r="I494" s="495">
        <v>376.34999999999997</v>
      </c>
      <c r="J494" s="495">
        <v>386.29999999999995</v>
      </c>
      <c r="K494" s="494">
        <v>366.4</v>
      </c>
      <c r="L494" s="494">
        <v>346.55</v>
      </c>
      <c r="M494" s="494">
        <v>1.0586100000000001</v>
      </c>
    </row>
    <row r="495" spans="1:13">
      <c r="A495" s="254">
        <v>485</v>
      </c>
      <c r="B495" s="497" t="s">
        <v>522</v>
      </c>
      <c r="C495" s="494">
        <v>1004.55</v>
      </c>
      <c r="D495" s="495">
        <v>1002.85</v>
      </c>
      <c r="E495" s="495">
        <v>990.7</v>
      </c>
      <c r="F495" s="495">
        <v>976.85</v>
      </c>
      <c r="G495" s="495">
        <v>964.7</v>
      </c>
      <c r="H495" s="495">
        <v>1016.7</v>
      </c>
      <c r="I495" s="495">
        <v>1028.8499999999999</v>
      </c>
      <c r="J495" s="495">
        <v>1042.7</v>
      </c>
      <c r="K495" s="494">
        <v>1015</v>
      </c>
      <c r="L495" s="494">
        <v>989</v>
      </c>
      <c r="M495" s="494">
        <v>4.2108499999999998</v>
      </c>
    </row>
    <row r="496" spans="1:13">
      <c r="A496" s="254">
        <v>486</v>
      </c>
      <c r="B496" s="497" t="s">
        <v>523</v>
      </c>
      <c r="C496" s="494">
        <v>1568.9</v>
      </c>
      <c r="D496" s="495">
        <v>1562.9666666666665</v>
      </c>
      <c r="E496" s="495">
        <v>1543.9333333333329</v>
      </c>
      <c r="F496" s="495">
        <v>1518.9666666666665</v>
      </c>
      <c r="G496" s="495">
        <v>1499.9333333333329</v>
      </c>
      <c r="H496" s="495">
        <v>1587.9333333333329</v>
      </c>
      <c r="I496" s="495">
        <v>1606.9666666666662</v>
      </c>
      <c r="J496" s="495">
        <v>1631.9333333333329</v>
      </c>
      <c r="K496" s="494">
        <v>1582</v>
      </c>
      <c r="L496" s="494">
        <v>1538</v>
      </c>
      <c r="M496" s="494">
        <v>0.35903000000000002</v>
      </c>
    </row>
    <row r="497" spans="1:13">
      <c r="A497" s="254">
        <v>487</v>
      </c>
      <c r="B497" s="497" t="s">
        <v>524</v>
      </c>
      <c r="C497" s="494">
        <v>1619.25</v>
      </c>
      <c r="D497" s="495">
        <v>1625.1166666666668</v>
      </c>
      <c r="E497" s="495">
        <v>1569.2333333333336</v>
      </c>
      <c r="F497" s="495">
        <v>1519.2166666666667</v>
      </c>
      <c r="G497" s="495">
        <v>1463.3333333333335</v>
      </c>
      <c r="H497" s="495">
        <v>1675.1333333333337</v>
      </c>
      <c r="I497" s="495">
        <v>1731.0166666666669</v>
      </c>
      <c r="J497" s="495">
        <v>1781.0333333333338</v>
      </c>
      <c r="K497" s="494">
        <v>1681</v>
      </c>
      <c r="L497" s="494">
        <v>1575.1</v>
      </c>
      <c r="M497" s="494">
        <v>3.2149100000000002</v>
      </c>
    </row>
    <row r="498" spans="1:13">
      <c r="A498" s="254">
        <v>488</v>
      </c>
      <c r="B498" s="497" t="s">
        <v>118</v>
      </c>
      <c r="C498" s="494">
        <v>8.9499999999999993</v>
      </c>
      <c r="D498" s="495">
        <v>8.9166666666666661</v>
      </c>
      <c r="E498" s="495">
        <v>8.8333333333333321</v>
      </c>
      <c r="F498" s="495">
        <v>8.7166666666666668</v>
      </c>
      <c r="G498" s="495">
        <v>8.6333333333333329</v>
      </c>
      <c r="H498" s="495">
        <v>9.0333333333333314</v>
      </c>
      <c r="I498" s="495">
        <v>9.1166666666666636</v>
      </c>
      <c r="J498" s="495">
        <v>9.2333333333333307</v>
      </c>
      <c r="K498" s="494">
        <v>9</v>
      </c>
      <c r="L498" s="494">
        <v>8.8000000000000007</v>
      </c>
      <c r="M498" s="494">
        <v>1214.1028200000001</v>
      </c>
    </row>
    <row r="499" spans="1:13">
      <c r="A499" s="254">
        <v>489</v>
      </c>
      <c r="B499" s="497" t="s">
        <v>195</v>
      </c>
      <c r="C499" s="494">
        <v>958.25</v>
      </c>
      <c r="D499" s="495">
        <v>958.05000000000007</v>
      </c>
      <c r="E499" s="495">
        <v>946.20000000000016</v>
      </c>
      <c r="F499" s="495">
        <v>934.15000000000009</v>
      </c>
      <c r="G499" s="495">
        <v>922.30000000000018</v>
      </c>
      <c r="H499" s="495">
        <v>970.10000000000014</v>
      </c>
      <c r="I499" s="495">
        <v>981.95</v>
      </c>
      <c r="J499" s="495">
        <v>994.00000000000011</v>
      </c>
      <c r="K499" s="494">
        <v>969.9</v>
      </c>
      <c r="L499" s="494">
        <v>946</v>
      </c>
      <c r="M499" s="494">
        <v>26.32686</v>
      </c>
    </row>
    <row r="500" spans="1:13">
      <c r="A500" s="254">
        <v>490</v>
      </c>
      <c r="B500" s="497" t="s">
        <v>525</v>
      </c>
      <c r="C500" s="494">
        <v>6088.4</v>
      </c>
      <c r="D500" s="495">
        <v>6099.4833333333327</v>
      </c>
      <c r="E500" s="495">
        <v>6000.0166666666655</v>
      </c>
      <c r="F500" s="495">
        <v>5911.6333333333332</v>
      </c>
      <c r="G500" s="495">
        <v>5812.1666666666661</v>
      </c>
      <c r="H500" s="495">
        <v>6187.866666666665</v>
      </c>
      <c r="I500" s="495">
        <v>6287.3333333333321</v>
      </c>
      <c r="J500" s="495">
        <v>6375.7166666666644</v>
      </c>
      <c r="K500" s="494">
        <v>6198.95</v>
      </c>
      <c r="L500" s="494">
        <v>6011.1</v>
      </c>
      <c r="M500" s="494">
        <v>1.976E-2</v>
      </c>
    </row>
    <row r="501" spans="1:13">
      <c r="A501" s="254">
        <v>491</v>
      </c>
      <c r="B501" s="497" t="s">
        <v>526</v>
      </c>
      <c r="C501" s="494">
        <v>148.85</v>
      </c>
      <c r="D501" s="495">
        <v>149.66666666666666</v>
      </c>
      <c r="E501" s="495">
        <v>146.7833333333333</v>
      </c>
      <c r="F501" s="495">
        <v>144.71666666666664</v>
      </c>
      <c r="G501" s="495">
        <v>141.83333333333329</v>
      </c>
      <c r="H501" s="495">
        <v>151.73333333333332</v>
      </c>
      <c r="I501" s="495">
        <v>154.6166666666667</v>
      </c>
      <c r="J501" s="495">
        <v>156.68333333333334</v>
      </c>
      <c r="K501" s="494">
        <v>152.55000000000001</v>
      </c>
      <c r="L501" s="494">
        <v>147.6</v>
      </c>
      <c r="M501" s="494">
        <v>10.485049999999999</v>
      </c>
    </row>
    <row r="502" spans="1:13">
      <c r="A502" s="254">
        <v>492</v>
      </c>
      <c r="B502" s="497" t="s">
        <v>527</v>
      </c>
      <c r="C502" s="494">
        <v>77.55</v>
      </c>
      <c r="D502" s="495">
        <v>78.583333333333329</v>
      </c>
      <c r="E502" s="495">
        <v>76.216666666666654</v>
      </c>
      <c r="F502" s="495">
        <v>74.883333333333326</v>
      </c>
      <c r="G502" s="495">
        <v>72.516666666666652</v>
      </c>
      <c r="H502" s="495">
        <v>79.916666666666657</v>
      </c>
      <c r="I502" s="495">
        <v>82.283333333333331</v>
      </c>
      <c r="J502" s="495">
        <v>83.61666666666666</v>
      </c>
      <c r="K502" s="494">
        <v>80.95</v>
      </c>
      <c r="L502" s="494">
        <v>77.25</v>
      </c>
      <c r="M502" s="494">
        <v>11.538399999999999</v>
      </c>
    </row>
    <row r="503" spans="1:13">
      <c r="A503" s="254">
        <v>493</v>
      </c>
      <c r="B503" s="497" t="s">
        <v>771</v>
      </c>
      <c r="C503" s="494">
        <v>404.05</v>
      </c>
      <c r="D503" s="495">
        <v>405.4666666666667</v>
      </c>
      <c r="E503" s="495">
        <v>394.58333333333337</v>
      </c>
      <c r="F503" s="495">
        <v>385.11666666666667</v>
      </c>
      <c r="G503" s="495">
        <v>374.23333333333335</v>
      </c>
      <c r="H503" s="495">
        <v>414.93333333333339</v>
      </c>
      <c r="I503" s="495">
        <v>425.81666666666672</v>
      </c>
      <c r="J503" s="495">
        <v>435.28333333333342</v>
      </c>
      <c r="K503" s="494">
        <v>416.35</v>
      </c>
      <c r="L503" s="494">
        <v>396</v>
      </c>
      <c r="M503" s="494">
        <v>1.6879500000000001</v>
      </c>
    </row>
    <row r="504" spans="1:13">
      <c r="A504" s="254">
        <v>494</v>
      </c>
      <c r="B504" s="497" t="s">
        <v>528</v>
      </c>
      <c r="C504" s="494">
        <v>2183.0500000000002</v>
      </c>
      <c r="D504" s="495">
        <v>2177.35</v>
      </c>
      <c r="E504" s="495">
        <v>2140.6999999999998</v>
      </c>
      <c r="F504" s="495">
        <v>2098.35</v>
      </c>
      <c r="G504" s="495">
        <v>2061.6999999999998</v>
      </c>
      <c r="H504" s="495">
        <v>2219.6999999999998</v>
      </c>
      <c r="I504" s="495">
        <v>2256.3500000000004</v>
      </c>
      <c r="J504" s="495">
        <v>2298.6999999999998</v>
      </c>
      <c r="K504" s="494">
        <v>2214</v>
      </c>
      <c r="L504" s="494">
        <v>2135</v>
      </c>
      <c r="M504" s="494">
        <v>0.48097000000000001</v>
      </c>
    </row>
    <row r="505" spans="1:13">
      <c r="A505" s="254">
        <v>495</v>
      </c>
      <c r="B505" s="497" t="s">
        <v>196</v>
      </c>
      <c r="C505" s="494">
        <v>418.95</v>
      </c>
      <c r="D505" s="495">
        <v>423.0333333333333</v>
      </c>
      <c r="E505" s="495">
        <v>408.51666666666659</v>
      </c>
      <c r="F505" s="495">
        <v>398.08333333333331</v>
      </c>
      <c r="G505" s="495">
        <v>383.56666666666661</v>
      </c>
      <c r="H505" s="495">
        <v>433.46666666666658</v>
      </c>
      <c r="I505" s="495">
        <v>447.98333333333323</v>
      </c>
      <c r="J505" s="495">
        <v>458.41666666666657</v>
      </c>
      <c r="K505" s="494">
        <v>437.55</v>
      </c>
      <c r="L505" s="494">
        <v>412.6</v>
      </c>
      <c r="M505" s="494">
        <v>204.20320000000001</v>
      </c>
    </row>
    <row r="506" spans="1:13">
      <c r="A506" s="254">
        <v>496</v>
      </c>
      <c r="B506" s="497" t="s">
        <v>529</v>
      </c>
      <c r="C506" s="494">
        <v>446.15</v>
      </c>
      <c r="D506" s="495">
        <v>445.91666666666669</v>
      </c>
      <c r="E506" s="495">
        <v>438.33333333333337</v>
      </c>
      <c r="F506" s="495">
        <v>430.51666666666671</v>
      </c>
      <c r="G506" s="495">
        <v>422.93333333333339</v>
      </c>
      <c r="H506" s="495">
        <v>453.73333333333335</v>
      </c>
      <c r="I506" s="495">
        <v>461.31666666666672</v>
      </c>
      <c r="J506" s="495">
        <v>469.13333333333333</v>
      </c>
      <c r="K506" s="494">
        <v>453.5</v>
      </c>
      <c r="L506" s="494">
        <v>438.1</v>
      </c>
      <c r="M506" s="494">
        <v>5.7349300000000003</v>
      </c>
    </row>
    <row r="507" spans="1:13">
      <c r="A507" s="254">
        <v>497</v>
      </c>
      <c r="B507" s="497" t="s">
        <v>197</v>
      </c>
      <c r="C507" s="494">
        <v>14.7</v>
      </c>
      <c r="D507" s="495">
        <v>14.583333333333334</v>
      </c>
      <c r="E507" s="495">
        <v>14.416666666666668</v>
      </c>
      <c r="F507" s="495">
        <v>14.133333333333335</v>
      </c>
      <c r="G507" s="495">
        <v>13.966666666666669</v>
      </c>
      <c r="H507" s="495">
        <v>14.866666666666667</v>
      </c>
      <c r="I507" s="495">
        <v>15.033333333333335</v>
      </c>
      <c r="J507" s="495">
        <v>15.316666666666666</v>
      </c>
      <c r="K507" s="494">
        <v>14.75</v>
      </c>
      <c r="L507" s="494">
        <v>14.3</v>
      </c>
      <c r="M507" s="494">
        <v>795.42178999999999</v>
      </c>
    </row>
    <row r="508" spans="1:13">
      <c r="A508" s="254">
        <v>498</v>
      </c>
      <c r="B508" s="497" t="s">
        <v>198</v>
      </c>
      <c r="C508" s="494">
        <v>188.05</v>
      </c>
      <c r="D508" s="495">
        <v>186.46666666666667</v>
      </c>
      <c r="E508" s="495">
        <v>183.68333333333334</v>
      </c>
      <c r="F508" s="495">
        <v>179.31666666666666</v>
      </c>
      <c r="G508" s="495">
        <v>176.53333333333333</v>
      </c>
      <c r="H508" s="495">
        <v>190.83333333333334</v>
      </c>
      <c r="I508" s="495">
        <v>193.6166666666667</v>
      </c>
      <c r="J508" s="495">
        <v>197.98333333333335</v>
      </c>
      <c r="K508" s="494">
        <v>189.25</v>
      </c>
      <c r="L508" s="494">
        <v>182.1</v>
      </c>
      <c r="M508" s="494">
        <v>99.653170000000003</v>
      </c>
    </row>
    <row r="509" spans="1:13">
      <c r="A509" s="254">
        <v>499</v>
      </c>
      <c r="B509" s="497" t="s">
        <v>530</v>
      </c>
      <c r="C509" s="494">
        <v>272.7</v>
      </c>
      <c r="D509" s="495">
        <v>271.58333333333331</v>
      </c>
      <c r="E509" s="495">
        <v>268.16666666666663</v>
      </c>
      <c r="F509" s="495">
        <v>263.63333333333333</v>
      </c>
      <c r="G509" s="495">
        <v>260.21666666666664</v>
      </c>
      <c r="H509" s="495">
        <v>276.11666666666662</v>
      </c>
      <c r="I509" s="495">
        <v>279.53333333333325</v>
      </c>
      <c r="J509" s="495">
        <v>284.06666666666661</v>
      </c>
      <c r="K509" s="494">
        <v>275</v>
      </c>
      <c r="L509" s="494">
        <v>267.05</v>
      </c>
      <c r="M509" s="494">
        <v>1.07514</v>
      </c>
    </row>
    <row r="510" spans="1:13">
      <c r="A510" s="254">
        <v>500</v>
      </c>
      <c r="B510" s="497" t="s">
        <v>531</v>
      </c>
      <c r="C510" s="494">
        <v>2086.4</v>
      </c>
      <c r="D510" s="495">
        <v>2096.4499999999998</v>
      </c>
      <c r="E510" s="495">
        <v>2059.8999999999996</v>
      </c>
      <c r="F510" s="495">
        <v>2033.3999999999996</v>
      </c>
      <c r="G510" s="495">
        <v>1996.8499999999995</v>
      </c>
      <c r="H510" s="495">
        <v>2122.9499999999998</v>
      </c>
      <c r="I510" s="495">
        <v>2159.5</v>
      </c>
      <c r="J510" s="495">
        <v>2186</v>
      </c>
      <c r="K510" s="494">
        <v>2133</v>
      </c>
      <c r="L510" s="494">
        <v>2069.9499999999998</v>
      </c>
      <c r="M510" s="494">
        <v>1.37917</v>
      </c>
    </row>
    <row r="511" spans="1:13">
      <c r="A511" s="254">
        <v>501</v>
      </c>
      <c r="B511" s="497" t="s">
        <v>741</v>
      </c>
      <c r="C511" s="494">
        <v>1154.3499999999999</v>
      </c>
      <c r="D511" s="495">
        <v>1175.7833333333333</v>
      </c>
      <c r="E511" s="495">
        <v>1103.5666666666666</v>
      </c>
      <c r="F511" s="495">
        <v>1052.7833333333333</v>
      </c>
      <c r="G511" s="495">
        <v>980.56666666666661</v>
      </c>
      <c r="H511" s="495">
        <v>1226.5666666666666</v>
      </c>
      <c r="I511" s="495">
        <v>1298.7833333333333</v>
      </c>
      <c r="J511" s="495">
        <v>1349.5666666666666</v>
      </c>
      <c r="K511" s="494">
        <v>1248</v>
      </c>
      <c r="L511" s="494">
        <v>1125</v>
      </c>
      <c r="M511" s="494">
        <v>1.05616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23" sqref="F23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70"/>
      <c r="B5" s="570"/>
      <c r="C5" s="571"/>
      <c r="D5" s="57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72" t="s">
        <v>533</v>
      </c>
      <c r="C7" s="572"/>
      <c r="D7" s="248">
        <f>Main!B10</f>
        <v>44301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44299</v>
      </c>
      <c r="B10" s="253">
        <v>538351</v>
      </c>
      <c r="C10" s="254" t="s">
        <v>974</v>
      </c>
      <c r="D10" s="254" t="s">
        <v>975</v>
      </c>
      <c r="E10" s="254" t="s">
        <v>542</v>
      </c>
      <c r="F10" s="356">
        <v>49342</v>
      </c>
      <c r="G10" s="253">
        <v>16.89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44299</v>
      </c>
      <c r="B11" s="253">
        <v>538351</v>
      </c>
      <c r="C11" s="254" t="s">
        <v>974</v>
      </c>
      <c r="D11" s="254" t="s">
        <v>976</v>
      </c>
      <c r="E11" s="254" t="s">
        <v>543</v>
      </c>
      <c r="F11" s="356">
        <v>49200</v>
      </c>
      <c r="G11" s="253">
        <v>16.88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44299</v>
      </c>
      <c r="B12" s="253">
        <v>521244</v>
      </c>
      <c r="C12" s="254" t="s">
        <v>977</v>
      </c>
      <c r="D12" s="254" t="s">
        <v>978</v>
      </c>
      <c r="E12" s="254" t="s">
        <v>543</v>
      </c>
      <c r="F12" s="356">
        <v>49200</v>
      </c>
      <c r="G12" s="253">
        <v>6.39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44299</v>
      </c>
      <c r="B13" s="253">
        <v>521244</v>
      </c>
      <c r="C13" s="254" t="s">
        <v>977</v>
      </c>
      <c r="D13" s="254" t="s">
        <v>979</v>
      </c>
      <c r="E13" s="254" t="s">
        <v>542</v>
      </c>
      <c r="F13" s="356">
        <v>47200</v>
      </c>
      <c r="G13" s="253">
        <v>6.39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44299</v>
      </c>
      <c r="B14" s="253">
        <v>541299</v>
      </c>
      <c r="C14" s="254" t="s">
        <v>980</v>
      </c>
      <c r="D14" s="254" t="s">
        <v>981</v>
      </c>
      <c r="E14" s="254" t="s">
        <v>543</v>
      </c>
      <c r="F14" s="356">
        <v>28000</v>
      </c>
      <c r="G14" s="253">
        <v>16.690000000000001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44299</v>
      </c>
      <c r="B15" s="253">
        <v>541299</v>
      </c>
      <c r="C15" s="254" t="s">
        <v>980</v>
      </c>
      <c r="D15" s="254" t="s">
        <v>982</v>
      </c>
      <c r="E15" s="254" t="s">
        <v>542</v>
      </c>
      <c r="F15" s="356">
        <v>32000</v>
      </c>
      <c r="G15" s="253">
        <v>16.5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44299</v>
      </c>
      <c r="B16" s="253">
        <v>541299</v>
      </c>
      <c r="C16" s="254" t="s">
        <v>980</v>
      </c>
      <c r="D16" s="254" t="s">
        <v>982</v>
      </c>
      <c r="E16" s="254" t="s">
        <v>543</v>
      </c>
      <c r="F16" s="356">
        <v>28000</v>
      </c>
      <c r="G16" s="253">
        <v>16.18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44299</v>
      </c>
      <c r="B17" s="253">
        <v>542803</v>
      </c>
      <c r="C17" s="254" t="s">
        <v>983</v>
      </c>
      <c r="D17" s="254" t="s">
        <v>984</v>
      </c>
      <c r="E17" s="254" t="s">
        <v>542</v>
      </c>
      <c r="F17" s="356">
        <v>12387</v>
      </c>
      <c r="G17" s="253">
        <v>50.27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44299</v>
      </c>
      <c r="B18" s="253">
        <v>500184</v>
      </c>
      <c r="C18" s="254" t="s">
        <v>383</v>
      </c>
      <c r="D18" s="254" t="s">
        <v>956</v>
      </c>
      <c r="E18" s="254" t="s">
        <v>542</v>
      </c>
      <c r="F18" s="356">
        <v>3423330</v>
      </c>
      <c r="G18" s="253">
        <v>42.61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44299</v>
      </c>
      <c r="B19" s="253">
        <v>500184</v>
      </c>
      <c r="C19" s="254" t="s">
        <v>383</v>
      </c>
      <c r="D19" s="254" t="s">
        <v>956</v>
      </c>
      <c r="E19" s="254" t="s">
        <v>543</v>
      </c>
      <c r="F19" s="356">
        <v>3376330</v>
      </c>
      <c r="G19" s="253">
        <v>42.74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44299</v>
      </c>
      <c r="B20" s="253">
        <v>500184</v>
      </c>
      <c r="C20" s="254" t="s">
        <v>383</v>
      </c>
      <c r="D20" s="254" t="s">
        <v>957</v>
      </c>
      <c r="E20" s="254" t="s">
        <v>542</v>
      </c>
      <c r="F20" s="356">
        <v>3067098</v>
      </c>
      <c r="G20" s="253">
        <v>42.75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44299</v>
      </c>
      <c r="B21" s="253">
        <v>500184</v>
      </c>
      <c r="C21" s="254" t="s">
        <v>383</v>
      </c>
      <c r="D21" s="254" t="s">
        <v>957</v>
      </c>
      <c r="E21" s="254" t="s">
        <v>543</v>
      </c>
      <c r="F21" s="356">
        <v>3117604</v>
      </c>
      <c r="G21" s="253">
        <v>42.62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44299</v>
      </c>
      <c r="B22" s="253">
        <v>504786</v>
      </c>
      <c r="C22" s="254" t="s">
        <v>985</v>
      </c>
      <c r="D22" s="254" t="s">
        <v>986</v>
      </c>
      <c r="E22" s="254" t="s">
        <v>543</v>
      </c>
      <c r="F22" s="356">
        <v>41816</v>
      </c>
      <c r="G22" s="253">
        <v>175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44299</v>
      </c>
      <c r="B23" s="253">
        <v>504786</v>
      </c>
      <c r="C23" s="254" t="s">
        <v>985</v>
      </c>
      <c r="D23" s="254" t="s">
        <v>987</v>
      </c>
      <c r="E23" s="254" t="s">
        <v>542</v>
      </c>
      <c r="F23" s="356">
        <v>47001</v>
      </c>
      <c r="G23" s="253">
        <v>175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44299</v>
      </c>
      <c r="B24" s="253">
        <v>538837</v>
      </c>
      <c r="C24" s="254" t="s">
        <v>988</v>
      </c>
      <c r="D24" s="254" t="s">
        <v>989</v>
      </c>
      <c r="E24" s="254" t="s">
        <v>543</v>
      </c>
      <c r="F24" s="356">
        <v>111087</v>
      </c>
      <c r="G24" s="253">
        <v>71.7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44299</v>
      </c>
      <c r="B25" s="253">
        <v>540078</v>
      </c>
      <c r="C25" s="254" t="s">
        <v>990</v>
      </c>
      <c r="D25" s="254" t="s">
        <v>991</v>
      </c>
      <c r="E25" s="254" t="s">
        <v>543</v>
      </c>
      <c r="F25" s="356">
        <v>100000</v>
      </c>
      <c r="G25" s="253">
        <v>117.54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44299</v>
      </c>
      <c r="B26" s="253">
        <v>541967</v>
      </c>
      <c r="C26" s="254" t="s">
        <v>992</v>
      </c>
      <c r="D26" s="254" t="s">
        <v>993</v>
      </c>
      <c r="E26" s="254" t="s">
        <v>543</v>
      </c>
      <c r="F26" s="356">
        <v>54400</v>
      </c>
      <c r="G26" s="253">
        <v>182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44299</v>
      </c>
      <c r="B27" s="253">
        <v>541967</v>
      </c>
      <c r="C27" s="254" t="s">
        <v>992</v>
      </c>
      <c r="D27" s="254" t="s">
        <v>994</v>
      </c>
      <c r="E27" s="254" t="s">
        <v>542</v>
      </c>
      <c r="F27" s="356">
        <v>69600</v>
      </c>
      <c r="G27" s="253">
        <v>182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44299</v>
      </c>
      <c r="B28" s="253">
        <v>540570</v>
      </c>
      <c r="C28" s="254" t="s">
        <v>995</v>
      </c>
      <c r="D28" s="254" t="s">
        <v>996</v>
      </c>
      <c r="E28" s="254" t="s">
        <v>542</v>
      </c>
      <c r="F28" s="356">
        <v>99090</v>
      </c>
      <c r="G28" s="253">
        <v>31.67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44299</v>
      </c>
      <c r="B29" s="253">
        <v>541445</v>
      </c>
      <c r="C29" s="254" t="s">
        <v>997</v>
      </c>
      <c r="D29" s="254" t="s">
        <v>998</v>
      </c>
      <c r="E29" s="254" t="s">
        <v>543</v>
      </c>
      <c r="F29" s="356">
        <v>55200</v>
      </c>
      <c r="G29" s="253">
        <v>79.41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44299</v>
      </c>
      <c r="B30" s="253" t="s">
        <v>999</v>
      </c>
      <c r="C30" s="254" t="s">
        <v>1000</v>
      </c>
      <c r="D30" s="254" t="s">
        <v>982</v>
      </c>
      <c r="E30" s="254" t="s">
        <v>542</v>
      </c>
      <c r="F30" s="356">
        <v>54000</v>
      </c>
      <c r="G30" s="253">
        <v>42.47</v>
      </c>
      <c r="H30" s="325" t="s">
        <v>842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44299</v>
      </c>
      <c r="B31" s="253" t="s">
        <v>1001</v>
      </c>
      <c r="C31" s="254" t="s">
        <v>1002</v>
      </c>
      <c r="D31" s="254" t="s">
        <v>897</v>
      </c>
      <c r="E31" s="254" t="s">
        <v>542</v>
      </c>
      <c r="F31" s="356">
        <v>27094</v>
      </c>
      <c r="G31" s="253">
        <v>290.25</v>
      </c>
      <c r="H31" s="325" t="s">
        <v>842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44299</v>
      </c>
      <c r="B32" s="253" t="s">
        <v>958</v>
      </c>
      <c r="C32" s="254" t="s">
        <v>959</v>
      </c>
      <c r="D32" s="254" t="s">
        <v>1003</v>
      </c>
      <c r="E32" s="254" t="s">
        <v>542</v>
      </c>
      <c r="F32" s="356">
        <v>8000</v>
      </c>
      <c r="G32" s="253">
        <v>114.93</v>
      </c>
      <c r="H32" s="325" t="s">
        <v>842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44299</v>
      </c>
      <c r="B33" s="253" t="s">
        <v>1004</v>
      </c>
      <c r="C33" s="254" t="s">
        <v>1005</v>
      </c>
      <c r="D33" s="254" t="s">
        <v>1006</v>
      </c>
      <c r="E33" s="254" t="s">
        <v>542</v>
      </c>
      <c r="F33" s="356">
        <v>117000</v>
      </c>
      <c r="G33" s="253">
        <v>46.95</v>
      </c>
      <c r="H33" s="325" t="s">
        <v>842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44299</v>
      </c>
      <c r="B34" s="253" t="s">
        <v>453</v>
      </c>
      <c r="C34" s="254" t="s">
        <v>1007</v>
      </c>
      <c r="D34" s="254" t="s">
        <v>1008</v>
      </c>
      <c r="E34" s="254" t="s">
        <v>542</v>
      </c>
      <c r="F34" s="356">
        <v>1140500</v>
      </c>
      <c r="G34" s="253">
        <v>96</v>
      </c>
      <c r="H34" s="325" t="s">
        <v>842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44299</v>
      </c>
      <c r="B35" s="253" t="s">
        <v>1009</v>
      </c>
      <c r="C35" s="254" t="s">
        <v>1010</v>
      </c>
      <c r="D35" s="254" t="s">
        <v>1011</v>
      </c>
      <c r="E35" s="254" t="s">
        <v>542</v>
      </c>
      <c r="F35" s="356">
        <v>10000</v>
      </c>
      <c r="G35" s="253">
        <v>569.66</v>
      </c>
      <c r="H35" s="325" t="s">
        <v>842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44299</v>
      </c>
      <c r="B36" s="253" t="s">
        <v>1012</v>
      </c>
      <c r="C36" s="254" t="s">
        <v>1013</v>
      </c>
      <c r="D36" s="254" t="s">
        <v>1014</v>
      </c>
      <c r="E36" s="254" t="s">
        <v>542</v>
      </c>
      <c r="F36" s="356">
        <v>59888</v>
      </c>
      <c r="G36" s="253">
        <v>493.23</v>
      </c>
      <c r="H36" s="325" t="s">
        <v>842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44299</v>
      </c>
      <c r="B37" s="253" t="s">
        <v>1012</v>
      </c>
      <c r="C37" s="254" t="s">
        <v>1013</v>
      </c>
      <c r="D37" s="254" t="s">
        <v>1015</v>
      </c>
      <c r="E37" s="254" t="s">
        <v>542</v>
      </c>
      <c r="F37" s="356">
        <v>62374</v>
      </c>
      <c r="G37" s="253">
        <v>507.89</v>
      </c>
      <c r="H37" s="325" t="s">
        <v>842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44299</v>
      </c>
      <c r="B38" s="253" t="s">
        <v>1016</v>
      </c>
      <c r="C38" s="254" t="s">
        <v>1017</v>
      </c>
      <c r="D38" s="254" t="s">
        <v>994</v>
      </c>
      <c r="E38" s="254" t="s">
        <v>542</v>
      </c>
      <c r="F38" s="356">
        <v>100000</v>
      </c>
      <c r="G38" s="253">
        <v>51.67</v>
      </c>
      <c r="H38" s="325" t="s">
        <v>842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44299</v>
      </c>
      <c r="B39" s="253" t="s">
        <v>999</v>
      </c>
      <c r="C39" s="254" t="s">
        <v>1000</v>
      </c>
      <c r="D39" s="254" t="s">
        <v>1018</v>
      </c>
      <c r="E39" s="254" t="s">
        <v>543</v>
      </c>
      <c r="F39" s="356">
        <v>48000</v>
      </c>
      <c r="G39" s="253">
        <v>42.5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44299</v>
      </c>
      <c r="B40" s="253" t="s">
        <v>1019</v>
      </c>
      <c r="C40" s="254" t="s">
        <v>1020</v>
      </c>
      <c r="D40" s="254" t="s">
        <v>1021</v>
      </c>
      <c r="E40" s="254" t="s">
        <v>543</v>
      </c>
      <c r="F40" s="356">
        <v>84436</v>
      </c>
      <c r="G40" s="253">
        <v>31.5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44299</v>
      </c>
      <c r="B41" s="253" t="s">
        <v>958</v>
      </c>
      <c r="C41" s="254" t="s">
        <v>959</v>
      </c>
      <c r="D41" s="254" t="s">
        <v>1022</v>
      </c>
      <c r="E41" s="254" t="s">
        <v>543</v>
      </c>
      <c r="F41" s="356">
        <v>14980</v>
      </c>
      <c r="G41" s="253">
        <v>110.46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44299</v>
      </c>
      <c r="B42" s="253" t="s">
        <v>958</v>
      </c>
      <c r="C42" s="254" t="s">
        <v>959</v>
      </c>
      <c r="D42" s="254" t="s">
        <v>1023</v>
      </c>
      <c r="E42" s="254" t="s">
        <v>543</v>
      </c>
      <c r="F42" s="356">
        <v>32708</v>
      </c>
      <c r="G42" s="253">
        <v>114.53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44299</v>
      </c>
      <c r="B43" s="253" t="s">
        <v>1004</v>
      </c>
      <c r="C43" s="254" t="s">
        <v>1005</v>
      </c>
      <c r="D43" s="254" t="s">
        <v>984</v>
      </c>
      <c r="E43" s="254" t="s">
        <v>543</v>
      </c>
      <c r="F43" s="356">
        <v>90000</v>
      </c>
      <c r="G43" s="253">
        <v>47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44299</v>
      </c>
      <c r="B44" s="253" t="s">
        <v>453</v>
      </c>
      <c r="C44" s="254" t="s">
        <v>1007</v>
      </c>
      <c r="D44" s="254" t="s">
        <v>1024</v>
      </c>
      <c r="E44" s="254" t="s">
        <v>543</v>
      </c>
      <c r="F44" s="356">
        <v>1140500</v>
      </c>
      <c r="G44" s="253">
        <v>96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44299</v>
      </c>
      <c r="B45" s="253" t="s">
        <v>1009</v>
      </c>
      <c r="C45" s="254" t="s">
        <v>1010</v>
      </c>
      <c r="D45" s="254" t="s">
        <v>1011</v>
      </c>
      <c r="E45" s="254" t="s">
        <v>543</v>
      </c>
      <c r="F45" s="356">
        <v>77399</v>
      </c>
      <c r="G45" s="253">
        <v>579.28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44299</v>
      </c>
      <c r="B46" s="253" t="s">
        <v>1012</v>
      </c>
      <c r="C46" s="254" t="s">
        <v>1013</v>
      </c>
      <c r="D46" s="254" t="s">
        <v>1015</v>
      </c>
      <c r="E46" s="254" t="s">
        <v>543</v>
      </c>
      <c r="F46" s="356">
        <v>62374</v>
      </c>
      <c r="G46" s="253">
        <v>510.99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44299</v>
      </c>
      <c r="B47" s="253" t="s">
        <v>1012</v>
      </c>
      <c r="C47" s="254" t="s">
        <v>1013</v>
      </c>
      <c r="D47" s="254" t="s">
        <v>1014</v>
      </c>
      <c r="E47" s="254" t="s">
        <v>543</v>
      </c>
      <c r="F47" s="356">
        <v>59525</v>
      </c>
      <c r="G47" s="253">
        <v>495.4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44299</v>
      </c>
      <c r="B48" s="253" t="s">
        <v>1016</v>
      </c>
      <c r="C48" s="254" t="s">
        <v>1017</v>
      </c>
      <c r="D48" s="254" t="s">
        <v>1025</v>
      </c>
      <c r="E48" s="254" t="s">
        <v>543</v>
      </c>
      <c r="F48" s="356">
        <v>100000</v>
      </c>
      <c r="G48" s="253">
        <v>51.67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2:35">
      <c r="B49" s="253"/>
      <c r="C49" s="254"/>
      <c r="D49" s="254"/>
      <c r="E49" s="254"/>
      <c r="F49" s="356"/>
      <c r="G49" s="253"/>
      <c r="H49" s="325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2:35">
      <c r="B50" s="253"/>
      <c r="C50" s="254"/>
      <c r="D50" s="254"/>
      <c r="E50" s="254"/>
      <c r="F50" s="356"/>
      <c r="G50" s="253"/>
      <c r="H50" s="325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2:35">
      <c r="B51" s="253"/>
      <c r="C51" s="254"/>
      <c r="D51" s="254"/>
      <c r="E51" s="254"/>
      <c r="F51" s="356"/>
      <c r="G51" s="253"/>
      <c r="H51" s="325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2:35">
      <c r="B52" s="253"/>
      <c r="C52" s="254"/>
      <c r="D52" s="254"/>
      <c r="E52" s="254"/>
      <c r="F52" s="356"/>
      <c r="G52" s="253"/>
      <c r="H52" s="325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2:35">
      <c r="B53" s="253"/>
      <c r="C53" s="254"/>
      <c r="D53" s="254"/>
      <c r="E53" s="254"/>
      <c r="F53" s="356"/>
      <c r="G53" s="253"/>
      <c r="H53" s="325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2:35">
      <c r="B54" s="253"/>
      <c r="C54" s="254"/>
      <c r="D54" s="254"/>
      <c r="E54" s="254"/>
      <c r="F54" s="356"/>
      <c r="G54" s="253"/>
      <c r="H54" s="325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2:35">
      <c r="B55" s="253"/>
      <c r="C55" s="254"/>
      <c r="D55" s="254"/>
      <c r="E55" s="254"/>
      <c r="F55" s="356"/>
      <c r="G55" s="253"/>
      <c r="H55" s="325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2:35">
      <c r="B56" s="253"/>
      <c r="C56" s="254"/>
      <c r="D56" s="254"/>
      <c r="E56" s="254"/>
      <c r="F56" s="356"/>
      <c r="G56" s="253"/>
      <c r="H56" s="325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2:35">
      <c r="B57" s="253"/>
      <c r="C57" s="254"/>
      <c r="D57" s="254"/>
      <c r="E57" s="254"/>
      <c r="F57" s="356"/>
      <c r="G57" s="253"/>
      <c r="H57" s="325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2:35">
      <c r="B58" s="253"/>
      <c r="C58" s="254"/>
      <c r="D58" s="254"/>
      <c r="E58" s="254"/>
      <c r="F58" s="356"/>
      <c r="G58" s="253"/>
      <c r="H58" s="325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2:35">
      <c r="B59" s="253"/>
      <c r="C59" s="254"/>
      <c r="D59" s="254"/>
      <c r="E59" s="254"/>
      <c r="F59" s="356"/>
      <c r="G59" s="253"/>
      <c r="H59" s="325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2:35">
      <c r="B60" s="253"/>
      <c r="C60" s="254"/>
      <c r="D60" s="254"/>
      <c r="E60" s="254"/>
      <c r="F60" s="356"/>
      <c r="G60" s="253"/>
      <c r="H60" s="325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2:35">
      <c r="B61" s="253"/>
      <c r="C61" s="254"/>
      <c r="D61" s="254"/>
      <c r="E61" s="254"/>
      <c r="F61" s="356"/>
      <c r="G61" s="253"/>
      <c r="H61" s="325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2:35">
      <c r="B62" s="253"/>
      <c r="C62" s="254"/>
      <c r="D62" s="254"/>
      <c r="E62" s="254"/>
      <c r="F62" s="356"/>
      <c r="G62" s="253"/>
      <c r="H62" s="325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2:35">
      <c r="B63" s="253"/>
      <c r="C63" s="254"/>
      <c r="D63" s="254"/>
      <c r="E63" s="254"/>
      <c r="F63" s="356"/>
      <c r="G63" s="253"/>
      <c r="H63" s="325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2:35">
      <c r="B64" s="253"/>
      <c r="C64" s="254"/>
      <c r="D64" s="254"/>
      <c r="E64" s="254"/>
      <c r="F64" s="356"/>
      <c r="G64" s="253"/>
      <c r="H64" s="325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2:35">
      <c r="B65" s="253"/>
      <c r="C65" s="254"/>
      <c r="D65" s="254"/>
      <c r="E65" s="254"/>
      <c r="F65" s="356"/>
      <c r="G65" s="253"/>
      <c r="H65" s="325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2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2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2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2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2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2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2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2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2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2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2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2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2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2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2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4"/>
  <sheetViews>
    <sheetView zoomScale="85" zoomScaleNormal="85" workbookViewId="0">
      <selection activeCell="K24" sqref="K2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44301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40">
        <v>1</v>
      </c>
      <c r="B10" s="532">
        <v>44253</v>
      </c>
      <c r="C10" s="541"/>
      <c r="D10" s="459" t="s">
        <v>125</v>
      </c>
      <c r="E10" s="542" t="s">
        <v>856</v>
      </c>
      <c r="F10" s="543">
        <v>95.5</v>
      </c>
      <c r="G10" s="543">
        <v>88.5</v>
      </c>
      <c r="H10" s="543">
        <v>94.25</v>
      </c>
      <c r="I10" s="544" t="s">
        <v>855</v>
      </c>
      <c r="J10" s="461" t="s">
        <v>954</v>
      </c>
      <c r="K10" s="461">
        <f t="shared" ref="K10" si="0">H10-F10</f>
        <v>-1.25</v>
      </c>
      <c r="L10" s="527">
        <f t="shared" ref="L10" si="1">(F10*-0.8)/100</f>
        <v>-0.76400000000000001</v>
      </c>
      <c r="M10" s="536">
        <f t="shared" ref="M10:M12" si="2">(K10+L10)/F10</f>
        <v>-2.1089005235602098E-2</v>
      </c>
      <c r="N10" s="461" t="s">
        <v>620</v>
      </c>
      <c r="O10" s="537">
        <v>44267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863</v>
      </c>
      <c r="K11" s="445">
        <f t="shared" ref="K11:K12" si="3">H11-F11</f>
        <v>38.75</v>
      </c>
      <c r="L11" s="503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919</v>
      </c>
      <c r="K12" s="445">
        <f t="shared" si="3"/>
        <v>175</v>
      </c>
      <c r="L12" s="503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864</v>
      </c>
      <c r="K13" s="445">
        <f t="shared" ref="K13:K14" si="5">H13-F13</f>
        <v>450</v>
      </c>
      <c r="L13" s="503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40">
        <v>5</v>
      </c>
      <c r="B14" s="532">
        <v>44277</v>
      </c>
      <c r="C14" s="541"/>
      <c r="D14" s="459" t="s">
        <v>851</v>
      </c>
      <c r="E14" s="542" t="s">
        <v>557</v>
      </c>
      <c r="F14" s="543">
        <v>2050</v>
      </c>
      <c r="G14" s="543">
        <v>1940</v>
      </c>
      <c r="H14" s="542">
        <v>1925</v>
      </c>
      <c r="I14" s="544" t="s">
        <v>852</v>
      </c>
      <c r="J14" s="461" t="s">
        <v>953</v>
      </c>
      <c r="K14" s="461">
        <f t="shared" si="5"/>
        <v>-125</v>
      </c>
      <c r="L14" s="527">
        <f t="shared" si="6"/>
        <v>-16.399999999999999</v>
      </c>
      <c r="M14" s="536">
        <f t="shared" si="7"/>
        <v>-6.8975609756097567E-2</v>
      </c>
      <c r="N14" s="461" t="s">
        <v>620</v>
      </c>
      <c r="O14" s="537">
        <v>44267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933</v>
      </c>
      <c r="K15" s="445">
        <f t="shared" ref="K15" si="8">H15-F15</f>
        <v>29.5</v>
      </c>
      <c r="L15" s="503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857</v>
      </c>
      <c r="J16" s="445" t="s">
        <v>899</v>
      </c>
      <c r="K16" s="445">
        <f t="shared" ref="K16:K17" si="11">H16-F16</f>
        <v>110</v>
      </c>
      <c r="L16" s="503">
        <f t="shared" ref="L16:L17" si="12">(F16*-0.8)/100</f>
        <v>-14.28</v>
      </c>
      <c r="M16" s="442">
        <f t="shared" ref="M16:M17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860</v>
      </c>
      <c r="J17" s="445" t="s">
        <v>898</v>
      </c>
      <c r="K17" s="445">
        <f t="shared" si="11"/>
        <v>31.5</v>
      </c>
      <c r="L17" s="503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358">
        <v>9</v>
      </c>
      <c r="B18" s="373">
        <v>44287</v>
      </c>
      <c r="C18" s="374"/>
      <c r="D18" s="412" t="s">
        <v>96</v>
      </c>
      <c r="E18" s="378" t="s">
        <v>557</v>
      </c>
      <c r="F18" s="383" t="s">
        <v>872</v>
      </c>
      <c r="G18" s="383">
        <v>1195</v>
      </c>
      <c r="H18" s="378"/>
      <c r="I18" s="375" t="s">
        <v>873</v>
      </c>
      <c r="J18" s="380" t="s">
        <v>558</v>
      </c>
      <c r="K18" s="380"/>
      <c r="L18" s="388"/>
      <c r="M18" s="351"/>
      <c r="N18" s="361"/>
      <c r="O18" s="357"/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875</v>
      </c>
      <c r="G19" s="383">
        <v>1370</v>
      </c>
      <c r="H19" s="378"/>
      <c r="I19" s="375" t="s">
        <v>876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880</v>
      </c>
      <c r="E20" s="378" t="s">
        <v>557</v>
      </c>
      <c r="F20" s="387" t="s">
        <v>881</v>
      </c>
      <c r="G20" s="383">
        <v>174</v>
      </c>
      <c r="H20" s="378"/>
      <c r="I20" s="375" t="s">
        <v>882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910</v>
      </c>
      <c r="G21" s="383">
        <v>534</v>
      </c>
      <c r="H21" s="378"/>
      <c r="I21" s="375" t="s">
        <v>911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944</v>
      </c>
      <c r="G22" s="383">
        <v>1370</v>
      </c>
      <c r="H22" s="378"/>
      <c r="I22" s="375" t="s">
        <v>945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/>
      <c r="B23" s="418"/>
      <c r="C23" s="374"/>
      <c r="D23" s="412"/>
      <c r="E23" s="378"/>
      <c r="F23" s="387"/>
      <c r="G23" s="383"/>
      <c r="H23" s="378"/>
      <c r="I23" s="375"/>
      <c r="J23" s="380"/>
      <c r="K23" s="380"/>
      <c r="L23" s="388"/>
      <c r="M23" s="351"/>
      <c r="N23" s="361"/>
      <c r="O23" s="357"/>
      <c r="P23" s="454"/>
      <c r="Q23" s="4"/>
      <c r="R23" s="455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358"/>
      <c r="B24" s="373"/>
      <c r="C24" s="374"/>
      <c r="D24" s="412"/>
      <c r="E24" s="378"/>
      <c r="F24" s="383"/>
      <c r="G24" s="383"/>
      <c r="H24" s="378"/>
      <c r="I24" s="375"/>
      <c r="J24" s="380"/>
      <c r="K24" s="380"/>
      <c r="L24" s="388"/>
      <c r="M24" s="351"/>
      <c r="N24" s="361"/>
      <c r="O24" s="357"/>
      <c r="P24" s="454"/>
      <c r="Q24" s="4"/>
      <c r="R24" s="455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358"/>
      <c r="B25" s="373"/>
      <c r="C25" s="374"/>
      <c r="D25" s="385"/>
      <c r="E25" s="378"/>
      <c r="F25" s="378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2" customFormat="1" ht="14.25">
      <c r="A26" s="433"/>
      <c r="B26" s="434"/>
      <c r="C26" s="435"/>
      <c r="D26" s="436"/>
      <c r="E26" s="437"/>
      <c r="F26" s="437"/>
      <c r="G26" s="400"/>
      <c r="H26" s="437"/>
      <c r="I26" s="438"/>
      <c r="J26" s="401"/>
      <c r="K26" s="401"/>
      <c r="L26" s="439"/>
      <c r="M26" s="76"/>
      <c r="N26" s="440"/>
      <c r="O26" s="441"/>
      <c r="P26" s="381"/>
      <c r="Q26" s="61"/>
      <c r="R26" s="32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4.25">
      <c r="A27" s="433"/>
      <c r="B27" s="434"/>
      <c r="C27" s="435"/>
      <c r="D27" s="436"/>
      <c r="E27" s="437"/>
      <c r="F27" s="437"/>
      <c r="G27" s="400"/>
      <c r="H27" s="437"/>
      <c r="I27" s="438"/>
      <c r="J27" s="401"/>
      <c r="K27" s="401"/>
      <c r="L27" s="439"/>
      <c r="M27" s="76"/>
      <c r="N27" s="440"/>
      <c r="O27" s="441"/>
      <c r="P27" s="381"/>
      <c r="Q27" s="61"/>
      <c r="R27" s="32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38" s="2" customFormat="1" ht="12" customHeight="1">
      <c r="A28" s="20" t="s">
        <v>560</v>
      </c>
      <c r="B28" s="21"/>
      <c r="C28" s="22"/>
      <c r="D28" s="23"/>
      <c r="E28" s="24"/>
      <c r="F28" s="25"/>
      <c r="G28" s="25"/>
      <c r="H28" s="25"/>
      <c r="I28" s="25"/>
      <c r="J28" s="62"/>
      <c r="K28" s="25"/>
      <c r="L28" s="389"/>
      <c r="M28" s="35"/>
      <c r="N28" s="62"/>
      <c r="O28" s="63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6" t="s">
        <v>561</v>
      </c>
      <c r="B29" s="20"/>
      <c r="C29" s="20"/>
      <c r="D29" s="20"/>
      <c r="F29" s="27" t="s">
        <v>562</v>
      </c>
      <c r="G29" s="14"/>
      <c r="H29" s="28"/>
      <c r="I29" s="33"/>
      <c r="J29" s="64"/>
      <c r="K29" s="65"/>
      <c r="L29" s="390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 t="s">
        <v>563</v>
      </c>
      <c r="B30" s="20"/>
      <c r="C30" s="20"/>
      <c r="D30" s="20"/>
      <c r="E30" s="29"/>
      <c r="F30" s="27" t="s">
        <v>564</v>
      </c>
      <c r="G30" s="14"/>
      <c r="H30" s="28"/>
      <c r="I30" s="33"/>
      <c r="J30" s="64"/>
      <c r="K30" s="65"/>
      <c r="L30" s="390"/>
      <c r="M30" s="66"/>
      <c r="N30" s="13"/>
      <c r="O30" s="67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0"/>
      <c r="B31" s="20"/>
      <c r="C31" s="20"/>
      <c r="D31" s="20"/>
      <c r="E31" s="29"/>
      <c r="F31" s="14"/>
      <c r="G31" s="14"/>
      <c r="H31" s="28"/>
      <c r="I31" s="33"/>
      <c r="J31" s="68"/>
      <c r="K31" s="65"/>
      <c r="L31" s="390"/>
      <c r="M31" s="14"/>
      <c r="N31" s="69"/>
      <c r="O31" s="5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5">
      <c r="A32" s="8"/>
      <c r="B32" s="30" t="s">
        <v>565</v>
      </c>
      <c r="C32" s="30"/>
      <c r="D32" s="30"/>
      <c r="E32" s="30"/>
      <c r="F32" s="31"/>
      <c r="G32" s="29"/>
      <c r="H32" s="29"/>
      <c r="I32" s="70"/>
      <c r="J32" s="71"/>
      <c r="K32" s="72"/>
      <c r="L32" s="391"/>
      <c r="M32" s="9"/>
      <c r="N32" s="8"/>
      <c r="O32" s="50"/>
      <c r="P32" s="4"/>
      <c r="R32" s="79"/>
      <c r="S32" s="13"/>
      <c r="T32" s="13"/>
      <c r="U32" s="13"/>
      <c r="V32" s="13"/>
      <c r="W32" s="13"/>
      <c r="X32" s="13"/>
      <c r="Y32" s="13"/>
      <c r="Z32" s="13"/>
    </row>
    <row r="33" spans="1:27" s="3" customFormat="1" ht="38.25">
      <c r="A33" s="17" t="s">
        <v>16</v>
      </c>
      <c r="B33" s="18" t="s">
        <v>534</v>
      </c>
      <c r="C33" s="18"/>
      <c r="D33" s="19" t="s">
        <v>545</v>
      </c>
      <c r="E33" s="18" t="s">
        <v>546</v>
      </c>
      <c r="F33" s="18" t="s">
        <v>547</v>
      </c>
      <c r="G33" s="18" t="s">
        <v>566</v>
      </c>
      <c r="H33" s="18" t="s">
        <v>549</v>
      </c>
      <c r="I33" s="18" t="s">
        <v>550</v>
      </c>
      <c r="J33" s="18" t="s">
        <v>551</v>
      </c>
      <c r="K33" s="59" t="s">
        <v>567</v>
      </c>
      <c r="L33" s="392" t="s">
        <v>819</v>
      </c>
      <c r="M33" s="60" t="s">
        <v>818</v>
      </c>
      <c r="N33" s="18" t="s">
        <v>554</v>
      </c>
      <c r="O33" s="75" t="s">
        <v>555</v>
      </c>
      <c r="P33" s="4"/>
      <c r="Q33" s="37"/>
      <c r="R33" s="35"/>
      <c r="S33" s="35"/>
      <c r="T33" s="35"/>
    </row>
    <row r="34" spans="1:27" s="369" customFormat="1" ht="15" customHeight="1">
      <c r="A34" s="468">
        <v>1</v>
      </c>
      <c r="B34" s="467">
        <v>44277</v>
      </c>
      <c r="C34" s="469"/>
      <c r="D34" s="470" t="s">
        <v>849</v>
      </c>
      <c r="E34" s="444" t="s">
        <v>557</v>
      </c>
      <c r="F34" s="444">
        <v>688.5</v>
      </c>
      <c r="G34" s="444">
        <v>668</v>
      </c>
      <c r="H34" s="471">
        <v>703</v>
      </c>
      <c r="I34" s="444" t="s">
        <v>850</v>
      </c>
      <c r="J34" s="445" t="s">
        <v>900</v>
      </c>
      <c r="K34" s="445">
        <f t="shared" ref="K34" si="14">H34-F34</f>
        <v>14.5</v>
      </c>
      <c r="L34" s="503">
        <f>(F34*-0.7)/100</f>
        <v>-4.8194999999999997</v>
      </c>
      <c r="M34" s="442">
        <f t="shared" ref="M34" si="15">(K34+L34)/F34</f>
        <v>1.4060275962236747E-2</v>
      </c>
      <c r="N34" s="445" t="s">
        <v>556</v>
      </c>
      <c r="O34" s="443">
        <v>44293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68">
        <v>2</v>
      </c>
      <c r="B35" s="467">
        <v>44285</v>
      </c>
      <c r="C35" s="469"/>
      <c r="D35" s="470" t="s">
        <v>740</v>
      </c>
      <c r="E35" s="444" t="s">
        <v>557</v>
      </c>
      <c r="F35" s="444">
        <v>681</v>
      </c>
      <c r="G35" s="444">
        <v>660</v>
      </c>
      <c r="H35" s="471">
        <v>702.5</v>
      </c>
      <c r="I35" s="444" t="s">
        <v>861</v>
      </c>
      <c r="J35" s="445" t="s">
        <v>844</v>
      </c>
      <c r="K35" s="445">
        <f t="shared" ref="K35" si="16">H35-F35</f>
        <v>21.5</v>
      </c>
      <c r="L35" s="503">
        <f>(F35*-0.7)/100</f>
        <v>-4.7669999999999995</v>
      </c>
      <c r="M35" s="442">
        <f t="shared" ref="M35" si="17">(K35+L35)/F35</f>
        <v>2.4571218795888399E-2</v>
      </c>
      <c r="N35" s="445" t="s">
        <v>556</v>
      </c>
      <c r="O35" s="443">
        <v>44287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68">
        <v>3</v>
      </c>
      <c r="B36" s="467">
        <v>44286</v>
      </c>
      <c r="C36" s="469"/>
      <c r="D36" s="470" t="s">
        <v>90</v>
      </c>
      <c r="E36" s="444" t="s">
        <v>557</v>
      </c>
      <c r="F36" s="444">
        <v>3685</v>
      </c>
      <c r="G36" s="444">
        <v>3490</v>
      </c>
      <c r="H36" s="471">
        <v>3775</v>
      </c>
      <c r="I36" s="444" t="s">
        <v>862</v>
      </c>
      <c r="J36" s="445" t="s">
        <v>884</v>
      </c>
      <c r="K36" s="445">
        <f t="shared" ref="K36:K37" si="18">H36-F36</f>
        <v>90</v>
      </c>
      <c r="L36" s="503">
        <f>(F36*-0.7)/100</f>
        <v>-25.795000000000002</v>
      </c>
      <c r="M36" s="442">
        <f t="shared" ref="M36:M37" si="19">(K36+L36)/F36</f>
        <v>1.7423337856173678E-2</v>
      </c>
      <c r="N36" s="445" t="s">
        <v>556</v>
      </c>
      <c r="O36" s="443">
        <v>44291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68">
        <v>4</v>
      </c>
      <c r="B37" s="467">
        <v>44286</v>
      </c>
      <c r="C37" s="469"/>
      <c r="D37" s="470" t="s">
        <v>783</v>
      </c>
      <c r="E37" s="444" t="s">
        <v>557</v>
      </c>
      <c r="F37" s="444">
        <v>234.5</v>
      </c>
      <c r="G37" s="444">
        <v>228</v>
      </c>
      <c r="H37" s="471">
        <v>241</v>
      </c>
      <c r="I37" s="444" t="s">
        <v>824</v>
      </c>
      <c r="J37" s="445" t="s">
        <v>886</v>
      </c>
      <c r="K37" s="445">
        <f t="shared" si="18"/>
        <v>6.5</v>
      </c>
      <c r="L37" s="503">
        <f>(F37*-0.7)/100</f>
        <v>-1.6414999999999997</v>
      </c>
      <c r="M37" s="442">
        <f t="shared" si="19"/>
        <v>2.071855010660981E-2</v>
      </c>
      <c r="N37" s="445" t="s">
        <v>556</v>
      </c>
      <c r="O37" s="443">
        <v>44292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394">
        <v>5</v>
      </c>
      <c r="B38" s="373">
        <v>44291</v>
      </c>
      <c r="C38" s="421"/>
      <c r="D38" s="386" t="s">
        <v>131</v>
      </c>
      <c r="E38" s="387" t="s">
        <v>557</v>
      </c>
      <c r="F38" s="387" t="s">
        <v>896</v>
      </c>
      <c r="G38" s="422">
        <v>1730</v>
      </c>
      <c r="H38" s="422"/>
      <c r="I38" s="387">
        <v>1880</v>
      </c>
      <c r="J38" s="501" t="s">
        <v>558</v>
      </c>
      <c r="K38" s="352"/>
      <c r="L38" s="404"/>
      <c r="M38" s="402"/>
      <c r="N38" s="380"/>
      <c r="O38" s="393"/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531">
        <v>6</v>
      </c>
      <c r="B39" s="532">
        <v>44291</v>
      </c>
      <c r="C39" s="533"/>
      <c r="D39" s="534" t="s">
        <v>86</v>
      </c>
      <c r="E39" s="460" t="s">
        <v>557</v>
      </c>
      <c r="F39" s="460">
        <v>885</v>
      </c>
      <c r="G39" s="535">
        <v>855</v>
      </c>
      <c r="H39" s="535">
        <v>855</v>
      </c>
      <c r="I39" s="460" t="s">
        <v>879</v>
      </c>
      <c r="J39" s="461" t="s">
        <v>948</v>
      </c>
      <c r="K39" s="461">
        <f t="shared" ref="K39" si="20">H39-F39</f>
        <v>-30</v>
      </c>
      <c r="L39" s="527">
        <f>(F39*-0.7)/100</f>
        <v>-6.1950000000000003</v>
      </c>
      <c r="M39" s="536">
        <f t="shared" ref="M39" si="21">(K39+L39)/F39</f>
        <v>-4.0898305084745762E-2</v>
      </c>
      <c r="N39" s="461" t="s">
        <v>620</v>
      </c>
      <c r="O39" s="537">
        <v>44298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68">
        <v>7</v>
      </c>
      <c r="B40" s="467">
        <v>44291</v>
      </c>
      <c r="C40" s="469"/>
      <c r="D40" s="470" t="s">
        <v>372</v>
      </c>
      <c r="E40" s="444" t="s">
        <v>557</v>
      </c>
      <c r="F40" s="444">
        <v>548</v>
      </c>
      <c r="G40" s="444">
        <v>530</v>
      </c>
      <c r="H40" s="471">
        <v>568</v>
      </c>
      <c r="I40" s="444" t="s">
        <v>885</v>
      </c>
      <c r="J40" s="445" t="s">
        <v>939</v>
      </c>
      <c r="K40" s="445">
        <f t="shared" ref="K40" si="22">H40-F40</f>
        <v>20</v>
      </c>
      <c r="L40" s="503">
        <f>(F40*-0.7)/100</f>
        <v>-3.8359999999999999</v>
      </c>
      <c r="M40" s="442">
        <f t="shared" ref="M40" si="23">(K40+L40)/F40</f>
        <v>2.9496350364963505E-2</v>
      </c>
      <c r="N40" s="445" t="s">
        <v>556</v>
      </c>
      <c r="O40" s="443">
        <v>44295</v>
      </c>
      <c r="P40" s="4"/>
      <c r="Q40" s="4"/>
      <c r="R40" s="324" t="s">
        <v>792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68">
        <v>8</v>
      </c>
      <c r="B41" s="467">
        <v>44292</v>
      </c>
      <c r="C41" s="469"/>
      <c r="D41" s="470" t="s">
        <v>188</v>
      </c>
      <c r="E41" s="444" t="s">
        <v>893</v>
      </c>
      <c r="F41" s="444">
        <v>590</v>
      </c>
      <c r="G41" s="444">
        <v>608</v>
      </c>
      <c r="H41" s="471">
        <v>580.5</v>
      </c>
      <c r="I41" s="444">
        <v>560</v>
      </c>
      <c r="J41" s="445" t="s">
        <v>894</v>
      </c>
      <c r="K41" s="445">
        <f>F41-H41</f>
        <v>9.5</v>
      </c>
      <c r="L41" s="503">
        <f>(F41*-0.07)/100</f>
        <v>-0.41300000000000003</v>
      </c>
      <c r="M41" s="442">
        <f t="shared" ref="M41:M43" si="24">(K41+L41)/F41</f>
        <v>1.5401694915254237E-2</v>
      </c>
      <c r="N41" s="445" t="s">
        <v>556</v>
      </c>
      <c r="O41" s="525">
        <v>44292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468">
        <v>9</v>
      </c>
      <c r="B42" s="467">
        <v>44293</v>
      </c>
      <c r="C42" s="469"/>
      <c r="D42" s="470" t="s">
        <v>196</v>
      </c>
      <c r="E42" s="444" t="s">
        <v>557</v>
      </c>
      <c r="F42" s="444">
        <v>425</v>
      </c>
      <c r="G42" s="444">
        <v>412</v>
      </c>
      <c r="H42" s="471">
        <v>435.5</v>
      </c>
      <c r="I42" s="444" t="s">
        <v>903</v>
      </c>
      <c r="J42" s="445" t="s">
        <v>904</v>
      </c>
      <c r="K42" s="445">
        <f t="shared" ref="K42:K43" si="25">H42-F42</f>
        <v>10.5</v>
      </c>
      <c r="L42" s="503">
        <f>(F42*-0.07)/100</f>
        <v>-0.29750000000000004</v>
      </c>
      <c r="M42" s="442">
        <f t="shared" si="24"/>
        <v>2.4005882352941179E-2</v>
      </c>
      <c r="N42" s="445" t="s">
        <v>556</v>
      </c>
      <c r="O42" s="525">
        <v>44293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68">
        <v>10</v>
      </c>
      <c r="B43" s="467">
        <v>44293</v>
      </c>
      <c r="C43" s="469"/>
      <c r="D43" s="470" t="s">
        <v>100</v>
      </c>
      <c r="E43" s="444" t="s">
        <v>557</v>
      </c>
      <c r="F43" s="444">
        <v>501</v>
      </c>
      <c r="G43" s="444">
        <v>486</v>
      </c>
      <c r="H43" s="471">
        <v>515</v>
      </c>
      <c r="I43" s="444" t="s">
        <v>905</v>
      </c>
      <c r="J43" s="445" t="s">
        <v>932</v>
      </c>
      <c r="K43" s="445">
        <f t="shared" si="25"/>
        <v>14</v>
      </c>
      <c r="L43" s="503">
        <f>(F43*-0.7)/100</f>
        <v>-3.5069999999999997</v>
      </c>
      <c r="M43" s="442">
        <f t="shared" si="24"/>
        <v>2.0944111776447106E-2</v>
      </c>
      <c r="N43" s="445" t="s">
        <v>556</v>
      </c>
      <c r="O43" s="443">
        <v>44294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68">
        <v>11</v>
      </c>
      <c r="B44" s="467">
        <v>44294</v>
      </c>
      <c r="C44" s="469"/>
      <c r="D44" s="470" t="s">
        <v>920</v>
      </c>
      <c r="E44" s="444" t="s">
        <v>557</v>
      </c>
      <c r="F44" s="444">
        <v>4320</v>
      </c>
      <c r="G44" s="444">
        <v>4190</v>
      </c>
      <c r="H44" s="471">
        <v>4435</v>
      </c>
      <c r="I44" s="444" t="s">
        <v>921</v>
      </c>
      <c r="J44" s="445" t="s">
        <v>940</v>
      </c>
      <c r="K44" s="445">
        <f t="shared" ref="K44" si="26">H44-F44</f>
        <v>115</v>
      </c>
      <c r="L44" s="503">
        <f>(F44*-0.7)/100</f>
        <v>-30.24</v>
      </c>
      <c r="M44" s="442">
        <f t="shared" ref="M44" si="27">(K44+L44)/F44</f>
        <v>1.9620370370370371E-2</v>
      </c>
      <c r="N44" s="445" t="s">
        <v>556</v>
      </c>
      <c r="O44" s="443">
        <v>44295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468">
        <v>12</v>
      </c>
      <c r="B45" s="467">
        <v>44295</v>
      </c>
      <c r="C45" s="469"/>
      <c r="D45" s="470" t="s">
        <v>365</v>
      </c>
      <c r="E45" s="444" t="s">
        <v>557</v>
      </c>
      <c r="F45" s="444">
        <v>1425</v>
      </c>
      <c r="G45" s="444">
        <v>1380</v>
      </c>
      <c r="H45" s="471">
        <v>1475</v>
      </c>
      <c r="I45" s="444" t="s">
        <v>937</v>
      </c>
      <c r="J45" s="445" t="s">
        <v>938</v>
      </c>
      <c r="K45" s="445">
        <f t="shared" ref="K45" si="28">H45-F45</f>
        <v>50</v>
      </c>
      <c r="L45" s="503">
        <f>(F45*-0.07)/100</f>
        <v>-0.99750000000000016</v>
      </c>
      <c r="M45" s="442">
        <f t="shared" ref="M45:M46" si="29">(K45+L45)/F45</f>
        <v>3.4387719298245613E-2</v>
      </c>
      <c r="N45" s="445" t="s">
        <v>556</v>
      </c>
      <c r="O45" s="525">
        <v>44295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68">
        <v>13</v>
      </c>
      <c r="B46" s="474">
        <v>44295</v>
      </c>
      <c r="C46" s="469"/>
      <c r="D46" s="470" t="s">
        <v>941</v>
      </c>
      <c r="E46" s="444" t="s">
        <v>893</v>
      </c>
      <c r="F46" s="444">
        <v>59.25</v>
      </c>
      <c r="G46" s="471">
        <v>61</v>
      </c>
      <c r="H46" s="471">
        <v>56.75</v>
      </c>
      <c r="I46" s="444" t="s">
        <v>942</v>
      </c>
      <c r="J46" s="538" t="s">
        <v>883</v>
      </c>
      <c r="K46" s="445">
        <f>F46-H46</f>
        <v>2.5</v>
      </c>
      <c r="L46" s="503">
        <f>(F46*-0.7)/100</f>
        <v>-0.41474999999999995</v>
      </c>
      <c r="M46" s="442">
        <f t="shared" si="29"/>
        <v>3.5194092827004225E-2</v>
      </c>
      <c r="N46" s="445" t="s">
        <v>556</v>
      </c>
      <c r="O46" s="443">
        <v>44298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531">
        <v>14</v>
      </c>
      <c r="B47" s="532">
        <v>44295</v>
      </c>
      <c r="C47" s="533"/>
      <c r="D47" s="534" t="s">
        <v>472</v>
      </c>
      <c r="E47" s="460" t="s">
        <v>557</v>
      </c>
      <c r="F47" s="460">
        <v>365</v>
      </c>
      <c r="G47" s="535">
        <v>353</v>
      </c>
      <c r="H47" s="535">
        <v>351.5</v>
      </c>
      <c r="I47" s="460">
        <v>385</v>
      </c>
      <c r="J47" s="461" t="s">
        <v>947</v>
      </c>
      <c r="K47" s="461">
        <f t="shared" ref="K47" si="30">H47-F47</f>
        <v>-13.5</v>
      </c>
      <c r="L47" s="527">
        <f>(F47*-0.7)/100</f>
        <v>-2.5549999999999997</v>
      </c>
      <c r="M47" s="536">
        <f t="shared" ref="M47" si="31">(K47+L47)/F47</f>
        <v>-4.3986301369863014E-2</v>
      </c>
      <c r="N47" s="461" t="s">
        <v>620</v>
      </c>
      <c r="O47" s="537">
        <v>44298</v>
      </c>
      <c r="P47" s="4"/>
      <c r="Q47" s="4"/>
      <c r="R47" s="32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531">
        <v>15</v>
      </c>
      <c r="B48" s="532">
        <v>44295</v>
      </c>
      <c r="C48" s="533"/>
      <c r="D48" s="534" t="s">
        <v>157</v>
      </c>
      <c r="E48" s="460" t="s">
        <v>557</v>
      </c>
      <c r="F48" s="460">
        <v>1810</v>
      </c>
      <c r="G48" s="535">
        <v>1760</v>
      </c>
      <c r="H48" s="535">
        <v>1760</v>
      </c>
      <c r="I48" s="460" t="s">
        <v>943</v>
      </c>
      <c r="J48" s="461" t="s">
        <v>949</v>
      </c>
      <c r="K48" s="461">
        <f t="shared" ref="K48:K49" si="32">H48-F48</f>
        <v>-50</v>
      </c>
      <c r="L48" s="527">
        <f>(F48*-0.7)/100</f>
        <v>-12.67</v>
      </c>
      <c r="M48" s="536">
        <f t="shared" ref="M48:M49" si="33">(K48+L48)/F48</f>
        <v>-3.4624309392265191E-2</v>
      </c>
      <c r="N48" s="461" t="s">
        <v>620</v>
      </c>
      <c r="O48" s="537">
        <v>44298</v>
      </c>
      <c r="P48" s="4"/>
      <c r="Q48" s="4"/>
      <c r="R48" s="32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531">
        <v>16</v>
      </c>
      <c r="B49" s="532">
        <v>44295</v>
      </c>
      <c r="C49" s="533"/>
      <c r="D49" s="534" t="s">
        <v>162</v>
      </c>
      <c r="E49" s="460" t="s">
        <v>557</v>
      </c>
      <c r="F49" s="460">
        <v>209.5</v>
      </c>
      <c r="G49" s="535">
        <v>204</v>
      </c>
      <c r="H49" s="535">
        <v>204</v>
      </c>
      <c r="I49" s="460">
        <v>220</v>
      </c>
      <c r="J49" s="461" t="s">
        <v>955</v>
      </c>
      <c r="K49" s="461">
        <f t="shared" si="32"/>
        <v>-5.5</v>
      </c>
      <c r="L49" s="527">
        <f>(F49*-0.7)/100</f>
        <v>-1.4664999999999997</v>
      </c>
      <c r="M49" s="536">
        <f t="shared" si="33"/>
        <v>-3.3252983293556082E-2</v>
      </c>
      <c r="N49" s="461" t="s">
        <v>620</v>
      </c>
      <c r="O49" s="537">
        <v>44298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394">
        <v>17</v>
      </c>
      <c r="B50" s="373">
        <v>44299</v>
      </c>
      <c r="C50" s="421"/>
      <c r="D50" s="529" t="s">
        <v>50</v>
      </c>
      <c r="E50" s="387" t="s">
        <v>557</v>
      </c>
      <c r="F50" s="387" t="s">
        <v>971</v>
      </c>
      <c r="G50" s="422">
        <v>2520</v>
      </c>
      <c r="H50" s="422"/>
      <c r="I50" s="387" t="s">
        <v>972</v>
      </c>
      <c r="J50" s="352" t="s">
        <v>558</v>
      </c>
      <c r="K50" s="352"/>
      <c r="L50" s="404"/>
      <c r="M50" s="402"/>
      <c r="N50" s="352"/>
      <c r="O50" s="409"/>
      <c r="P50" s="4"/>
      <c r="Q50" s="4"/>
      <c r="R50" s="32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69" customFormat="1" ht="15" customHeight="1">
      <c r="A51" s="394"/>
      <c r="B51" s="373"/>
      <c r="C51" s="421"/>
      <c r="D51" s="529"/>
      <c r="E51" s="387"/>
      <c r="F51" s="387"/>
      <c r="G51" s="422"/>
      <c r="H51" s="422"/>
      <c r="I51" s="387"/>
      <c r="J51" s="352"/>
      <c r="K51" s="352"/>
      <c r="L51" s="404"/>
      <c r="M51" s="402"/>
      <c r="N51" s="352"/>
      <c r="O51" s="409"/>
      <c r="P51" s="4"/>
      <c r="Q51" s="4"/>
      <c r="R51" s="32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69" customFormat="1" ht="15" customHeight="1">
      <c r="A52" s="394"/>
      <c r="B52" s="418"/>
      <c r="C52" s="421"/>
      <c r="D52" s="386"/>
      <c r="E52" s="387"/>
      <c r="F52" s="387"/>
      <c r="G52" s="422"/>
      <c r="H52" s="422"/>
      <c r="I52" s="387"/>
      <c r="J52" s="352"/>
      <c r="K52" s="352"/>
      <c r="L52" s="404"/>
      <c r="M52" s="402"/>
      <c r="N52" s="380"/>
      <c r="O52" s="393"/>
      <c r="P52" s="4"/>
      <c r="Q52" s="4"/>
      <c r="R52" s="32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ht="44.25" customHeight="1">
      <c r="A53" s="20" t="s">
        <v>560</v>
      </c>
      <c r="B53" s="36"/>
      <c r="C53" s="36"/>
      <c r="D53" s="37"/>
      <c r="E53" s="33"/>
      <c r="F53" s="33"/>
      <c r="G53" s="32"/>
      <c r="H53" s="32" t="s">
        <v>821</v>
      </c>
      <c r="I53" s="33"/>
      <c r="J53" s="14"/>
      <c r="K53" s="76"/>
      <c r="L53" s="77"/>
      <c r="M53" s="76"/>
      <c r="N53" s="78"/>
      <c r="O53" s="76"/>
      <c r="P53" s="4"/>
      <c r="Q53" s="410"/>
      <c r="R53" s="423"/>
      <c r="S53" s="410"/>
      <c r="T53" s="410"/>
      <c r="U53" s="410"/>
      <c r="V53" s="410"/>
      <c r="W53" s="410"/>
      <c r="X53" s="410"/>
      <c r="Y53" s="410"/>
      <c r="Z53" s="37"/>
      <c r="AA53" s="37"/>
      <c r="AB53" s="37"/>
    </row>
    <row r="54" spans="1:34" s="3" customFormat="1">
      <c r="A54" s="26" t="s">
        <v>561</v>
      </c>
      <c r="B54" s="20"/>
      <c r="C54" s="20"/>
      <c r="D54" s="20"/>
      <c r="E54" s="2"/>
      <c r="F54" s="27" t="s">
        <v>562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Z54" s="6"/>
      <c r="AA54" s="6"/>
      <c r="AB54" s="6"/>
      <c r="AC54" s="6"/>
      <c r="AD54" s="6"/>
      <c r="AE54" s="6"/>
      <c r="AF54" s="6"/>
      <c r="AG54" s="6"/>
      <c r="AH54" s="6"/>
    </row>
    <row r="55" spans="1:34" s="6" customFormat="1" ht="14.25" customHeight="1">
      <c r="A55" s="26"/>
      <c r="B55" s="20"/>
      <c r="C55" s="20"/>
      <c r="D55" s="20"/>
      <c r="E55" s="29"/>
      <c r="F55" s="27" t="s">
        <v>564</v>
      </c>
      <c r="G55" s="38"/>
      <c r="H55" s="39"/>
      <c r="I55" s="79"/>
      <c r="J55" s="14"/>
      <c r="K55" s="80"/>
      <c r="L55" s="81"/>
      <c r="M55" s="82"/>
      <c r="N55" s="83"/>
      <c r="O55" s="84"/>
      <c r="P55" s="2"/>
      <c r="Q55" s="1"/>
      <c r="R55" s="9"/>
      <c r="S55" s="3"/>
      <c r="Y55" s="3"/>
      <c r="Z55" s="3"/>
    </row>
    <row r="56" spans="1:34" s="6" customFormat="1" ht="14.25" customHeight="1">
      <c r="A56" s="20"/>
      <c r="B56" s="20"/>
      <c r="C56" s="20"/>
      <c r="D56" s="20"/>
      <c r="E56" s="29"/>
      <c r="F56" s="14"/>
      <c r="G56" s="14"/>
      <c r="H56" s="28"/>
      <c r="I56" s="33"/>
      <c r="J56" s="68"/>
      <c r="K56" s="65"/>
      <c r="L56" s="66"/>
      <c r="M56" s="14"/>
      <c r="N56" s="69"/>
      <c r="O56" s="54"/>
      <c r="P56" s="5"/>
      <c r="Q56" s="1"/>
      <c r="R56" s="9"/>
      <c r="S56" s="3"/>
      <c r="Y56" s="3"/>
      <c r="Z56" s="3"/>
    </row>
    <row r="57" spans="1:34" s="6" customFormat="1" ht="15">
      <c r="A57" s="40" t="s">
        <v>571</v>
      </c>
      <c r="B57" s="40"/>
      <c r="C57" s="40"/>
      <c r="D57" s="40"/>
      <c r="E57" s="29"/>
      <c r="F57" s="14"/>
      <c r="G57" s="9"/>
      <c r="H57" s="14"/>
      <c r="I57" s="9"/>
      <c r="J57" s="85"/>
      <c r="K57" s="9"/>
      <c r="L57" s="9"/>
      <c r="M57" s="9"/>
      <c r="N57" s="9"/>
      <c r="O57" s="86"/>
      <c r="P57"/>
      <c r="Q57" s="1"/>
      <c r="R57" s="9"/>
      <c r="S57" s="3"/>
      <c r="Y57" s="3"/>
      <c r="Z57" s="3"/>
    </row>
    <row r="58" spans="1:34" s="6" customFormat="1" ht="38.25">
      <c r="A58" s="18" t="s">
        <v>16</v>
      </c>
      <c r="B58" s="18" t="s">
        <v>534</v>
      </c>
      <c r="C58" s="18"/>
      <c r="D58" s="19" t="s">
        <v>545</v>
      </c>
      <c r="E58" s="18" t="s">
        <v>546</v>
      </c>
      <c r="F58" s="18" t="s">
        <v>547</v>
      </c>
      <c r="G58" s="18" t="s">
        <v>566</v>
      </c>
      <c r="H58" s="18" t="s">
        <v>549</v>
      </c>
      <c r="I58" s="18" t="s">
        <v>550</v>
      </c>
      <c r="J58" s="17" t="s">
        <v>551</v>
      </c>
      <c r="K58" s="74" t="s">
        <v>572</v>
      </c>
      <c r="L58" s="60" t="s">
        <v>819</v>
      </c>
      <c r="M58" s="74" t="s">
        <v>568</v>
      </c>
      <c r="N58" s="18" t="s">
        <v>569</v>
      </c>
      <c r="O58" s="17" t="s">
        <v>554</v>
      </c>
      <c r="P58" s="87" t="s">
        <v>555</v>
      </c>
      <c r="Q58" s="1"/>
      <c r="R58" s="14"/>
      <c r="S58" s="3"/>
      <c r="Y58" s="3"/>
      <c r="Z58" s="3"/>
    </row>
    <row r="59" spans="1:34" s="369" customFormat="1" ht="13.9" customHeight="1">
      <c r="A59" s="518">
        <v>1</v>
      </c>
      <c r="B59" s="467">
        <v>44287</v>
      </c>
      <c r="C59" s="519"/>
      <c r="D59" s="446" t="s">
        <v>858</v>
      </c>
      <c r="E59" s="520" t="s">
        <v>557</v>
      </c>
      <c r="F59" s="444">
        <v>2250</v>
      </c>
      <c r="G59" s="444">
        <v>2198</v>
      </c>
      <c r="H59" s="444">
        <v>2295</v>
      </c>
      <c r="I59" s="445" t="s">
        <v>859</v>
      </c>
      <c r="J59" s="445" t="s">
        <v>892</v>
      </c>
      <c r="K59" s="521">
        <f t="shared" ref="K59" si="34">H59-F59</f>
        <v>45</v>
      </c>
      <c r="L59" s="524">
        <f t="shared" ref="L59" si="35">(H59*N59)*0.035%</f>
        <v>200.81250000000003</v>
      </c>
      <c r="M59" s="522">
        <f t="shared" ref="M59" si="36">(K59*N59)-L59</f>
        <v>11049.1875</v>
      </c>
      <c r="N59" s="445">
        <v>250</v>
      </c>
      <c r="O59" s="523" t="s">
        <v>556</v>
      </c>
      <c r="P59" s="443">
        <v>44292</v>
      </c>
      <c r="Q59" s="363"/>
      <c r="R59" s="324" t="s">
        <v>559</v>
      </c>
      <c r="S59" s="37"/>
      <c r="Y59" s="37"/>
      <c r="Z59" s="37"/>
    </row>
    <row r="60" spans="1:34" s="369" customFormat="1" ht="13.9" customHeight="1">
      <c r="A60" s="518">
        <v>2</v>
      </c>
      <c r="B60" s="467">
        <v>44287</v>
      </c>
      <c r="C60" s="519"/>
      <c r="D60" s="446" t="s">
        <v>870</v>
      </c>
      <c r="E60" s="520" t="s">
        <v>557</v>
      </c>
      <c r="F60" s="444">
        <v>524.5</v>
      </c>
      <c r="G60" s="444">
        <v>517</v>
      </c>
      <c r="H60" s="444">
        <v>527</v>
      </c>
      <c r="I60" s="445" t="s">
        <v>871</v>
      </c>
      <c r="J60" s="445" t="s">
        <v>883</v>
      </c>
      <c r="K60" s="521">
        <f t="shared" ref="K60" si="37">H60-F60</f>
        <v>2.5</v>
      </c>
      <c r="L60" s="524">
        <f t="shared" ref="L60" si="38">(H60*N60)*0.035%</f>
        <v>341.41695000000004</v>
      </c>
      <c r="M60" s="522">
        <f t="shared" ref="M60" si="39">(K60*N60)-L60</f>
        <v>4286.0830500000002</v>
      </c>
      <c r="N60" s="445">
        <v>1851</v>
      </c>
      <c r="O60" s="523" t="s">
        <v>556</v>
      </c>
      <c r="P60" s="443">
        <v>44291</v>
      </c>
      <c r="Q60" s="363"/>
      <c r="R60" s="324" t="s">
        <v>559</v>
      </c>
      <c r="S60" s="37"/>
      <c r="Y60" s="37"/>
      <c r="Z60" s="37"/>
    </row>
    <row r="61" spans="1:34" s="369" customFormat="1" ht="13.9" customHeight="1">
      <c r="A61" s="518">
        <v>3</v>
      </c>
      <c r="B61" s="467">
        <v>44293</v>
      </c>
      <c r="C61" s="519"/>
      <c r="D61" s="446" t="s">
        <v>901</v>
      </c>
      <c r="E61" s="520" t="s">
        <v>557</v>
      </c>
      <c r="F61" s="444">
        <v>1352</v>
      </c>
      <c r="G61" s="444">
        <v>1320</v>
      </c>
      <c r="H61" s="444">
        <v>1383.5</v>
      </c>
      <c r="I61" s="445" t="s">
        <v>902</v>
      </c>
      <c r="J61" s="445" t="s">
        <v>898</v>
      </c>
      <c r="K61" s="521">
        <f t="shared" ref="K61" si="40">H61-F61</f>
        <v>31.5</v>
      </c>
      <c r="L61" s="524">
        <f t="shared" ref="L61" si="41">(H61*N61)*0.035%</f>
        <v>193.69000000000003</v>
      </c>
      <c r="M61" s="522">
        <f t="shared" ref="M61" si="42">(K61*N61)-L61</f>
        <v>12406.31</v>
      </c>
      <c r="N61" s="445">
        <v>400</v>
      </c>
      <c r="O61" s="523" t="s">
        <v>556</v>
      </c>
      <c r="P61" s="443">
        <v>44293</v>
      </c>
      <c r="Q61" s="363"/>
      <c r="R61" s="324" t="s">
        <v>792</v>
      </c>
      <c r="S61" s="37"/>
      <c r="Y61" s="37"/>
      <c r="Z61" s="37"/>
    </row>
    <row r="62" spans="1:34" s="369" customFormat="1" ht="13.9" customHeight="1">
      <c r="A62" s="518">
        <v>4</v>
      </c>
      <c r="B62" s="467">
        <v>44293</v>
      </c>
      <c r="C62" s="519"/>
      <c r="D62" s="446" t="s">
        <v>912</v>
      </c>
      <c r="E62" s="520" t="s">
        <v>557</v>
      </c>
      <c r="F62" s="444">
        <v>3292.5</v>
      </c>
      <c r="G62" s="444">
        <v>3245</v>
      </c>
      <c r="H62" s="444">
        <v>3321</v>
      </c>
      <c r="I62" s="445" t="s">
        <v>913</v>
      </c>
      <c r="J62" s="445" t="s">
        <v>931</v>
      </c>
      <c r="K62" s="521">
        <f t="shared" ref="K62:K63" si="43">H62-F62</f>
        <v>28.5</v>
      </c>
      <c r="L62" s="524">
        <f t="shared" ref="L62" si="44">(H62*N62)*0.035%</f>
        <v>348.70500000000004</v>
      </c>
      <c r="M62" s="522">
        <f t="shared" ref="M62" si="45">(K62*N62)-L62</f>
        <v>8201.2950000000001</v>
      </c>
      <c r="N62" s="445">
        <v>300</v>
      </c>
      <c r="O62" s="523" t="s">
        <v>556</v>
      </c>
      <c r="P62" s="443">
        <v>44294</v>
      </c>
      <c r="Q62" s="363"/>
      <c r="R62" s="324" t="s">
        <v>792</v>
      </c>
      <c r="S62" s="37"/>
      <c r="Y62" s="37"/>
      <c r="Z62" s="37"/>
    </row>
    <row r="63" spans="1:34" s="369" customFormat="1" ht="13.9" customHeight="1">
      <c r="A63" s="577">
        <v>5</v>
      </c>
      <c r="B63" s="579">
        <v>44293</v>
      </c>
      <c r="C63" s="479"/>
      <c r="D63" s="459" t="s">
        <v>914</v>
      </c>
      <c r="E63" s="480" t="s">
        <v>557</v>
      </c>
      <c r="F63" s="460">
        <v>2943</v>
      </c>
      <c r="G63" s="460">
        <v>2870</v>
      </c>
      <c r="H63" s="460">
        <v>2870</v>
      </c>
      <c r="I63" s="461">
        <v>3100</v>
      </c>
      <c r="J63" s="581" t="s">
        <v>950</v>
      </c>
      <c r="K63" s="526">
        <f t="shared" si="43"/>
        <v>-73</v>
      </c>
      <c r="L63" s="526">
        <v>200.81250000000003</v>
      </c>
      <c r="M63" s="581">
        <f>(-46*300)-300.81</f>
        <v>-14100.81</v>
      </c>
      <c r="N63" s="581">
        <v>300</v>
      </c>
      <c r="O63" s="573" t="s">
        <v>620</v>
      </c>
      <c r="P63" s="583">
        <v>44267</v>
      </c>
      <c r="Q63" s="363"/>
      <c r="R63" s="324" t="s">
        <v>559</v>
      </c>
      <c r="S63" s="37"/>
      <c r="Y63" s="37"/>
      <c r="Z63" s="37"/>
    </row>
    <row r="64" spans="1:34" s="369" customFormat="1" ht="13.9" customHeight="1">
      <c r="A64" s="578"/>
      <c r="B64" s="580"/>
      <c r="C64" s="479"/>
      <c r="D64" s="459" t="s">
        <v>918</v>
      </c>
      <c r="E64" s="480" t="s">
        <v>893</v>
      </c>
      <c r="F64" s="460">
        <v>48.5</v>
      </c>
      <c r="G64" s="460"/>
      <c r="H64" s="460">
        <v>21.5</v>
      </c>
      <c r="I64" s="461"/>
      <c r="J64" s="582"/>
      <c r="K64" s="527">
        <f>F64-H64</f>
        <v>27</v>
      </c>
      <c r="L64" s="526">
        <v>100</v>
      </c>
      <c r="M64" s="582"/>
      <c r="N64" s="582"/>
      <c r="O64" s="574"/>
      <c r="P64" s="584"/>
      <c r="Q64" s="363"/>
      <c r="R64" s="324" t="s">
        <v>559</v>
      </c>
      <c r="S64" s="37"/>
      <c r="Y64" s="37"/>
      <c r="Z64" s="37"/>
    </row>
    <row r="65" spans="1:34" s="369" customFormat="1" ht="13.9" customHeight="1">
      <c r="A65" s="577">
        <v>6</v>
      </c>
      <c r="B65" s="579">
        <v>44293</v>
      </c>
      <c r="C65" s="479"/>
      <c r="D65" s="459" t="s">
        <v>915</v>
      </c>
      <c r="E65" s="480" t="s">
        <v>557</v>
      </c>
      <c r="F65" s="460">
        <v>1048</v>
      </c>
      <c r="G65" s="460">
        <v>1018</v>
      </c>
      <c r="H65" s="460">
        <v>1018</v>
      </c>
      <c r="I65" s="461">
        <v>1100</v>
      </c>
      <c r="J65" s="581" t="s">
        <v>951</v>
      </c>
      <c r="K65" s="526">
        <f>H65-F65</f>
        <v>-30</v>
      </c>
      <c r="L65" s="526">
        <v>200.81250000000003</v>
      </c>
      <c r="M65" s="581">
        <f>(-22*700)-300.81</f>
        <v>-15700.81</v>
      </c>
      <c r="N65" s="581">
        <v>700</v>
      </c>
      <c r="O65" s="573" t="s">
        <v>620</v>
      </c>
      <c r="P65" s="583">
        <v>44267</v>
      </c>
      <c r="Q65" s="363"/>
      <c r="R65" s="324" t="s">
        <v>559</v>
      </c>
      <c r="S65" s="37"/>
      <c r="Y65" s="37"/>
      <c r="Z65" s="37"/>
    </row>
    <row r="66" spans="1:34" s="369" customFormat="1" ht="13.9" customHeight="1">
      <c r="A66" s="578"/>
      <c r="B66" s="580"/>
      <c r="C66" s="479"/>
      <c r="D66" s="459" t="s">
        <v>916</v>
      </c>
      <c r="E66" s="480" t="s">
        <v>893</v>
      </c>
      <c r="F66" s="460">
        <v>21</v>
      </c>
      <c r="G66" s="460"/>
      <c r="H66" s="460">
        <v>13</v>
      </c>
      <c r="I66" s="461"/>
      <c r="J66" s="582"/>
      <c r="K66" s="527">
        <v>8</v>
      </c>
      <c r="L66" s="526">
        <v>100</v>
      </c>
      <c r="M66" s="582"/>
      <c r="N66" s="582"/>
      <c r="O66" s="574"/>
      <c r="P66" s="584"/>
      <c r="Q66" s="363"/>
      <c r="R66" s="324" t="s">
        <v>559</v>
      </c>
      <c r="S66" s="37"/>
      <c r="Y66" s="37"/>
      <c r="Z66" s="37"/>
    </row>
    <row r="67" spans="1:34" s="369" customFormat="1" ht="13.9" customHeight="1">
      <c r="A67" s="577">
        <v>7</v>
      </c>
      <c r="B67" s="579">
        <v>44294</v>
      </c>
      <c r="C67" s="479"/>
      <c r="D67" s="459" t="s">
        <v>922</v>
      </c>
      <c r="E67" s="480" t="s">
        <v>557</v>
      </c>
      <c r="F67" s="460">
        <v>1049</v>
      </c>
      <c r="G67" s="460">
        <v>1018</v>
      </c>
      <c r="H67" s="460">
        <v>1034</v>
      </c>
      <c r="I67" s="461">
        <v>1100</v>
      </c>
      <c r="J67" s="581" t="s">
        <v>924</v>
      </c>
      <c r="K67" s="526">
        <v>-15</v>
      </c>
      <c r="L67" s="526">
        <f t="shared" ref="L67" si="46">(H67*N67)*0.035%</f>
        <v>434.28000000000009</v>
      </c>
      <c r="M67" s="581">
        <v>-12000</v>
      </c>
      <c r="N67" s="581">
        <v>1200</v>
      </c>
      <c r="O67" s="573" t="s">
        <v>620</v>
      </c>
      <c r="P67" s="575">
        <v>44294</v>
      </c>
      <c r="Q67" s="363"/>
      <c r="R67" s="324" t="s">
        <v>559</v>
      </c>
      <c r="S67" s="37"/>
      <c r="Y67" s="37"/>
      <c r="Z67" s="37"/>
    </row>
    <row r="68" spans="1:34" s="369" customFormat="1" ht="13.9" customHeight="1">
      <c r="A68" s="578"/>
      <c r="B68" s="580"/>
      <c r="C68" s="479"/>
      <c r="D68" s="459" t="s">
        <v>923</v>
      </c>
      <c r="E68" s="480" t="s">
        <v>893</v>
      </c>
      <c r="F68" s="460">
        <v>21</v>
      </c>
      <c r="G68" s="460"/>
      <c r="H68" s="460">
        <v>16</v>
      </c>
      <c r="I68" s="461"/>
      <c r="J68" s="582"/>
      <c r="K68" s="527">
        <v>5</v>
      </c>
      <c r="L68" s="526">
        <v>100</v>
      </c>
      <c r="M68" s="582"/>
      <c r="N68" s="582"/>
      <c r="O68" s="574"/>
      <c r="P68" s="576"/>
      <c r="Q68" s="363"/>
      <c r="R68" s="324" t="s">
        <v>559</v>
      </c>
      <c r="S68" s="37"/>
      <c r="Y68" s="37"/>
      <c r="Z68" s="37"/>
    </row>
    <row r="69" spans="1:34" s="369" customFormat="1" ht="13.9" customHeight="1">
      <c r="A69" s="510"/>
      <c r="B69" s="418"/>
      <c r="C69" s="419"/>
      <c r="D69" s="412"/>
      <c r="E69" s="413"/>
      <c r="F69" s="387"/>
      <c r="G69" s="387"/>
      <c r="H69" s="387"/>
      <c r="I69" s="352"/>
      <c r="J69" s="352"/>
      <c r="K69" s="511"/>
      <c r="L69" s="406"/>
      <c r="M69" s="496"/>
      <c r="N69" s="352"/>
      <c r="O69" s="380"/>
      <c r="P69" s="393"/>
      <c r="Q69" s="363"/>
      <c r="R69" s="324"/>
      <c r="S69" s="37"/>
      <c r="Y69" s="37"/>
      <c r="Z69" s="37"/>
    </row>
    <row r="70" spans="1:34" s="369" customFormat="1" ht="13.9" customHeight="1">
      <c r="A70" s="510"/>
      <c r="B70" s="418"/>
      <c r="C70" s="419"/>
      <c r="D70" s="412"/>
      <c r="E70" s="413"/>
      <c r="F70" s="387"/>
      <c r="G70" s="387"/>
      <c r="H70" s="387"/>
      <c r="I70" s="352"/>
      <c r="J70" s="352"/>
      <c r="K70" s="511"/>
      <c r="L70" s="406"/>
      <c r="M70" s="496"/>
      <c r="N70" s="352"/>
      <c r="O70" s="380"/>
      <c r="P70" s="393"/>
      <c r="Q70" s="363"/>
      <c r="R70" s="324"/>
      <c r="S70" s="37"/>
      <c r="Y70" s="37"/>
      <c r="Z70" s="37"/>
    </row>
    <row r="71" spans="1:34" s="369" customFormat="1" ht="13.9" customHeight="1">
      <c r="A71" s="420"/>
      <c r="B71" s="418"/>
      <c r="C71" s="419"/>
      <c r="D71" s="412"/>
      <c r="E71" s="413"/>
      <c r="F71" s="387"/>
      <c r="G71" s="387"/>
      <c r="H71" s="387"/>
      <c r="I71" s="352"/>
      <c r="J71" s="352"/>
      <c r="K71" s="352"/>
      <c r="L71" s="352"/>
      <c r="M71" s="352"/>
      <c r="N71" s="352"/>
      <c r="O71" s="352"/>
      <c r="P71" s="352"/>
      <c r="Q71" s="363"/>
      <c r="R71" s="324"/>
      <c r="S71" s="37"/>
      <c r="Y71" s="37"/>
      <c r="Z71" s="37"/>
    </row>
    <row r="72" spans="1:34" s="369" customFormat="1" ht="13.9" customHeight="1">
      <c r="A72" s="430"/>
      <c r="B72" s="424"/>
      <c r="C72" s="431"/>
      <c r="D72" s="432"/>
      <c r="E72" s="353"/>
      <c r="F72" s="399"/>
      <c r="G72" s="399"/>
      <c r="H72" s="399"/>
      <c r="I72" s="395"/>
      <c r="J72" s="395"/>
      <c r="K72" s="395"/>
      <c r="L72" s="395"/>
      <c r="M72" s="395"/>
      <c r="N72" s="395"/>
      <c r="O72" s="395"/>
      <c r="P72" s="395"/>
      <c r="Q72" s="363"/>
      <c r="R72" s="324"/>
      <c r="S72" s="37"/>
      <c r="Y72" s="37"/>
      <c r="Z72" s="37"/>
    </row>
    <row r="73" spans="1:34" s="3" customFormat="1">
      <c r="A73" s="41"/>
      <c r="B73" s="42"/>
      <c r="C73" s="43"/>
      <c r="D73" s="44"/>
      <c r="E73" s="45"/>
      <c r="F73" s="46"/>
      <c r="G73" s="46"/>
      <c r="H73" s="46"/>
      <c r="I73" s="46"/>
      <c r="J73" s="14"/>
      <c r="K73" s="88"/>
      <c r="L73" s="88"/>
      <c r="M73" s="14"/>
      <c r="N73" s="13"/>
      <c r="O73" s="89"/>
      <c r="P73" s="2"/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" customFormat="1" ht="15">
      <c r="A74" s="47" t="s">
        <v>573</v>
      </c>
      <c r="B74" s="47"/>
      <c r="C74" s="47"/>
      <c r="D74" s="47"/>
      <c r="E74" s="48"/>
      <c r="F74" s="46"/>
      <c r="G74" s="46"/>
      <c r="H74" s="46"/>
      <c r="I74" s="46"/>
      <c r="J74" s="50"/>
      <c r="K74" s="9"/>
      <c r="L74" s="9"/>
      <c r="M74" s="9"/>
      <c r="N74" s="8"/>
      <c r="O74" s="50"/>
      <c r="P74" s="2"/>
      <c r="Q74" s="1"/>
      <c r="R74" s="14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3" customFormat="1" ht="38.25">
      <c r="A75" s="18" t="s">
        <v>16</v>
      </c>
      <c r="B75" s="18" t="s">
        <v>534</v>
      </c>
      <c r="C75" s="18"/>
      <c r="D75" s="19" t="s">
        <v>545</v>
      </c>
      <c r="E75" s="18" t="s">
        <v>546</v>
      </c>
      <c r="F75" s="18" t="s">
        <v>547</v>
      </c>
      <c r="G75" s="49" t="s">
        <v>566</v>
      </c>
      <c r="H75" s="18" t="s">
        <v>549</v>
      </c>
      <c r="I75" s="18" t="s">
        <v>550</v>
      </c>
      <c r="J75" s="17" t="s">
        <v>551</v>
      </c>
      <c r="K75" s="17" t="s">
        <v>574</v>
      </c>
      <c r="L75" s="60" t="s">
        <v>819</v>
      </c>
      <c r="M75" s="74" t="s">
        <v>568</v>
      </c>
      <c r="N75" s="18" t="s">
        <v>569</v>
      </c>
      <c r="O75" s="18" t="s">
        <v>554</v>
      </c>
      <c r="P75" s="19" t="s">
        <v>555</v>
      </c>
      <c r="Q75" s="1"/>
      <c r="R75" s="14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369" customFormat="1" ht="13.9" customHeight="1">
      <c r="A76" s="509">
        <v>1</v>
      </c>
      <c r="B76" s="472">
        <v>44287</v>
      </c>
      <c r="C76" s="479"/>
      <c r="D76" s="459" t="s">
        <v>866</v>
      </c>
      <c r="E76" s="480" t="s">
        <v>557</v>
      </c>
      <c r="F76" s="460">
        <v>94</v>
      </c>
      <c r="G76" s="460">
        <v>58</v>
      </c>
      <c r="H76" s="460">
        <v>58</v>
      </c>
      <c r="I76" s="508" t="s">
        <v>867</v>
      </c>
      <c r="J76" s="461" t="s">
        <v>868</v>
      </c>
      <c r="K76" s="507">
        <f>H76-F76</f>
        <v>-36</v>
      </c>
      <c r="L76" s="461">
        <v>100</v>
      </c>
      <c r="M76" s="498">
        <f t="shared" ref="M76" si="47">(K76*N76)-L76</f>
        <v>-2800</v>
      </c>
      <c r="N76" s="461">
        <v>75</v>
      </c>
      <c r="O76" s="499" t="s">
        <v>620</v>
      </c>
      <c r="P76" s="504">
        <v>44287</v>
      </c>
      <c r="Q76" s="363"/>
      <c r="R76" s="324" t="s">
        <v>559</v>
      </c>
      <c r="S76" s="37"/>
      <c r="Y76" s="37"/>
      <c r="Z76" s="37"/>
    </row>
    <row r="77" spans="1:34" s="369" customFormat="1" ht="13.9" customHeight="1">
      <c r="A77" s="518">
        <v>2</v>
      </c>
      <c r="B77" s="467">
        <v>44287</v>
      </c>
      <c r="C77" s="519"/>
      <c r="D77" s="446" t="s">
        <v>869</v>
      </c>
      <c r="E77" s="520" t="s">
        <v>557</v>
      </c>
      <c r="F77" s="444">
        <v>295</v>
      </c>
      <c r="G77" s="444">
        <v>95</v>
      </c>
      <c r="H77" s="444">
        <v>395</v>
      </c>
      <c r="I77" s="445">
        <v>600</v>
      </c>
      <c r="J77" s="445" t="s">
        <v>877</v>
      </c>
      <c r="K77" s="521">
        <f>H77-F77</f>
        <v>100</v>
      </c>
      <c r="L77" s="445">
        <v>100</v>
      </c>
      <c r="M77" s="522">
        <f t="shared" ref="M77" si="48">(K77*N77)-L77</f>
        <v>2400</v>
      </c>
      <c r="N77" s="445">
        <v>25</v>
      </c>
      <c r="O77" s="523" t="s">
        <v>556</v>
      </c>
      <c r="P77" s="443">
        <v>44291</v>
      </c>
      <c r="Q77" s="363"/>
      <c r="R77" s="324" t="s">
        <v>559</v>
      </c>
      <c r="S77" s="37"/>
      <c r="Y77" s="37"/>
      <c r="Z77" s="37"/>
    </row>
    <row r="78" spans="1:34" s="369" customFormat="1" ht="13.9" customHeight="1">
      <c r="A78" s="518">
        <v>3</v>
      </c>
      <c r="B78" s="467">
        <v>44291</v>
      </c>
      <c r="C78" s="519"/>
      <c r="D78" s="446" t="s">
        <v>878</v>
      </c>
      <c r="E78" s="520" t="s">
        <v>557</v>
      </c>
      <c r="F78" s="444">
        <v>62.5</v>
      </c>
      <c r="G78" s="444">
        <v>30</v>
      </c>
      <c r="H78" s="444">
        <v>77.5</v>
      </c>
      <c r="I78" s="445">
        <v>140</v>
      </c>
      <c r="J78" s="445" t="s">
        <v>890</v>
      </c>
      <c r="K78" s="521">
        <f>H78-F78</f>
        <v>15</v>
      </c>
      <c r="L78" s="445">
        <v>100</v>
      </c>
      <c r="M78" s="522">
        <f t="shared" ref="M78" si="49">(K78*N78)-L78</f>
        <v>1025</v>
      </c>
      <c r="N78" s="445">
        <v>75</v>
      </c>
      <c r="O78" s="523" t="s">
        <v>556</v>
      </c>
      <c r="P78" s="443">
        <v>44292</v>
      </c>
      <c r="Q78" s="363"/>
      <c r="R78" s="324" t="s">
        <v>792</v>
      </c>
      <c r="S78" s="37"/>
      <c r="Y78" s="37"/>
      <c r="Z78" s="37"/>
    </row>
    <row r="79" spans="1:34" s="369" customFormat="1" ht="13.9" customHeight="1">
      <c r="A79" s="518">
        <v>4</v>
      </c>
      <c r="B79" s="467">
        <v>44292</v>
      </c>
      <c r="C79" s="519"/>
      <c r="D79" s="446" t="s">
        <v>866</v>
      </c>
      <c r="E79" s="520" t="s">
        <v>557</v>
      </c>
      <c r="F79" s="444">
        <v>72</v>
      </c>
      <c r="G79" s="444">
        <v>30</v>
      </c>
      <c r="H79" s="444">
        <v>89</v>
      </c>
      <c r="I79" s="445">
        <v>140</v>
      </c>
      <c r="J79" s="445" t="s">
        <v>891</v>
      </c>
      <c r="K79" s="521">
        <f t="shared" ref="K79:K82" si="50">H79-F79</f>
        <v>17</v>
      </c>
      <c r="L79" s="445">
        <v>100</v>
      </c>
      <c r="M79" s="522">
        <f t="shared" ref="M79:M84" si="51">(K79*N79)-L79</f>
        <v>1175</v>
      </c>
      <c r="N79" s="445">
        <v>75</v>
      </c>
      <c r="O79" s="523" t="s">
        <v>556</v>
      </c>
      <c r="P79" s="525">
        <v>44292</v>
      </c>
      <c r="Q79" s="363"/>
      <c r="R79" s="324" t="s">
        <v>792</v>
      </c>
      <c r="S79" s="37"/>
      <c r="Y79" s="37"/>
      <c r="Z79" s="37"/>
    </row>
    <row r="80" spans="1:34" s="369" customFormat="1" ht="13.9" customHeight="1">
      <c r="A80" s="518">
        <v>5</v>
      </c>
      <c r="B80" s="467">
        <v>44292</v>
      </c>
      <c r="C80" s="519"/>
      <c r="D80" s="446" t="s">
        <v>887</v>
      </c>
      <c r="E80" s="520" t="s">
        <v>557</v>
      </c>
      <c r="F80" s="444">
        <v>8.15</v>
      </c>
      <c r="G80" s="444">
        <v>5</v>
      </c>
      <c r="H80" s="444">
        <v>9.1999999999999993</v>
      </c>
      <c r="I80" s="445">
        <v>14</v>
      </c>
      <c r="J80" s="445" t="s">
        <v>895</v>
      </c>
      <c r="K80" s="521">
        <f t="shared" si="50"/>
        <v>1.0499999999999989</v>
      </c>
      <c r="L80" s="445">
        <v>100</v>
      </c>
      <c r="M80" s="522">
        <f t="shared" si="51"/>
        <v>1789.9999999999982</v>
      </c>
      <c r="N80" s="445">
        <v>1800</v>
      </c>
      <c r="O80" s="523" t="s">
        <v>556</v>
      </c>
      <c r="P80" s="525">
        <v>44292</v>
      </c>
      <c r="Q80" s="363"/>
      <c r="R80" s="324" t="s">
        <v>792</v>
      </c>
      <c r="S80" s="37"/>
      <c r="Y80" s="37"/>
      <c r="Z80" s="37"/>
    </row>
    <row r="81" spans="1:26" s="369" customFormat="1" ht="13.9" customHeight="1">
      <c r="A81" s="518">
        <v>6</v>
      </c>
      <c r="B81" s="467">
        <v>44292</v>
      </c>
      <c r="C81" s="519"/>
      <c r="D81" s="446" t="s">
        <v>866</v>
      </c>
      <c r="E81" s="520" t="s">
        <v>557</v>
      </c>
      <c r="F81" s="444">
        <v>65</v>
      </c>
      <c r="G81" s="444">
        <v>28</v>
      </c>
      <c r="H81" s="444">
        <v>82</v>
      </c>
      <c r="I81" s="445">
        <v>140</v>
      </c>
      <c r="J81" s="445" t="s">
        <v>891</v>
      </c>
      <c r="K81" s="521">
        <f t="shared" si="50"/>
        <v>17</v>
      </c>
      <c r="L81" s="445">
        <v>100</v>
      </c>
      <c r="M81" s="522">
        <f t="shared" si="51"/>
        <v>1175</v>
      </c>
      <c r="N81" s="445">
        <v>75</v>
      </c>
      <c r="O81" s="523" t="s">
        <v>556</v>
      </c>
      <c r="P81" s="525">
        <v>44292</v>
      </c>
      <c r="Q81" s="363"/>
      <c r="R81" s="324" t="s">
        <v>792</v>
      </c>
      <c r="S81" s="37"/>
      <c r="Y81" s="37"/>
      <c r="Z81" s="37"/>
    </row>
    <row r="82" spans="1:26" s="369" customFormat="1" ht="13.9" customHeight="1">
      <c r="A82" s="518">
        <v>7</v>
      </c>
      <c r="B82" s="467">
        <v>44292</v>
      </c>
      <c r="C82" s="519"/>
      <c r="D82" s="446" t="s">
        <v>888</v>
      </c>
      <c r="E82" s="520" t="s">
        <v>557</v>
      </c>
      <c r="F82" s="444">
        <v>85</v>
      </c>
      <c r="G82" s="444">
        <v>40</v>
      </c>
      <c r="H82" s="444">
        <v>100</v>
      </c>
      <c r="I82" s="445" t="s">
        <v>889</v>
      </c>
      <c r="J82" s="445" t="s">
        <v>890</v>
      </c>
      <c r="K82" s="521">
        <f t="shared" si="50"/>
        <v>15</v>
      </c>
      <c r="L82" s="445">
        <v>100</v>
      </c>
      <c r="M82" s="522">
        <f t="shared" si="51"/>
        <v>1025</v>
      </c>
      <c r="N82" s="445">
        <v>75</v>
      </c>
      <c r="O82" s="523" t="s">
        <v>556</v>
      </c>
      <c r="P82" s="525">
        <v>44292</v>
      </c>
      <c r="Q82" s="363"/>
      <c r="R82" s="324" t="s">
        <v>792</v>
      </c>
      <c r="S82" s="37"/>
      <c r="Y82" s="37"/>
      <c r="Z82" s="37"/>
    </row>
    <row r="83" spans="1:26" s="369" customFormat="1" ht="13.9" customHeight="1">
      <c r="A83" s="509">
        <v>8</v>
      </c>
      <c r="B83" s="472">
        <v>44293</v>
      </c>
      <c r="C83" s="479"/>
      <c r="D83" s="459" t="s">
        <v>906</v>
      </c>
      <c r="E83" s="480" t="s">
        <v>557</v>
      </c>
      <c r="F83" s="460">
        <v>72</v>
      </c>
      <c r="G83" s="460">
        <v>30</v>
      </c>
      <c r="H83" s="460">
        <v>30</v>
      </c>
      <c r="I83" s="461" t="s">
        <v>889</v>
      </c>
      <c r="J83" s="461" t="s">
        <v>907</v>
      </c>
      <c r="K83" s="507">
        <f>H83-F83</f>
        <v>-42</v>
      </c>
      <c r="L83" s="461">
        <v>100</v>
      </c>
      <c r="M83" s="498">
        <f t="shared" si="51"/>
        <v>-3250</v>
      </c>
      <c r="N83" s="461">
        <v>75</v>
      </c>
      <c r="O83" s="499" t="s">
        <v>620</v>
      </c>
      <c r="P83" s="504">
        <v>44293</v>
      </c>
      <c r="Q83" s="363"/>
      <c r="R83" s="324" t="s">
        <v>792</v>
      </c>
      <c r="S83" s="37"/>
      <c r="Y83" s="37"/>
      <c r="Z83" s="37"/>
    </row>
    <row r="84" spans="1:26" s="369" customFormat="1" ht="13.9" customHeight="1">
      <c r="A84" s="518">
        <v>9</v>
      </c>
      <c r="B84" s="467">
        <v>44293</v>
      </c>
      <c r="C84" s="519"/>
      <c r="D84" s="446" t="s">
        <v>908</v>
      </c>
      <c r="E84" s="520" t="s">
        <v>557</v>
      </c>
      <c r="F84" s="444">
        <v>330</v>
      </c>
      <c r="G84" s="444">
        <v>70</v>
      </c>
      <c r="H84" s="444">
        <v>390</v>
      </c>
      <c r="I84" s="445">
        <v>600</v>
      </c>
      <c r="J84" s="445" t="s">
        <v>787</v>
      </c>
      <c r="K84" s="521">
        <f>H84-F84</f>
        <v>60</v>
      </c>
      <c r="L84" s="445">
        <v>100</v>
      </c>
      <c r="M84" s="522">
        <f t="shared" si="51"/>
        <v>1400</v>
      </c>
      <c r="N84" s="445">
        <v>25</v>
      </c>
      <c r="O84" s="523" t="s">
        <v>556</v>
      </c>
      <c r="P84" s="525">
        <v>44293</v>
      </c>
      <c r="Q84" s="363"/>
      <c r="R84" s="324" t="s">
        <v>559</v>
      </c>
      <c r="S84" s="37"/>
      <c r="Y84" s="37"/>
      <c r="Z84" s="37"/>
    </row>
    <row r="85" spans="1:26" s="369" customFormat="1" ht="13.9" customHeight="1">
      <c r="A85" s="509">
        <v>10</v>
      </c>
      <c r="B85" s="472">
        <v>44293</v>
      </c>
      <c r="C85" s="479"/>
      <c r="D85" s="459" t="s">
        <v>908</v>
      </c>
      <c r="E85" s="480" t="s">
        <v>557</v>
      </c>
      <c r="F85" s="460">
        <v>330</v>
      </c>
      <c r="G85" s="460">
        <v>70</v>
      </c>
      <c r="H85" s="460">
        <v>130</v>
      </c>
      <c r="I85" s="461">
        <v>600</v>
      </c>
      <c r="J85" s="461" t="s">
        <v>909</v>
      </c>
      <c r="K85" s="507">
        <f>H85-F85</f>
        <v>-200</v>
      </c>
      <c r="L85" s="461">
        <v>100</v>
      </c>
      <c r="M85" s="498">
        <f t="shared" ref="M85:M87" si="52">(K85*N85)-L85</f>
        <v>-5100</v>
      </c>
      <c r="N85" s="461">
        <v>25</v>
      </c>
      <c r="O85" s="499" t="s">
        <v>620</v>
      </c>
      <c r="P85" s="504">
        <v>44293</v>
      </c>
      <c r="Q85" s="363"/>
      <c r="R85" s="324" t="s">
        <v>559</v>
      </c>
      <c r="S85" s="37"/>
      <c r="Y85" s="37"/>
      <c r="Z85" s="37"/>
    </row>
    <row r="86" spans="1:26" s="369" customFormat="1" ht="13.9" customHeight="1">
      <c r="A86" s="518">
        <v>11</v>
      </c>
      <c r="B86" s="467">
        <v>44293</v>
      </c>
      <c r="C86" s="519"/>
      <c r="D86" s="446" t="s">
        <v>887</v>
      </c>
      <c r="E86" s="520" t="s">
        <v>557</v>
      </c>
      <c r="F86" s="444">
        <v>7.15</v>
      </c>
      <c r="G86" s="444">
        <v>4</v>
      </c>
      <c r="H86" s="444">
        <v>8.15</v>
      </c>
      <c r="I86" s="445">
        <v>12</v>
      </c>
      <c r="J86" s="445" t="s">
        <v>917</v>
      </c>
      <c r="K86" s="521">
        <f t="shared" ref="K86:K88" si="53">H86-F86</f>
        <v>1</v>
      </c>
      <c r="L86" s="445">
        <v>100</v>
      </c>
      <c r="M86" s="522">
        <f t="shared" si="52"/>
        <v>1700</v>
      </c>
      <c r="N86" s="445">
        <v>1800</v>
      </c>
      <c r="O86" s="523" t="s">
        <v>556</v>
      </c>
      <c r="P86" s="525">
        <v>44294</v>
      </c>
      <c r="Q86" s="363"/>
      <c r="R86" s="324" t="s">
        <v>792</v>
      </c>
      <c r="S86" s="37"/>
      <c r="Y86" s="37"/>
      <c r="Z86" s="37"/>
    </row>
    <row r="87" spans="1:26" s="369" customFormat="1" ht="13.9" customHeight="1">
      <c r="A87" s="518">
        <v>12</v>
      </c>
      <c r="B87" s="467">
        <v>44294</v>
      </c>
      <c r="C87" s="519"/>
      <c r="D87" s="446" t="s">
        <v>927</v>
      </c>
      <c r="E87" s="520" t="s">
        <v>557</v>
      </c>
      <c r="F87" s="444">
        <v>28</v>
      </c>
      <c r="G87" s="444"/>
      <c r="H87" s="444">
        <v>44</v>
      </c>
      <c r="I87" s="445">
        <v>70</v>
      </c>
      <c r="J87" s="445" t="s">
        <v>928</v>
      </c>
      <c r="K87" s="521">
        <f t="shared" si="53"/>
        <v>16</v>
      </c>
      <c r="L87" s="445">
        <v>100</v>
      </c>
      <c r="M87" s="522">
        <f t="shared" si="52"/>
        <v>1100</v>
      </c>
      <c r="N87" s="445">
        <v>75</v>
      </c>
      <c r="O87" s="523" t="s">
        <v>556</v>
      </c>
      <c r="P87" s="525">
        <v>44294</v>
      </c>
      <c r="Q87" s="363"/>
      <c r="R87" s="324" t="s">
        <v>792</v>
      </c>
      <c r="S87" s="37"/>
      <c r="Y87" s="37"/>
      <c r="Z87" s="37"/>
    </row>
    <row r="88" spans="1:26" s="369" customFormat="1" ht="13.9" customHeight="1">
      <c r="A88" s="518">
        <v>13</v>
      </c>
      <c r="B88" s="467">
        <v>44294</v>
      </c>
      <c r="C88" s="519"/>
      <c r="D88" s="446" t="s">
        <v>927</v>
      </c>
      <c r="E88" s="520" t="s">
        <v>557</v>
      </c>
      <c r="F88" s="444">
        <v>17</v>
      </c>
      <c r="G88" s="444"/>
      <c r="H88" s="444">
        <v>33</v>
      </c>
      <c r="I88" s="445">
        <v>50</v>
      </c>
      <c r="J88" s="445" t="s">
        <v>928</v>
      </c>
      <c r="K88" s="521">
        <f t="shared" si="53"/>
        <v>16</v>
      </c>
      <c r="L88" s="445">
        <v>100</v>
      </c>
      <c r="M88" s="522">
        <f t="shared" ref="M88:M90" si="54">(K88*N88)-L88</f>
        <v>1100</v>
      </c>
      <c r="N88" s="445">
        <v>75</v>
      </c>
      <c r="O88" s="523" t="s">
        <v>556</v>
      </c>
      <c r="P88" s="525">
        <v>44294</v>
      </c>
      <c r="Q88" s="363"/>
      <c r="R88" s="324" t="s">
        <v>792</v>
      </c>
      <c r="S88" s="37"/>
      <c r="Y88" s="37"/>
      <c r="Z88" s="37"/>
    </row>
    <row r="89" spans="1:26" s="369" customFormat="1" ht="13.9" customHeight="1">
      <c r="A89" s="518">
        <v>14</v>
      </c>
      <c r="B89" s="467">
        <v>44294</v>
      </c>
      <c r="C89" s="519"/>
      <c r="D89" s="446" t="s">
        <v>929</v>
      </c>
      <c r="E89" s="520" t="s">
        <v>557</v>
      </c>
      <c r="F89" s="444">
        <v>7.1</v>
      </c>
      <c r="G89" s="444">
        <v>5.5</v>
      </c>
      <c r="H89" s="444">
        <v>7.85</v>
      </c>
      <c r="I89" s="445" t="s">
        <v>930</v>
      </c>
      <c r="J89" s="445" t="s">
        <v>934</v>
      </c>
      <c r="K89" s="521">
        <f t="shared" ref="K89:K90" si="55">H89-F89</f>
        <v>0.75</v>
      </c>
      <c r="L89" s="445">
        <v>100</v>
      </c>
      <c r="M89" s="522">
        <f t="shared" si="54"/>
        <v>2150</v>
      </c>
      <c r="N89" s="445">
        <v>3000</v>
      </c>
      <c r="O89" s="523" t="s">
        <v>556</v>
      </c>
      <c r="P89" s="443">
        <v>44295</v>
      </c>
      <c r="Q89" s="363"/>
      <c r="R89" s="324" t="s">
        <v>559</v>
      </c>
      <c r="S89" s="37"/>
      <c r="Y89" s="37"/>
      <c r="Z89" s="37"/>
    </row>
    <row r="90" spans="1:26" s="369" customFormat="1" ht="13.9" customHeight="1">
      <c r="A90" s="518">
        <v>15</v>
      </c>
      <c r="B90" s="467">
        <v>44295</v>
      </c>
      <c r="C90" s="519"/>
      <c r="D90" s="446" t="s">
        <v>929</v>
      </c>
      <c r="E90" s="520" t="s">
        <v>557</v>
      </c>
      <c r="F90" s="444">
        <v>7.1</v>
      </c>
      <c r="G90" s="444">
        <v>5.5</v>
      </c>
      <c r="H90" s="444">
        <v>8.0500000000000007</v>
      </c>
      <c r="I90" s="445" t="s">
        <v>930</v>
      </c>
      <c r="J90" s="445" t="s">
        <v>946</v>
      </c>
      <c r="K90" s="521">
        <f t="shared" si="55"/>
        <v>0.95000000000000107</v>
      </c>
      <c r="L90" s="445">
        <v>100</v>
      </c>
      <c r="M90" s="522">
        <f t="shared" si="54"/>
        <v>2750.0000000000032</v>
      </c>
      <c r="N90" s="445">
        <v>3000</v>
      </c>
      <c r="O90" s="523" t="s">
        <v>556</v>
      </c>
      <c r="P90" s="525">
        <v>44295</v>
      </c>
      <c r="Q90" s="363"/>
      <c r="R90" s="324" t="s">
        <v>559</v>
      </c>
      <c r="S90" s="37"/>
      <c r="Y90" s="37"/>
      <c r="Z90" s="37"/>
    </row>
    <row r="91" spans="1:26" s="369" customFormat="1" ht="13.9" customHeight="1">
      <c r="A91" s="539">
        <v>16</v>
      </c>
      <c r="B91" s="472">
        <v>44295</v>
      </c>
      <c r="C91" s="479"/>
      <c r="D91" s="459" t="s">
        <v>935</v>
      </c>
      <c r="E91" s="480" t="s">
        <v>557</v>
      </c>
      <c r="F91" s="460">
        <v>35.5</v>
      </c>
      <c r="G91" s="460">
        <v>25.5</v>
      </c>
      <c r="H91" s="460">
        <v>20</v>
      </c>
      <c r="I91" s="508" t="s">
        <v>936</v>
      </c>
      <c r="J91" s="461" t="s">
        <v>952</v>
      </c>
      <c r="K91" s="530">
        <f t="shared" ref="K91" si="56">H91-F91</f>
        <v>-15.5</v>
      </c>
      <c r="L91" s="461">
        <v>100</v>
      </c>
      <c r="M91" s="498">
        <f t="shared" ref="M91" si="57">(K91*N91)-L91</f>
        <v>-8625</v>
      </c>
      <c r="N91" s="461">
        <v>550</v>
      </c>
      <c r="O91" s="499" t="s">
        <v>620</v>
      </c>
      <c r="P91" s="537">
        <v>44298</v>
      </c>
      <c r="Q91" s="363"/>
      <c r="R91" s="324" t="s">
        <v>792</v>
      </c>
      <c r="S91" s="37"/>
      <c r="Y91" s="37"/>
      <c r="Z91" s="37"/>
    </row>
    <row r="92" spans="1:26" s="369" customFormat="1" ht="13.9" customHeight="1">
      <c r="A92" s="420">
        <v>17</v>
      </c>
      <c r="B92" s="418">
        <v>44299</v>
      </c>
      <c r="C92" s="419"/>
      <c r="D92" s="412" t="s">
        <v>960</v>
      </c>
      <c r="E92" s="413" t="s">
        <v>557</v>
      </c>
      <c r="F92" s="387" t="s">
        <v>961</v>
      </c>
      <c r="G92" s="387">
        <v>5</v>
      </c>
      <c r="H92" s="387"/>
      <c r="I92" s="352">
        <v>110</v>
      </c>
      <c r="J92" s="352" t="s">
        <v>558</v>
      </c>
      <c r="K92" s="352"/>
      <c r="L92" s="352"/>
      <c r="M92" s="496"/>
      <c r="N92" s="352"/>
      <c r="O92" s="380"/>
      <c r="P92" s="393"/>
      <c r="Q92" s="363"/>
      <c r="R92" s="324" t="s">
        <v>792</v>
      </c>
      <c r="S92" s="37"/>
      <c r="Y92" s="37"/>
      <c r="Z92" s="37"/>
    </row>
    <row r="93" spans="1:26" s="369" customFormat="1" ht="13.9" customHeight="1">
      <c r="A93" s="539">
        <v>18</v>
      </c>
      <c r="B93" s="472">
        <v>44299</v>
      </c>
      <c r="C93" s="479"/>
      <c r="D93" s="459" t="s">
        <v>962</v>
      </c>
      <c r="E93" s="480" t="s">
        <v>557</v>
      </c>
      <c r="F93" s="460">
        <v>310</v>
      </c>
      <c r="G93" s="460">
        <v>90</v>
      </c>
      <c r="H93" s="460">
        <v>160</v>
      </c>
      <c r="I93" s="508" t="s">
        <v>963</v>
      </c>
      <c r="J93" s="461" t="s">
        <v>964</v>
      </c>
      <c r="K93" s="545">
        <f>H93-F93</f>
        <v>-150</v>
      </c>
      <c r="L93" s="461">
        <v>100</v>
      </c>
      <c r="M93" s="498">
        <f t="shared" ref="M93:M94" si="58">(K93*N93)-L93</f>
        <v>-3850</v>
      </c>
      <c r="N93" s="461">
        <v>25</v>
      </c>
      <c r="O93" s="499" t="s">
        <v>620</v>
      </c>
      <c r="P93" s="504">
        <v>44299</v>
      </c>
      <c r="Q93" s="363"/>
      <c r="R93" s="324" t="s">
        <v>559</v>
      </c>
      <c r="S93" s="37"/>
      <c r="Y93" s="37"/>
      <c r="Z93" s="37"/>
    </row>
    <row r="94" spans="1:26" s="369" customFormat="1" ht="13.9" customHeight="1">
      <c r="A94" s="546">
        <v>19</v>
      </c>
      <c r="B94" s="467">
        <v>44299</v>
      </c>
      <c r="C94" s="519"/>
      <c r="D94" s="446" t="s">
        <v>965</v>
      </c>
      <c r="E94" s="520" t="s">
        <v>557</v>
      </c>
      <c r="F94" s="444">
        <v>30</v>
      </c>
      <c r="G94" s="444">
        <v>22</v>
      </c>
      <c r="H94" s="444">
        <v>34.5</v>
      </c>
      <c r="I94" s="445" t="s">
        <v>966</v>
      </c>
      <c r="J94" s="445" t="s">
        <v>969</v>
      </c>
      <c r="K94" s="521">
        <f t="shared" ref="K94" si="59">H94-F94</f>
        <v>4.5</v>
      </c>
      <c r="L94" s="445">
        <v>100</v>
      </c>
      <c r="M94" s="522">
        <f t="shared" si="58"/>
        <v>2600</v>
      </c>
      <c r="N94" s="445">
        <v>600</v>
      </c>
      <c r="O94" s="523" t="s">
        <v>556</v>
      </c>
      <c r="P94" s="525">
        <v>44299</v>
      </c>
      <c r="Q94" s="363"/>
      <c r="R94" s="324" t="s">
        <v>559</v>
      </c>
      <c r="S94" s="37"/>
      <c r="Y94" s="37"/>
      <c r="Z94" s="37"/>
    </row>
    <row r="95" spans="1:26" s="369" customFormat="1" ht="13.9" customHeight="1">
      <c r="A95" s="546">
        <v>20</v>
      </c>
      <c r="B95" s="467">
        <v>44299</v>
      </c>
      <c r="C95" s="519"/>
      <c r="D95" s="446" t="s">
        <v>965</v>
      </c>
      <c r="E95" s="520" t="s">
        <v>557</v>
      </c>
      <c r="F95" s="444">
        <v>29.5</v>
      </c>
      <c r="G95" s="444">
        <v>22</v>
      </c>
      <c r="H95" s="444">
        <v>34.5</v>
      </c>
      <c r="I95" s="445" t="s">
        <v>966</v>
      </c>
      <c r="J95" s="445" t="s">
        <v>970</v>
      </c>
      <c r="K95" s="521">
        <f t="shared" ref="K95" si="60">H95-F95</f>
        <v>5</v>
      </c>
      <c r="L95" s="445">
        <v>100</v>
      </c>
      <c r="M95" s="522">
        <f t="shared" ref="M95" si="61">(K95*N95)-L95</f>
        <v>2900</v>
      </c>
      <c r="N95" s="445">
        <v>600</v>
      </c>
      <c r="O95" s="523" t="s">
        <v>556</v>
      </c>
      <c r="P95" s="525">
        <v>44299</v>
      </c>
      <c r="Q95" s="363"/>
      <c r="R95" s="324" t="s">
        <v>559</v>
      </c>
      <c r="S95" s="37"/>
      <c r="Y95" s="37"/>
      <c r="Z95" s="37"/>
    </row>
    <row r="96" spans="1:26" s="369" customFormat="1" ht="13.9" customHeight="1">
      <c r="A96" s="546">
        <v>21</v>
      </c>
      <c r="B96" s="467">
        <v>44299</v>
      </c>
      <c r="C96" s="519"/>
      <c r="D96" s="446" t="s">
        <v>967</v>
      </c>
      <c r="E96" s="520" t="s">
        <v>557</v>
      </c>
      <c r="F96" s="444">
        <v>34</v>
      </c>
      <c r="G96" s="444">
        <v>20</v>
      </c>
      <c r="H96" s="444">
        <v>41</v>
      </c>
      <c r="I96" s="445">
        <v>60</v>
      </c>
      <c r="J96" s="445" t="s">
        <v>968</v>
      </c>
      <c r="K96" s="521">
        <f t="shared" ref="K96" si="62">H96-F96</f>
        <v>7</v>
      </c>
      <c r="L96" s="445">
        <v>100</v>
      </c>
      <c r="M96" s="522">
        <f t="shared" ref="M96" si="63">(K96*N96)-L96</f>
        <v>2000</v>
      </c>
      <c r="N96" s="445">
        <v>300</v>
      </c>
      <c r="O96" s="523" t="s">
        <v>556</v>
      </c>
      <c r="P96" s="525">
        <v>44299</v>
      </c>
      <c r="Q96" s="363"/>
      <c r="R96" s="324" t="s">
        <v>792</v>
      </c>
      <c r="S96" s="37"/>
      <c r="Y96" s="37"/>
      <c r="Z96" s="37"/>
    </row>
    <row r="97" spans="1:34" s="369" customFormat="1" ht="13.9" customHeight="1">
      <c r="A97" s="420"/>
      <c r="B97" s="418"/>
      <c r="C97" s="419"/>
      <c r="D97" s="412"/>
      <c r="E97" s="413"/>
      <c r="F97" s="387"/>
      <c r="G97" s="387"/>
      <c r="H97" s="387"/>
      <c r="I97" s="352"/>
      <c r="J97" s="352"/>
      <c r="K97" s="352"/>
      <c r="L97" s="352"/>
      <c r="M97" s="496"/>
      <c r="N97" s="352"/>
      <c r="O97" s="380"/>
      <c r="P97" s="393"/>
      <c r="Q97" s="363"/>
      <c r="R97" s="324"/>
      <c r="S97" s="37"/>
      <c r="Y97" s="37"/>
      <c r="Z97" s="37"/>
    </row>
    <row r="98" spans="1:34" s="37" customFormat="1" ht="14.25">
      <c r="A98" s="396"/>
      <c r="B98" s="528"/>
      <c r="C98" s="528"/>
      <c r="D98" s="529"/>
      <c r="E98" s="387"/>
      <c r="F98" s="387"/>
      <c r="G98" s="383"/>
      <c r="H98" s="383"/>
      <c r="I98" s="352"/>
      <c r="J98" s="352"/>
      <c r="K98" s="352"/>
      <c r="L98" s="352"/>
      <c r="M98" s="352"/>
      <c r="N98" s="352"/>
      <c r="O98" s="352"/>
      <c r="P98" s="352"/>
      <c r="Q98" s="363"/>
      <c r="R98" s="324"/>
      <c r="Z98" s="369"/>
      <c r="AA98" s="369"/>
      <c r="AB98" s="369"/>
      <c r="AC98" s="369"/>
      <c r="AD98" s="369"/>
      <c r="AE98" s="369"/>
      <c r="AF98" s="369"/>
      <c r="AG98" s="369"/>
      <c r="AH98" s="369"/>
    </row>
    <row r="99" spans="1:34" s="37" customFormat="1" ht="14.25">
      <c r="A99" s="396"/>
      <c r="B99" s="528"/>
      <c r="C99" s="528"/>
      <c r="D99" s="529"/>
      <c r="E99" s="387"/>
      <c r="F99" s="387"/>
      <c r="G99" s="383"/>
      <c r="H99" s="383"/>
      <c r="I99" s="387"/>
      <c r="J99" s="352"/>
      <c r="K99" s="352"/>
      <c r="L99" s="352"/>
      <c r="M99" s="352"/>
      <c r="N99" s="352"/>
      <c r="O99" s="352"/>
      <c r="P99" s="352"/>
      <c r="Q99" s="363"/>
      <c r="R99" s="324"/>
      <c r="Z99" s="369"/>
      <c r="AA99" s="369"/>
      <c r="AB99" s="369"/>
      <c r="AC99" s="369"/>
      <c r="AD99" s="369"/>
      <c r="AE99" s="369"/>
      <c r="AF99" s="369"/>
      <c r="AG99" s="369"/>
      <c r="AH99" s="369"/>
    </row>
    <row r="100" spans="1:34" s="37" customFormat="1" ht="14.25">
      <c r="A100" s="33"/>
      <c r="B100" s="397"/>
      <c r="C100" s="397"/>
      <c r="D100" s="398"/>
      <c r="E100" s="399"/>
      <c r="F100" s="399"/>
      <c r="G100" s="400"/>
      <c r="H100" s="400"/>
      <c r="I100" s="399"/>
      <c r="J100" s="395"/>
      <c r="K100" s="395"/>
      <c r="L100" s="395"/>
      <c r="M100" s="395"/>
      <c r="N100" s="395"/>
      <c r="O100" s="395"/>
      <c r="P100" s="395"/>
      <c r="Q100" s="363"/>
      <c r="R100" s="324"/>
      <c r="Z100" s="369"/>
      <c r="AA100" s="369"/>
      <c r="AB100" s="369"/>
      <c r="AC100" s="369"/>
      <c r="AD100" s="369"/>
      <c r="AE100" s="369"/>
      <c r="AF100" s="369"/>
      <c r="AG100" s="369"/>
      <c r="AH100" s="369"/>
    </row>
    <row r="101" spans="1:34" s="37" customFormat="1" ht="14.25">
      <c r="A101" s="33"/>
      <c r="B101" s="397"/>
      <c r="C101" s="397"/>
      <c r="D101" s="398"/>
      <c r="E101" s="399"/>
      <c r="F101" s="399"/>
      <c r="G101" s="400"/>
      <c r="H101" s="400"/>
      <c r="I101" s="399"/>
      <c r="J101" s="395"/>
      <c r="K101" s="395"/>
      <c r="L101" s="395"/>
      <c r="M101" s="395"/>
      <c r="N101" s="395"/>
      <c r="O101" s="395"/>
      <c r="P101" s="395"/>
      <c r="Q101" s="363"/>
      <c r="R101" s="324"/>
      <c r="Z101" s="369"/>
      <c r="AA101" s="369"/>
      <c r="AB101" s="369"/>
      <c r="AC101" s="369"/>
      <c r="AD101" s="369"/>
      <c r="AE101" s="369"/>
      <c r="AF101" s="369"/>
      <c r="AG101" s="369"/>
      <c r="AH101" s="369"/>
    </row>
    <row r="102" spans="1:34" s="37" customFormat="1" ht="14.25">
      <c r="A102" s="33"/>
      <c r="B102" s="397"/>
      <c r="C102" s="397"/>
      <c r="D102" s="398"/>
      <c r="E102" s="399"/>
      <c r="F102" s="399"/>
      <c r="G102" s="400"/>
      <c r="H102" s="400"/>
      <c r="I102" s="399"/>
      <c r="J102" s="395"/>
      <c r="K102" s="395"/>
      <c r="L102" s="395"/>
      <c r="M102" s="395"/>
      <c r="N102" s="395"/>
      <c r="O102" s="401"/>
      <c r="P102" s="395"/>
      <c r="Q102" s="363"/>
      <c r="R102" s="324"/>
      <c r="Z102" s="369"/>
      <c r="AA102" s="369"/>
      <c r="AB102" s="369"/>
      <c r="AC102" s="369"/>
      <c r="AD102" s="369"/>
      <c r="AE102" s="369"/>
      <c r="AF102" s="369"/>
      <c r="AG102" s="369"/>
      <c r="AH102" s="369"/>
    </row>
    <row r="103" spans="1:34" s="37" customFormat="1" ht="14.25">
      <c r="A103" s="353"/>
      <c r="B103" s="354"/>
      <c r="C103" s="354"/>
      <c r="D103" s="355"/>
      <c r="E103" s="353"/>
      <c r="F103" s="370"/>
      <c r="G103" s="353"/>
      <c r="H103" s="353"/>
      <c r="I103" s="353"/>
      <c r="J103" s="354"/>
      <c r="K103" s="371"/>
      <c r="L103" s="353"/>
      <c r="M103" s="353"/>
      <c r="N103" s="353"/>
      <c r="O103" s="372"/>
      <c r="P103" s="363"/>
      <c r="Q103" s="363"/>
      <c r="R103" s="324"/>
      <c r="Z103" s="369"/>
      <c r="AA103" s="369"/>
      <c r="AB103" s="369"/>
      <c r="AC103" s="369"/>
      <c r="AD103" s="369"/>
      <c r="AE103" s="369"/>
      <c r="AF103" s="369"/>
      <c r="AG103" s="369"/>
      <c r="AH103" s="369"/>
    </row>
    <row r="104" spans="1:34" ht="15">
      <c r="A104" s="96" t="s">
        <v>575</v>
      </c>
      <c r="B104" s="97"/>
      <c r="C104" s="97"/>
      <c r="D104" s="98"/>
      <c r="E104" s="31"/>
      <c r="F104" s="29"/>
      <c r="G104" s="29"/>
      <c r="H104" s="70"/>
      <c r="I104" s="116"/>
      <c r="J104" s="117"/>
      <c r="K104" s="14"/>
      <c r="L104" s="14"/>
      <c r="M104" s="14"/>
      <c r="N104" s="8"/>
      <c r="O104" s="50"/>
      <c r="Q104" s="92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34" ht="38.25">
      <c r="A105" s="17" t="s">
        <v>16</v>
      </c>
      <c r="B105" s="18" t="s">
        <v>534</v>
      </c>
      <c r="C105" s="18"/>
      <c r="D105" s="19" t="s">
        <v>545</v>
      </c>
      <c r="E105" s="18" t="s">
        <v>546</v>
      </c>
      <c r="F105" s="18" t="s">
        <v>547</v>
      </c>
      <c r="G105" s="18" t="s">
        <v>548</v>
      </c>
      <c r="H105" s="18" t="s">
        <v>549</v>
      </c>
      <c r="I105" s="18" t="s">
        <v>550</v>
      </c>
      <c r="J105" s="17" t="s">
        <v>551</v>
      </c>
      <c r="K105" s="59" t="s">
        <v>567</v>
      </c>
      <c r="L105" s="392" t="s">
        <v>819</v>
      </c>
      <c r="M105" s="60" t="s">
        <v>818</v>
      </c>
      <c r="N105" s="18" t="s">
        <v>554</v>
      </c>
      <c r="O105" s="75" t="s">
        <v>555</v>
      </c>
      <c r="P105" s="94"/>
      <c r="Q105" s="8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34" s="369" customFormat="1" ht="14.25">
      <c r="A106" s="547">
        <v>1</v>
      </c>
      <c r="B106" s="548">
        <v>44203</v>
      </c>
      <c r="C106" s="549"/>
      <c r="D106" s="550" t="s">
        <v>480</v>
      </c>
      <c r="E106" s="551" t="s">
        <v>856</v>
      </c>
      <c r="F106" s="552">
        <v>422</v>
      </c>
      <c r="G106" s="553">
        <v>385</v>
      </c>
      <c r="H106" s="552">
        <v>422</v>
      </c>
      <c r="I106" s="554" t="s">
        <v>829</v>
      </c>
      <c r="J106" s="555" t="s">
        <v>973</v>
      </c>
      <c r="K106" s="555">
        <f t="shared" ref="K106" si="64">H106-F106</f>
        <v>0</v>
      </c>
      <c r="L106" s="556">
        <f>(F106*-0.8)/100</f>
        <v>-3.3760000000000003</v>
      </c>
      <c r="M106" s="557">
        <f t="shared" ref="M106" si="65">(K106+L106)/F106</f>
        <v>-8.0000000000000002E-3</v>
      </c>
      <c r="N106" s="555" t="s">
        <v>665</v>
      </c>
      <c r="O106" s="558">
        <v>44298</v>
      </c>
      <c r="P106" s="95"/>
      <c r="Q106" s="416"/>
      <c r="R106" s="453" t="s">
        <v>559</v>
      </c>
      <c r="S106" s="410"/>
      <c r="T106" s="410"/>
      <c r="U106" s="410"/>
      <c r="V106" s="410"/>
      <c r="W106" s="410"/>
      <c r="X106" s="410"/>
      <c r="Y106" s="410"/>
      <c r="Z106" s="410"/>
    </row>
    <row r="107" spans="1:34" s="369" customFormat="1" ht="14.25">
      <c r="A107" s="481">
        <v>2</v>
      </c>
      <c r="B107" s="482">
        <v>44238</v>
      </c>
      <c r="C107" s="483"/>
      <c r="D107" s="484" t="s">
        <v>445</v>
      </c>
      <c r="E107" s="485" t="s">
        <v>557</v>
      </c>
      <c r="F107" s="486">
        <v>1515</v>
      </c>
      <c r="G107" s="487">
        <v>1390</v>
      </c>
      <c r="H107" s="486">
        <v>1595</v>
      </c>
      <c r="I107" s="488" t="s">
        <v>838</v>
      </c>
      <c r="J107" s="489" t="s">
        <v>845</v>
      </c>
      <c r="K107" s="489">
        <f t="shared" ref="K107" si="66">H107-F107</f>
        <v>80</v>
      </c>
      <c r="L107" s="490">
        <f>(F107*-0.8)/100</f>
        <v>-12.12</v>
      </c>
      <c r="M107" s="491">
        <f t="shared" ref="M107" si="67">(K107+L107)/F107</f>
        <v>4.4805280528052799E-2</v>
      </c>
      <c r="N107" s="492" t="s">
        <v>556</v>
      </c>
      <c r="O107" s="493">
        <v>44271</v>
      </c>
      <c r="P107" s="95"/>
      <c r="Q107" s="416"/>
      <c r="R107" s="453" t="s">
        <v>559</v>
      </c>
      <c r="S107" s="410"/>
      <c r="T107" s="410"/>
      <c r="U107" s="410"/>
      <c r="V107" s="410"/>
      <c r="W107" s="410"/>
      <c r="X107" s="410"/>
      <c r="Y107" s="410"/>
      <c r="Z107" s="410"/>
    </row>
    <row r="108" spans="1:34" s="369" customFormat="1" ht="14.25">
      <c r="A108" s="512">
        <v>3</v>
      </c>
      <c r="B108" s="474">
        <v>44274</v>
      </c>
      <c r="C108" s="513"/>
      <c r="D108" s="514" t="s">
        <v>744</v>
      </c>
      <c r="E108" s="476" t="s">
        <v>557</v>
      </c>
      <c r="F108" s="444">
        <v>4070</v>
      </c>
      <c r="G108" s="477">
        <v>3750</v>
      </c>
      <c r="H108" s="444">
        <v>4530</v>
      </c>
      <c r="I108" s="478">
        <v>4800</v>
      </c>
      <c r="J108" s="515" t="s">
        <v>865</v>
      </c>
      <c r="K108" s="515">
        <f t="shared" ref="K108" si="68">H108-F108</f>
        <v>460</v>
      </c>
      <c r="L108" s="516">
        <f>(F108*-0.8)/100</f>
        <v>-32.56</v>
      </c>
      <c r="M108" s="442">
        <f t="shared" ref="M108" si="69">(K108+L108)/F108</f>
        <v>0.10502211302211302</v>
      </c>
      <c r="N108" s="517" t="s">
        <v>556</v>
      </c>
      <c r="O108" s="443">
        <v>44287</v>
      </c>
      <c r="P108" s="95"/>
      <c r="Q108" s="416"/>
      <c r="R108" s="453" t="s">
        <v>559</v>
      </c>
      <c r="S108" s="410"/>
      <c r="T108" s="410"/>
      <c r="U108" s="410"/>
      <c r="V108" s="410"/>
      <c r="W108" s="410"/>
      <c r="X108" s="410"/>
      <c r="Y108" s="410"/>
      <c r="Z108" s="410"/>
    </row>
    <row r="109" spans="1:34" s="369" customFormat="1" ht="14.25">
      <c r="A109" s="433"/>
      <c r="B109" s="373"/>
      <c r="C109" s="435"/>
      <c r="D109" s="385"/>
      <c r="E109" s="378"/>
      <c r="F109" s="387"/>
      <c r="G109" s="383"/>
      <c r="H109" s="387"/>
      <c r="I109" s="375"/>
      <c r="J109" s="414"/>
      <c r="K109" s="414"/>
      <c r="L109" s="415"/>
      <c r="M109" s="402"/>
      <c r="N109" s="379"/>
      <c r="O109" s="409"/>
      <c r="P109" s="95"/>
      <c r="Q109" s="416"/>
      <c r="R109" s="453"/>
      <c r="S109" s="410"/>
      <c r="T109" s="410"/>
      <c r="U109" s="410"/>
      <c r="V109" s="410"/>
      <c r="W109" s="410"/>
      <c r="X109" s="410"/>
      <c r="Y109" s="410"/>
      <c r="Z109" s="410"/>
    </row>
    <row r="110" spans="1:34" s="5" customFormat="1">
      <c r="A110" s="364"/>
      <c r="B110" s="365"/>
      <c r="C110" s="366"/>
      <c r="D110" s="367"/>
      <c r="E110" s="396"/>
      <c r="F110" s="396"/>
      <c r="G110" s="451"/>
      <c r="H110" s="451"/>
      <c r="I110" s="396"/>
      <c r="J110" s="452"/>
      <c r="K110" s="447"/>
      <c r="L110" s="448"/>
      <c r="M110" s="449"/>
      <c r="N110" s="450"/>
      <c r="O110" s="368"/>
      <c r="P110" s="120"/>
      <c r="Q110"/>
      <c r="R110" s="91"/>
      <c r="T110" s="54"/>
      <c r="U110" s="54"/>
      <c r="V110" s="54"/>
      <c r="W110" s="54"/>
      <c r="X110" s="54"/>
      <c r="Y110" s="54"/>
      <c r="Z110" s="54"/>
    </row>
    <row r="111" spans="1:34">
      <c r="A111" s="20" t="s">
        <v>560</v>
      </c>
      <c r="B111" s="20"/>
      <c r="C111" s="20"/>
      <c r="D111" s="20"/>
      <c r="E111" s="2"/>
      <c r="F111" s="27" t="s">
        <v>562</v>
      </c>
      <c r="G111" s="79"/>
      <c r="H111" s="79"/>
      <c r="I111" s="35"/>
      <c r="J111" s="82"/>
      <c r="K111" s="80"/>
      <c r="L111" s="81"/>
      <c r="M111" s="82"/>
      <c r="N111" s="83"/>
      <c r="O111" s="121"/>
      <c r="P111" s="8"/>
      <c r="Q111" s="13"/>
      <c r="R111" s="93"/>
      <c r="S111" s="13"/>
      <c r="T111" s="13"/>
      <c r="U111" s="13"/>
      <c r="V111" s="13"/>
      <c r="W111" s="13"/>
      <c r="X111" s="13"/>
      <c r="Y111" s="13"/>
    </row>
    <row r="112" spans="1:34">
      <c r="A112" s="26" t="s">
        <v>561</v>
      </c>
      <c r="B112" s="20"/>
      <c r="C112" s="20"/>
      <c r="D112" s="20"/>
      <c r="E112" s="29"/>
      <c r="F112" s="27" t="s">
        <v>564</v>
      </c>
      <c r="G112" s="9"/>
      <c r="H112" s="9"/>
      <c r="I112" s="9"/>
      <c r="J112" s="50"/>
      <c r="K112" s="9"/>
      <c r="L112" s="9"/>
      <c r="M112" s="9"/>
      <c r="N112" s="8"/>
      <c r="O112" s="50"/>
      <c r="Q112" s="4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9">
      <c r="A113" s="26"/>
      <c r="B113" s="20"/>
      <c r="C113" s="20"/>
      <c r="D113" s="20"/>
      <c r="E113" s="29"/>
      <c r="F113" s="27"/>
      <c r="G113" s="9"/>
      <c r="H113" s="9"/>
      <c r="I113" s="9"/>
      <c r="J113" s="50"/>
      <c r="K113" s="9"/>
      <c r="L113" s="9"/>
      <c r="M113" s="9"/>
      <c r="N113" s="8"/>
      <c r="O113" s="50"/>
      <c r="Q113" s="4"/>
      <c r="R113" s="79"/>
      <c r="S113" s="13"/>
      <c r="T113" s="13"/>
      <c r="U113" s="13"/>
      <c r="V113" s="13"/>
      <c r="W113" s="13"/>
      <c r="X113" s="13"/>
      <c r="Y113" s="13"/>
      <c r="Z113" s="13"/>
    </row>
    <row r="114" spans="1:29" ht="15">
      <c r="A114" s="8"/>
      <c r="B114" s="30" t="s">
        <v>823</v>
      </c>
      <c r="C114" s="30"/>
      <c r="D114" s="30"/>
      <c r="E114" s="30"/>
      <c r="F114" s="31"/>
      <c r="G114" s="29"/>
      <c r="H114" s="29"/>
      <c r="I114" s="70"/>
      <c r="J114" s="71"/>
      <c r="K114" s="72"/>
      <c r="L114" s="391"/>
      <c r="M114" s="9"/>
      <c r="N114" s="8"/>
      <c r="O114" s="50"/>
      <c r="Q114" s="4"/>
      <c r="R114" s="79"/>
      <c r="S114" s="13"/>
      <c r="T114" s="13"/>
      <c r="U114" s="13"/>
      <c r="V114" s="13"/>
      <c r="W114" s="13"/>
      <c r="X114" s="13"/>
      <c r="Y114" s="13"/>
      <c r="Z114" s="13"/>
    </row>
    <row r="115" spans="1:29" ht="38.25">
      <c r="A115" s="17" t="s">
        <v>16</v>
      </c>
      <c r="B115" s="18" t="s">
        <v>534</v>
      </c>
      <c r="C115" s="18"/>
      <c r="D115" s="19" t="s">
        <v>545</v>
      </c>
      <c r="E115" s="18" t="s">
        <v>546</v>
      </c>
      <c r="F115" s="18" t="s">
        <v>547</v>
      </c>
      <c r="G115" s="18" t="s">
        <v>566</v>
      </c>
      <c r="H115" s="18" t="s">
        <v>549</v>
      </c>
      <c r="I115" s="18" t="s">
        <v>550</v>
      </c>
      <c r="J115" s="73" t="s">
        <v>551</v>
      </c>
      <c r="K115" s="59" t="s">
        <v>567</v>
      </c>
      <c r="L115" s="74" t="s">
        <v>568</v>
      </c>
      <c r="M115" s="18" t="s">
        <v>569</v>
      </c>
      <c r="N115" s="392" t="s">
        <v>819</v>
      </c>
      <c r="O115" s="60" t="s">
        <v>818</v>
      </c>
      <c r="P115" s="18" t="s">
        <v>554</v>
      </c>
      <c r="Q115" s="75" t="s">
        <v>555</v>
      </c>
      <c r="R115" s="79"/>
      <c r="S115" s="13"/>
      <c r="T115" s="13"/>
      <c r="U115" s="13"/>
      <c r="V115" s="13"/>
      <c r="W115" s="13"/>
      <c r="X115" s="13"/>
      <c r="Y115" s="13"/>
      <c r="Z115" s="13"/>
    </row>
    <row r="116" spans="1:29" ht="14.25">
      <c r="A116" s="358"/>
      <c r="B116" s="373"/>
      <c r="C116" s="377"/>
      <c r="D116" s="385"/>
      <c r="E116" s="378"/>
      <c r="F116" s="403"/>
      <c r="G116" s="383"/>
      <c r="H116" s="378"/>
      <c r="I116" s="375"/>
      <c r="J116" s="414"/>
      <c r="K116" s="414"/>
      <c r="L116" s="415"/>
      <c r="M116" s="413"/>
      <c r="N116" s="415"/>
      <c r="O116" s="402"/>
      <c r="P116" s="379"/>
      <c r="Q116" s="393"/>
      <c r="R116" s="411"/>
      <c r="S116" s="401"/>
      <c r="T116" s="13"/>
      <c r="U116" s="410"/>
      <c r="V116" s="410"/>
      <c r="W116" s="410"/>
      <c r="X116" s="410"/>
      <c r="Y116" s="410"/>
      <c r="Z116" s="410"/>
      <c r="AA116" s="369"/>
      <c r="AB116" s="369"/>
      <c r="AC116" s="369"/>
    </row>
    <row r="117" spans="1:29" ht="14.25">
      <c r="A117" s="358"/>
      <c r="B117" s="373"/>
      <c r="C117" s="377"/>
      <c r="D117" s="385"/>
      <c r="E117" s="378"/>
      <c r="F117" s="403"/>
      <c r="G117" s="383"/>
      <c r="H117" s="378"/>
      <c r="I117" s="375"/>
      <c r="J117" s="414"/>
      <c r="K117" s="414"/>
      <c r="L117" s="415"/>
      <c r="M117" s="413"/>
      <c r="N117" s="415"/>
      <c r="O117" s="402"/>
      <c r="P117" s="379"/>
      <c r="Q117" s="393"/>
      <c r="R117" s="411"/>
      <c r="S117" s="401"/>
      <c r="T117" s="13"/>
      <c r="U117" s="410"/>
      <c r="V117" s="410"/>
      <c r="W117" s="410"/>
      <c r="X117" s="410"/>
      <c r="Y117" s="410"/>
      <c r="Z117" s="410"/>
      <c r="AA117" s="369"/>
      <c r="AB117" s="369"/>
      <c r="AC117" s="369"/>
    </row>
    <row r="118" spans="1:29" s="369" customFormat="1" ht="14.25">
      <c r="A118" s="358"/>
      <c r="B118" s="373"/>
      <c r="C118" s="377"/>
      <c r="D118" s="385"/>
      <c r="E118" s="378"/>
      <c r="F118" s="403"/>
      <c r="G118" s="383"/>
      <c r="H118" s="378"/>
      <c r="I118" s="375"/>
      <c r="J118" s="414"/>
      <c r="K118" s="414"/>
      <c r="L118" s="415"/>
      <c r="M118" s="413"/>
      <c r="N118" s="415"/>
      <c r="O118" s="402"/>
      <c r="P118" s="379"/>
      <c r="Q118" s="393"/>
      <c r="R118" s="408"/>
      <c r="S118" s="410"/>
      <c r="T118" s="410"/>
      <c r="U118" s="410"/>
      <c r="V118" s="410"/>
      <c r="W118" s="410"/>
      <c r="X118" s="410"/>
      <c r="Y118" s="410"/>
      <c r="Z118" s="410"/>
    </row>
    <row r="119" spans="1:29" s="369" customFormat="1" ht="14.25">
      <c r="A119" s="358"/>
      <c r="B119" s="373"/>
      <c r="C119" s="377"/>
      <c r="D119" s="385"/>
      <c r="E119" s="378"/>
      <c r="F119" s="414"/>
      <c r="G119" s="387"/>
      <c r="H119" s="378"/>
      <c r="I119" s="375"/>
      <c r="J119" s="414"/>
      <c r="K119" s="414"/>
      <c r="L119" s="415"/>
      <c r="M119" s="413"/>
      <c r="N119" s="415"/>
      <c r="O119" s="402"/>
      <c r="P119" s="379"/>
      <c r="Q119" s="393"/>
      <c r="R119" s="408"/>
      <c r="S119" s="410"/>
      <c r="T119" s="410"/>
      <c r="U119" s="410"/>
      <c r="V119" s="410"/>
      <c r="W119" s="410"/>
      <c r="X119" s="410"/>
      <c r="Y119" s="410"/>
      <c r="Z119" s="410"/>
    </row>
    <row r="120" spans="1:29" s="369" customFormat="1" ht="14.25">
      <c r="A120" s="358"/>
      <c r="B120" s="373"/>
      <c r="C120" s="377"/>
      <c r="D120" s="385"/>
      <c r="E120" s="378"/>
      <c r="F120" s="414"/>
      <c r="G120" s="387"/>
      <c r="H120" s="378"/>
      <c r="I120" s="375"/>
      <c r="J120" s="414"/>
      <c r="K120" s="414"/>
      <c r="L120" s="415"/>
      <c r="M120" s="413"/>
      <c r="N120" s="415"/>
      <c r="O120" s="402"/>
      <c r="P120" s="379"/>
      <c r="Q120" s="393"/>
      <c r="R120" s="408"/>
      <c r="S120" s="410"/>
      <c r="T120" s="410"/>
      <c r="U120" s="410"/>
      <c r="V120" s="410"/>
      <c r="W120" s="410"/>
      <c r="X120" s="410"/>
      <c r="Y120" s="410"/>
      <c r="Z120" s="410"/>
    </row>
    <row r="121" spans="1:29" s="369" customFormat="1" ht="14.25">
      <c r="A121" s="358"/>
      <c r="B121" s="373"/>
      <c r="C121" s="377"/>
      <c r="D121" s="385"/>
      <c r="E121" s="378"/>
      <c r="F121" s="403"/>
      <c r="G121" s="383"/>
      <c r="H121" s="378"/>
      <c r="I121" s="375"/>
      <c r="J121" s="414"/>
      <c r="K121" s="405"/>
      <c r="L121" s="415"/>
      <c r="M121" s="413"/>
      <c r="N121" s="415"/>
      <c r="O121" s="402"/>
      <c r="P121" s="407"/>
      <c r="Q121" s="393"/>
      <c r="R121" s="408"/>
      <c r="S121" s="410"/>
      <c r="T121" s="410"/>
      <c r="U121" s="410"/>
      <c r="V121" s="410"/>
      <c r="W121" s="410"/>
      <c r="X121" s="410"/>
      <c r="Y121" s="410"/>
      <c r="Z121" s="410"/>
    </row>
    <row r="122" spans="1:29" s="369" customFormat="1" ht="14.25">
      <c r="A122" s="358"/>
      <c r="B122" s="373"/>
      <c r="C122" s="377"/>
      <c r="D122" s="385"/>
      <c r="E122" s="378"/>
      <c r="F122" s="403"/>
      <c r="G122" s="383"/>
      <c r="H122" s="378"/>
      <c r="I122" s="375"/>
      <c r="J122" s="405"/>
      <c r="K122" s="405"/>
      <c r="L122" s="405"/>
      <c r="M122" s="405"/>
      <c r="N122" s="406"/>
      <c r="O122" s="417"/>
      <c r="P122" s="407"/>
      <c r="Q122" s="393"/>
      <c r="R122" s="408"/>
      <c r="S122" s="410"/>
      <c r="T122" s="410"/>
      <c r="U122" s="410"/>
      <c r="V122" s="410"/>
      <c r="W122" s="410"/>
      <c r="X122" s="410"/>
      <c r="Y122" s="410"/>
      <c r="Z122" s="410"/>
    </row>
    <row r="123" spans="1:29" s="369" customFormat="1" ht="14.25">
      <c r="A123" s="358"/>
      <c r="B123" s="373"/>
      <c r="C123" s="377"/>
      <c r="D123" s="385"/>
      <c r="E123" s="378"/>
      <c r="F123" s="414"/>
      <c r="G123" s="387"/>
      <c r="H123" s="378"/>
      <c r="I123" s="375"/>
      <c r="J123" s="414"/>
      <c r="K123" s="414"/>
      <c r="L123" s="415"/>
      <c r="M123" s="413"/>
      <c r="N123" s="415"/>
      <c r="O123" s="402"/>
      <c r="P123" s="379"/>
      <c r="Q123" s="393"/>
      <c r="R123" s="411"/>
      <c r="S123" s="401"/>
      <c r="T123" s="410"/>
      <c r="U123" s="410"/>
      <c r="V123" s="410"/>
      <c r="W123" s="410"/>
      <c r="X123" s="410"/>
      <c r="Y123" s="410"/>
      <c r="Z123" s="410"/>
    </row>
    <row r="124" spans="1:29" s="369" customFormat="1" ht="14.25">
      <c r="A124" s="358"/>
      <c r="B124" s="373"/>
      <c r="C124" s="377"/>
      <c r="D124" s="385"/>
      <c r="E124" s="378"/>
      <c r="F124" s="403"/>
      <c r="G124" s="383"/>
      <c r="H124" s="378"/>
      <c r="I124" s="375"/>
      <c r="J124" s="352"/>
      <c r="K124" s="352"/>
      <c r="L124" s="352"/>
      <c r="M124" s="352"/>
      <c r="N124" s="404"/>
      <c r="O124" s="402"/>
      <c r="P124" s="380"/>
      <c r="Q124" s="393"/>
      <c r="R124" s="411"/>
      <c r="S124" s="401"/>
      <c r="T124" s="410"/>
      <c r="U124" s="410"/>
      <c r="V124" s="410"/>
      <c r="W124" s="410"/>
      <c r="X124" s="410"/>
      <c r="Y124" s="410"/>
      <c r="Z124" s="410"/>
    </row>
    <row r="125" spans="1:29">
      <c r="A125" s="26"/>
      <c r="B125" s="20"/>
      <c r="C125" s="20"/>
      <c r="D125" s="20"/>
      <c r="E125" s="29"/>
      <c r="F125" s="27"/>
      <c r="G125" s="9"/>
      <c r="H125" s="9"/>
      <c r="I125" s="9"/>
      <c r="J125" s="50"/>
      <c r="K125" s="9"/>
      <c r="L125" s="9"/>
      <c r="M125" s="9"/>
      <c r="N125" s="8"/>
      <c r="O125" s="50"/>
      <c r="P125" s="4"/>
      <c r="Q125" s="8"/>
      <c r="R125" s="138"/>
      <c r="S125" s="13"/>
      <c r="T125" s="13"/>
      <c r="U125" s="13"/>
      <c r="V125" s="13"/>
      <c r="W125" s="13"/>
      <c r="X125" s="13"/>
      <c r="Y125" s="13"/>
      <c r="Z125" s="13"/>
    </row>
    <row r="126" spans="1:29">
      <c r="A126" s="26"/>
      <c r="B126" s="20"/>
      <c r="C126" s="20"/>
      <c r="D126" s="20"/>
      <c r="E126" s="29"/>
      <c r="F126" s="27"/>
      <c r="G126" s="38"/>
      <c r="H126" s="39"/>
      <c r="I126" s="79"/>
      <c r="J126" s="14"/>
      <c r="K126" s="80"/>
      <c r="L126" s="81"/>
      <c r="M126" s="82"/>
      <c r="N126" s="83"/>
      <c r="O126" s="84"/>
      <c r="P126" s="8"/>
      <c r="Q126" s="13"/>
      <c r="R126" s="138"/>
      <c r="S126" s="13"/>
      <c r="T126" s="13"/>
      <c r="U126" s="13"/>
      <c r="V126" s="13"/>
      <c r="W126" s="13"/>
      <c r="X126" s="13"/>
      <c r="Y126" s="13"/>
      <c r="Z126" s="13"/>
    </row>
    <row r="127" spans="1:29">
      <c r="A127" s="34"/>
      <c r="B127" s="42"/>
      <c r="C127" s="99"/>
      <c r="D127" s="3"/>
      <c r="E127" s="35"/>
      <c r="F127" s="79"/>
      <c r="G127" s="38"/>
      <c r="H127" s="39"/>
      <c r="I127" s="79"/>
      <c r="J127" s="14"/>
      <c r="K127" s="80"/>
      <c r="L127" s="81"/>
      <c r="M127" s="82"/>
      <c r="N127" s="83"/>
      <c r="O127" s="84"/>
      <c r="P127" s="8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9" ht="15">
      <c r="A128" s="2"/>
      <c r="B128" s="100" t="s">
        <v>576</v>
      </c>
      <c r="C128" s="100"/>
      <c r="D128" s="100"/>
      <c r="E128" s="100"/>
      <c r="F128" s="14"/>
      <c r="G128" s="14"/>
      <c r="H128" s="101"/>
      <c r="I128" s="14"/>
      <c r="J128" s="71"/>
      <c r="K128" s="72"/>
      <c r="L128" s="14"/>
      <c r="M128" s="14"/>
      <c r="N128" s="13"/>
      <c r="O128" s="95"/>
      <c r="P128" s="8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 ht="38.25">
      <c r="A129" s="17" t="s">
        <v>16</v>
      </c>
      <c r="B129" s="18" t="s">
        <v>534</v>
      </c>
      <c r="C129" s="18"/>
      <c r="D129" s="19" t="s">
        <v>545</v>
      </c>
      <c r="E129" s="18" t="s">
        <v>546</v>
      </c>
      <c r="F129" s="18" t="s">
        <v>547</v>
      </c>
      <c r="G129" s="18" t="s">
        <v>577</v>
      </c>
      <c r="H129" s="18" t="s">
        <v>578</v>
      </c>
      <c r="I129" s="18" t="s">
        <v>550</v>
      </c>
      <c r="J129" s="58" t="s">
        <v>551</v>
      </c>
      <c r="K129" s="18" t="s">
        <v>552</v>
      </c>
      <c r="L129" s="18" t="s">
        <v>553</v>
      </c>
      <c r="M129" s="18" t="s">
        <v>554</v>
      </c>
      <c r="N129" s="19" t="s">
        <v>555</v>
      </c>
      <c r="O129" s="95"/>
      <c r="P129" s="8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1</v>
      </c>
      <c r="B130" s="102">
        <v>41579</v>
      </c>
      <c r="C130" s="102"/>
      <c r="D130" s="103" t="s">
        <v>579</v>
      </c>
      <c r="E130" s="104" t="s">
        <v>580</v>
      </c>
      <c r="F130" s="105">
        <v>82</v>
      </c>
      <c r="G130" s="104" t="s">
        <v>581</v>
      </c>
      <c r="H130" s="104">
        <v>100</v>
      </c>
      <c r="I130" s="122">
        <v>100</v>
      </c>
      <c r="J130" s="123" t="s">
        <v>582</v>
      </c>
      <c r="K130" s="124">
        <f t="shared" ref="K130:K161" si="70">H130-F130</f>
        <v>18</v>
      </c>
      <c r="L130" s="125">
        <f t="shared" ref="L130:L161" si="71">K130/F130</f>
        <v>0.21951219512195122</v>
      </c>
      <c r="M130" s="126" t="s">
        <v>556</v>
      </c>
      <c r="N130" s="127">
        <v>42657</v>
      </c>
      <c r="O130" s="50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2</v>
      </c>
      <c r="B131" s="102">
        <v>41794</v>
      </c>
      <c r="C131" s="102"/>
      <c r="D131" s="103" t="s">
        <v>583</v>
      </c>
      <c r="E131" s="104" t="s">
        <v>557</v>
      </c>
      <c r="F131" s="105">
        <v>257</v>
      </c>
      <c r="G131" s="104" t="s">
        <v>581</v>
      </c>
      <c r="H131" s="104">
        <v>300</v>
      </c>
      <c r="I131" s="122">
        <v>300</v>
      </c>
      <c r="J131" s="123" t="s">
        <v>582</v>
      </c>
      <c r="K131" s="124">
        <f t="shared" si="70"/>
        <v>43</v>
      </c>
      <c r="L131" s="125">
        <f t="shared" si="71"/>
        <v>0.16731517509727625</v>
      </c>
      <c r="M131" s="126" t="s">
        <v>556</v>
      </c>
      <c r="N131" s="127">
        <v>41822</v>
      </c>
      <c r="O131" s="50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3</v>
      </c>
      <c r="B132" s="102">
        <v>41828</v>
      </c>
      <c r="C132" s="102"/>
      <c r="D132" s="103" t="s">
        <v>584</v>
      </c>
      <c r="E132" s="104" t="s">
        <v>557</v>
      </c>
      <c r="F132" s="105">
        <v>393</v>
      </c>
      <c r="G132" s="104" t="s">
        <v>581</v>
      </c>
      <c r="H132" s="104">
        <v>468</v>
      </c>
      <c r="I132" s="122">
        <v>468</v>
      </c>
      <c r="J132" s="123" t="s">
        <v>582</v>
      </c>
      <c r="K132" s="124">
        <f t="shared" si="70"/>
        <v>75</v>
      </c>
      <c r="L132" s="125">
        <f t="shared" si="71"/>
        <v>0.19083969465648856</v>
      </c>
      <c r="M132" s="126" t="s">
        <v>556</v>
      </c>
      <c r="N132" s="127">
        <v>41863</v>
      </c>
      <c r="O132" s="50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4</v>
      </c>
      <c r="B133" s="102">
        <v>41857</v>
      </c>
      <c r="C133" s="102"/>
      <c r="D133" s="103" t="s">
        <v>585</v>
      </c>
      <c r="E133" s="104" t="s">
        <v>557</v>
      </c>
      <c r="F133" s="105">
        <v>205</v>
      </c>
      <c r="G133" s="104" t="s">
        <v>581</v>
      </c>
      <c r="H133" s="104">
        <v>275</v>
      </c>
      <c r="I133" s="122">
        <v>250</v>
      </c>
      <c r="J133" s="123" t="s">
        <v>582</v>
      </c>
      <c r="K133" s="124">
        <f t="shared" si="70"/>
        <v>70</v>
      </c>
      <c r="L133" s="125">
        <f t="shared" si="71"/>
        <v>0.34146341463414637</v>
      </c>
      <c r="M133" s="126" t="s">
        <v>556</v>
      </c>
      <c r="N133" s="127">
        <v>41962</v>
      </c>
      <c r="O133" s="50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5</v>
      </c>
      <c r="B134" s="102">
        <v>41886</v>
      </c>
      <c r="C134" s="102"/>
      <c r="D134" s="103" t="s">
        <v>586</v>
      </c>
      <c r="E134" s="104" t="s">
        <v>557</v>
      </c>
      <c r="F134" s="105">
        <v>162</v>
      </c>
      <c r="G134" s="104" t="s">
        <v>581</v>
      </c>
      <c r="H134" s="104">
        <v>190</v>
      </c>
      <c r="I134" s="122">
        <v>190</v>
      </c>
      <c r="J134" s="123" t="s">
        <v>582</v>
      </c>
      <c r="K134" s="124">
        <f t="shared" si="70"/>
        <v>28</v>
      </c>
      <c r="L134" s="125">
        <f t="shared" si="71"/>
        <v>0.1728395061728395</v>
      </c>
      <c r="M134" s="126" t="s">
        <v>556</v>
      </c>
      <c r="N134" s="127">
        <v>42006</v>
      </c>
      <c r="O134" s="50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6</v>
      </c>
      <c r="B135" s="102">
        <v>41886</v>
      </c>
      <c r="C135" s="102"/>
      <c r="D135" s="103" t="s">
        <v>587</v>
      </c>
      <c r="E135" s="104" t="s">
        <v>557</v>
      </c>
      <c r="F135" s="105">
        <v>75</v>
      </c>
      <c r="G135" s="104" t="s">
        <v>581</v>
      </c>
      <c r="H135" s="104">
        <v>91.5</v>
      </c>
      <c r="I135" s="122" t="s">
        <v>588</v>
      </c>
      <c r="J135" s="123" t="s">
        <v>589</v>
      </c>
      <c r="K135" s="124">
        <f t="shared" si="70"/>
        <v>16.5</v>
      </c>
      <c r="L135" s="125">
        <f t="shared" si="71"/>
        <v>0.22</v>
      </c>
      <c r="M135" s="126" t="s">
        <v>556</v>
      </c>
      <c r="N135" s="127">
        <v>41954</v>
      </c>
      <c r="O135" s="50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7</v>
      </c>
      <c r="B136" s="102">
        <v>41913</v>
      </c>
      <c r="C136" s="102"/>
      <c r="D136" s="103" t="s">
        <v>590</v>
      </c>
      <c r="E136" s="104" t="s">
        <v>557</v>
      </c>
      <c r="F136" s="105">
        <v>850</v>
      </c>
      <c r="G136" s="104" t="s">
        <v>581</v>
      </c>
      <c r="H136" s="104">
        <v>982.5</v>
      </c>
      <c r="I136" s="122">
        <v>1050</v>
      </c>
      <c r="J136" s="123" t="s">
        <v>591</v>
      </c>
      <c r="K136" s="124">
        <f t="shared" si="70"/>
        <v>132.5</v>
      </c>
      <c r="L136" s="125">
        <f t="shared" si="71"/>
        <v>0.15588235294117647</v>
      </c>
      <c r="M136" s="126" t="s">
        <v>556</v>
      </c>
      <c r="N136" s="127">
        <v>42039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8</v>
      </c>
      <c r="B137" s="102">
        <v>41913</v>
      </c>
      <c r="C137" s="102"/>
      <c r="D137" s="103" t="s">
        <v>592</v>
      </c>
      <c r="E137" s="104" t="s">
        <v>557</v>
      </c>
      <c r="F137" s="105">
        <v>475</v>
      </c>
      <c r="G137" s="104" t="s">
        <v>581</v>
      </c>
      <c r="H137" s="104">
        <v>515</v>
      </c>
      <c r="I137" s="122">
        <v>600</v>
      </c>
      <c r="J137" s="123" t="s">
        <v>593</v>
      </c>
      <c r="K137" s="124">
        <f t="shared" si="70"/>
        <v>40</v>
      </c>
      <c r="L137" s="125">
        <f t="shared" si="71"/>
        <v>8.4210526315789472E-2</v>
      </c>
      <c r="M137" s="126" t="s">
        <v>556</v>
      </c>
      <c r="N137" s="127">
        <v>41939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9</v>
      </c>
      <c r="B138" s="102">
        <v>41913</v>
      </c>
      <c r="C138" s="102"/>
      <c r="D138" s="103" t="s">
        <v>594</v>
      </c>
      <c r="E138" s="104" t="s">
        <v>557</v>
      </c>
      <c r="F138" s="105">
        <v>86</v>
      </c>
      <c r="G138" s="104" t="s">
        <v>581</v>
      </c>
      <c r="H138" s="104">
        <v>99</v>
      </c>
      <c r="I138" s="122">
        <v>140</v>
      </c>
      <c r="J138" s="123" t="s">
        <v>595</v>
      </c>
      <c r="K138" s="124">
        <f t="shared" si="70"/>
        <v>13</v>
      </c>
      <c r="L138" s="125">
        <f t="shared" si="71"/>
        <v>0.15116279069767441</v>
      </c>
      <c r="M138" s="126" t="s">
        <v>556</v>
      </c>
      <c r="N138" s="127">
        <v>41939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10</v>
      </c>
      <c r="B139" s="102">
        <v>41926</v>
      </c>
      <c r="C139" s="102"/>
      <c r="D139" s="103" t="s">
        <v>596</v>
      </c>
      <c r="E139" s="104" t="s">
        <v>557</v>
      </c>
      <c r="F139" s="105">
        <v>496.6</v>
      </c>
      <c r="G139" s="104" t="s">
        <v>581</v>
      </c>
      <c r="H139" s="104">
        <v>621</v>
      </c>
      <c r="I139" s="122">
        <v>580</v>
      </c>
      <c r="J139" s="123" t="s">
        <v>582</v>
      </c>
      <c r="K139" s="124">
        <f t="shared" si="70"/>
        <v>124.39999999999998</v>
      </c>
      <c r="L139" s="125">
        <f t="shared" si="71"/>
        <v>0.25050342327829234</v>
      </c>
      <c r="M139" s="126" t="s">
        <v>556</v>
      </c>
      <c r="N139" s="127">
        <v>42605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11</v>
      </c>
      <c r="B140" s="102">
        <v>41926</v>
      </c>
      <c r="C140" s="102"/>
      <c r="D140" s="103" t="s">
        <v>597</v>
      </c>
      <c r="E140" s="104" t="s">
        <v>557</v>
      </c>
      <c r="F140" s="105">
        <v>2481.9</v>
      </c>
      <c r="G140" s="104" t="s">
        <v>581</v>
      </c>
      <c r="H140" s="104">
        <v>2840</v>
      </c>
      <c r="I140" s="122">
        <v>2870</v>
      </c>
      <c r="J140" s="123" t="s">
        <v>598</v>
      </c>
      <c r="K140" s="124">
        <f t="shared" si="70"/>
        <v>358.09999999999991</v>
      </c>
      <c r="L140" s="125">
        <f t="shared" si="71"/>
        <v>0.14428462065353154</v>
      </c>
      <c r="M140" s="126" t="s">
        <v>556</v>
      </c>
      <c r="N140" s="127">
        <v>42017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12</v>
      </c>
      <c r="B141" s="102">
        <v>41928</v>
      </c>
      <c r="C141" s="102"/>
      <c r="D141" s="103" t="s">
        <v>599</v>
      </c>
      <c r="E141" s="104" t="s">
        <v>557</v>
      </c>
      <c r="F141" s="105">
        <v>84.5</v>
      </c>
      <c r="G141" s="104" t="s">
        <v>581</v>
      </c>
      <c r="H141" s="104">
        <v>93</v>
      </c>
      <c r="I141" s="122">
        <v>110</v>
      </c>
      <c r="J141" s="123" t="s">
        <v>600</v>
      </c>
      <c r="K141" s="124">
        <f t="shared" si="70"/>
        <v>8.5</v>
      </c>
      <c r="L141" s="125">
        <f t="shared" si="71"/>
        <v>0.10059171597633136</v>
      </c>
      <c r="M141" s="126" t="s">
        <v>556</v>
      </c>
      <c r="N141" s="127">
        <v>41939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13</v>
      </c>
      <c r="B142" s="102">
        <v>41928</v>
      </c>
      <c r="C142" s="102"/>
      <c r="D142" s="103" t="s">
        <v>601</v>
      </c>
      <c r="E142" s="104" t="s">
        <v>557</v>
      </c>
      <c r="F142" s="105">
        <v>401</v>
      </c>
      <c r="G142" s="104" t="s">
        <v>581</v>
      </c>
      <c r="H142" s="104">
        <v>428</v>
      </c>
      <c r="I142" s="122">
        <v>450</v>
      </c>
      <c r="J142" s="123" t="s">
        <v>602</v>
      </c>
      <c r="K142" s="124">
        <f t="shared" si="70"/>
        <v>27</v>
      </c>
      <c r="L142" s="125">
        <f t="shared" si="71"/>
        <v>6.7331670822942641E-2</v>
      </c>
      <c r="M142" s="126" t="s">
        <v>556</v>
      </c>
      <c r="N142" s="127">
        <v>42020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14</v>
      </c>
      <c r="B143" s="102">
        <v>41928</v>
      </c>
      <c r="C143" s="102"/>
      <c r="D143" s="103" t="s">
        <v>603</v>
      </c>
      <c r="E143" s="104" t="s">
        <v>557</v>
      </c>
      <c r="F143" s="105">
        <v>101</v>
      </c>
      <c r="G143" s="104" t="s">
        <v>581</v>
      </c>
      <c r="H143" s="104">
        <v>112</v>
      </c>
      <c r="I143" s="122">
        <v>120</v>
      </c>
      <c r="J143" s="123" t="s">
        <v>604</v>
      </c>
      <c r="K143" s="124">
        <f t="shared" si="70"/>
        <v>11</v>
      </c>
      <c r="L143" s="125">
        <f t="shared" si="71"/>
        <v>0.10891089108910891</v>
      </c>
      <c r="M143" s="126" t="s">
        <v>556</v>
      </c>
      <c r="N143" s="127">
        <v>41939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15</v>
      </c>
      <c r="B144" s="102">
        <v>41954</v>
      </c>
      <c r="C144" s="102"/>
      <c r="D144" s="103" t="s">
        <v>605</v>
      </c>
      <c r="E144" s="104" t="s">
        <v>557</v>
      </c>
      <c r="F144" s="105">
        <v>59</v>
      </c>
      <c r="G144" s="104" t="s">
        <v>581</v>
      </c>
      <c r="H144" s="104">
        <v>76</v>
      </c>
      <c r="I144" s="122">
        <v>76</v>
      </c>
      <c r="J144" s="123" t="s">
        <v>582</v>
      </c>
      <c r="K144" s="124">
        <f t="shared" si="70"/>
        <v>17</v>
      </c>
      <c r="L144" s="125">
        <f t="shared" si="71"/>
        <v>0.28813559322033899</v>
      </c>
      <c r="M144" s="126" t="s">
        <v>556</v>
      </c>
      <c r="N144" s="127">
        <v>43032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16</v>
      </c>
      <c r="B145" s="102">
        <v>41954</v>
      </c>
      <c r="C145" s="102"/>
      <c r="D145" s="103" t="s">
        <v>594</v>
      </c>
      <c r="E145" s="104" t="s">
        <v>557</v>
      </c>
      <c r="F145" s="105">
        <v>99</v>
      </c>
      <c r="G145" s="104" t="s">
        <v>581</v>
      </c>
      <c r="H145" s="104">
        <v>120</v>
      </c>
      <c r="I145" s="122">
        <v>120</v>
      </c>
      <c r="J145" s="123" t="s">
        <v>606</v>
      </c>
      <c r="K145" s="124">
        <f t="shared" si="70"/>
        <v>21</v>
      </c>
      <c r="L145" s="125">
        <f t="shared" si="71"/>
        <v>0.21212121212121213</v>
      </c>
      <c r="M145" s="126" t="s">
        <v>556</v>
      </c>
      <c r="N145" s="127">
        <v>41960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17</v>
      </c>
      <c r="B146" s="102">
        <v>41956</v>
      </c>
      <c r="C146" s="102"/>
      <c r="D146" s="103" t="s">
        <v>607</v>
      </c>
      <c r="E146" s="104" t="s">
        <v>557</v>
      </c>
      <c r="F146" s="105">
        <v>22</v>
      </c>
      <c r="G146" s="104" t="s">
        <v>581</v>
      </c>
      <c r="H146" s="104">
        <v>33.549999999999997</v>
      </c>
      <c r="I146" s="122">
        <v>32</v>
      </c>
      <c r="J146" s="123" t="s">
        <v>608</v>
      </c>
      <c r="K146" s="124">
        <f t="shared" si="70"/>
        <v>11.549999999999997</v>
      </c>
      <c r="L146" s="125">
        <f t="shared" si="71"/>
        <v>0.52499999999999991</v>
      </c>
      <c r="M146" s="126" t="s">
        <v>556</v>
      </c>
      <c r="N146" s="127">
        <v>42188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18</v>
      </c>
      <c r="B147" s="102">
        <v>41976</v>
      </c>
      <c r="C147" s="102"/>
      <c r="D147" s="103" t="s">
        <v>609</v>
      </c>
      <c r="E147" s="104" t="s">
        <v>557</v>
      </c>
      <c r="F147" s="105">
        <v>440</v>
      </c>
      <c r="G147" s="104" t="s">
        <v>581</v>
      </c>
      <c r="H147" s="104">
        <v>520</v>
      </c>
      <c r="I147" s="122">
        <v>520</v>
      </c>
      <c r="J147" s="123" t="s">
        <v>610</v>
      </c>
      <c r="K147" s="124">
        <f t="shared" si="70"/>
        <v>80</v>
      </c>
      <c r="L147" s="125">
        <f t="shared" si="71"/>
        <v>0.18181818181818182</v>
      </c>
      <c r="M147" s="126" t="s">
        <v>556</v>
      </c>
      <c r="N147" s="127">
        <v>42208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19</v>
      </c>
      <c r="B148" s="102">
        <v>41976</v>
      </c>
      <c r="C148" s="102"/>
      <c r="D148" s="103" t="s">
        <v>611</v>
      </c>
      <c r="E148" s="104" t="s">
        <v>557</v>
      </c>
      <c r="F148" s="105">
        <v>360</v>
      </c>
      <c r="G148" s="104" t="s">
        <v>581</v>
      </c>
      <c r="H148" s="104">
        <v>427</v>
      </c>
      <c r="I148" s="122">
        <v>425</v>
      </c>
      <c r="J148" s="123" t="s">
        <v>612</v>
      </c>
      <c r="K148" s="124">
        <f t="shared" si="70"/>
        <v>67</v>
      </c>
      <c r="L148" s="125">
        <f t="shared" si="71"/>
        <v>0.18611111111111112</v>
      </c>
      <c r="M148" s="126" t="s">
        <v>556</v>
      </c>
      <c r="N148" s="127">
        <v>42058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20</v>
      </c>
      <c r="B149" s="102">
        <v>42012</v>
      </c>
      <c r="C149" s="102"/>
      <c r="D149" s="103" t="s">
        <v>613</v>
      </c>
      <c r="E149" s="104" t="s">
        <v>557</v>
      </c>
      <c r="F149" s="105">
        <v>360</v>
      </c>
      <c r="G149" s="104" t="s">
        <v>581</v>
      </c>
      <c r="H149" s="104">
        <v>455</v>
      </c>
      <c r="I149" s="122">
        <v>420</v>
      </c>
      <c r="J149" s="123" t="s">
        <v>614</v>
      </c>
      <c r="K149" s="124">
        <f t="shared" si="70"/>
        <v>95</v>
      </c>
      <c r="L149" s="125">
        <f t="shared" si="71"/>
        <v>0.2638888888888889</v>
      </c>
      <c r="M149" s="126" t="s">
        <v>556</v>
      </c>
      <c r="N149" s="127">
        <v>42024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21</v>
      </c>
      <c r="B150" s="102">
        <v>42012</v>
      </c>
      <c r="C150" s="102"/>
      <c r="D150" s="103" t="s">
        <v>615</v>
      </c>
      <c r="E150" s="104" t="s">
        <v>557</v>
      </c>
      <c r="F150" s="105">
        <v>130</v>
      </c>
      <c r="G150" s="104"/>
      <c r="H150" s="104">
        <v>175.5</v>
      </c>
      <c r="I150" s="122">
        <v>165</v>
      </c>
      <c r="J150" s="123" t="s">
        <v>616</v>
      </c>
      <c r="K150" s="124">
        <f t="shared" si="70"/>
        <v>45.5</v>
      </c>
      <c r="L150" s="125">
        <f t="shared" si="71"/>
        <v>0.35</v>
      </c>
      <c r="M150" s="126" t="s">
        <v>556</v>
      </c>
      <c r="N150" s="127">
        <v>43088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22</v>
      </c>
      <c r="B151" s="102">
        <v>42040</v>
      </c>
      <c r="C151" s="102"/>
      <c r="D151" s="103" t="s">
        <v>376</v>
      </c>
      <c r="E151" s="104" t="s">
        <v>580</v>
      </c>
      <c r="F151" s="105">
        <v>98</v>
      </c>
      <c r="G151" s="104"/>
      <c r="H151" s="104">
        <v>120</v>
      </c>
      <c r="I151" s="122">
        <v>120</v>
      </c>
      <c r="J151" s="123" t="s">
        <v>582</v>
      </c>
      <c r="K151" s="124">
        <f t="shared" si="70"/>
        <v>22</v>
      </c>
      <c r="L151" s="125">
        <f t="shared" si="71"/>
        <v>0.22448979591836735</v>
      </c>
      <c r="M151" s="126" t="s">
        <v>556</v>
      </c>
      <c r="N151" s="127">
        <v>42753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23</v>
      </c>
      <c r="B152" s="102">
        <v>42040</v>
      </c>
      <c r="C152" s="102"/>
      <c r="D152" s="103" t="s">
        <v>617</v>
      </c>
      <c r="E152" s="104" t="s">
        <v>580</v>
      </c>
      <c r="F152" s="105">
        <v>196</v>
      </c>
      <c r="G152" s="104"/>
      <c r="H152" s="104">
        <v>262</v>
      </c>
      <c r="I152" s="122">
        <v>255</v>
      </c>
      <c r="J152" s="123" t="s">
        <v>582</v>
      </c>
      <c r="K152" s="124">
        <f t="shared" si="70"/>
        <v>66</v>
      </c>
      <c r="L152" s="125">
        <f t="shared" si="71"/>
        <v>0.33673469387755101</v>
      </c>
      <c r="M152" s="126" t="s">
        <v>556</v>
      </c>
      <c r="N152" s="127">
        <v>42599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5">
        <v>24</v>
      </c>
      <c r="B153" s="106">
        <v>42067</v>
      </c>
      <c r="C153" s="106"/>
      <c r="D153" s="107" t="s">
        <v>375</v>
      </c>
      <c r="E153" s="108" t="s">
        <v>580</v>
      </c>
      <c r="F153" s="109">
        <v>235</v>
      </c>
      <c r="G153" s="109"/>
      <c r="H153" s="110">
        <v>77</v>
      </c>
      <c r="I153" s="128" t="s">
        <v>618</v>
      </c>
      <c r="J153" s="129" t="s">
        <v>619</v>
      </c>
      <c r="K153" s="130">
        <f t="shared" si="70"/>
        <v>-158</v>
      </c>
      <c r="L153" s="131">
        <f t="shared" si="71"/>
        <v>-0.67234042553191486</v>
      </c>
      <c r="M153" s="132" t="s">
        <v>620</v>
      </c>
      <c r="N153" s="133">
        <v>43522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25</v>
      </c>
      <c r="B154" s="102">
        <v>42067</v>
      </c>
      <c r="C154" s="102"/>
      <c r="D154" s="103" t="s">
        <v>453</v>
      </c>
      <c r="E154" s="104" t="s">
        <v>580</v>
      </c>
      <c r="F154" s="105">
        <v>185</v>
      </c>
      <c r="G154" s="104"/>
      <c r="H154" s="104">
        <v>224</v>
      </c>
      <c r="I154" s="122" t="s">
        <v>621</v>
      </c>
      <c r="J154" s="123" t="s">
        <v>582</v>
      </c>
      <c r="K154" s="124">
        <f t="shared" si="70"/>
        <v>39</v>
      </c>
      <c r="L154" s="125">
        <f t="shared" si="71"/>
        <v>0.21081081081081082</v>
      </c>
      <c r="M154" s="126" t="s">
        <v>556</v>
      </c>
      <c r="N154" s="127">
        <v>42647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339">
        <v>26</v>
      </c>
      <c r="B155" s="111">
        <v>42090</v>
      </c>
      <c r="C155" s="111"/>
      <c r="D155" s="112" t="s">
        <v>622</v>
      </c>
      <c r="E155" s="113" t="s">
        <v>580</v>
      </c>
      <c r="F155" s="114">
        <v>49.5</v>
      </c>
      <c r="G155" s="115"/>
      <c r="H155" s="115">
        <v>15.85</v>
      </c>
      <c r="I155" s="115">
        <v>67</v>
      </c>
      <c r="J155" s="134" t="s">
        <v>623</v>
      </c>
      <c r="K155" s="115">
        <f t="shared" si="70"/>
        <v>-33.65</v>
      </c>
      <c r="L155" s="135">
        <f t="shared" si="71"/>
        <v>-0.67979797979797973</v>
      </c>
      <c r="M155" s="132" t="s">
        <v>620</v>
      </c>
      <c r="N155" s="136">
        <v>43627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27</v>
      </c>
      <c r="B156" s="102">
        <v>42093</v>
      </c>
      <c r="C156" s="102"/>
      <c r="D156" s="103" t="s">
        <v>624</v>
      </c>
      <c r="E156" s="104" t="s">
        <v>580</v>
      </c>
      <c r="F156" s="105">
        <v>183.5</v>
      </c>
      <c r="G156" s="104"/>
      <c r="H156" s="104">
        <v>219</v>
      </c>
      <c r="I156" s="122">
        <v>218</v>
      </c>
      <c r="J156" s="123" t="s">
        <v>625</v>
      </c>
      <c r="K156" s="124">
        <f t="shared" si="70"/>
        <v>35.5</v>
      </c>
      <c r="L156" s="125">
        <f t="shared" si="71"/>
        <v>0.19346049046321526</v>
      </c>
      <c r="M156" s="126" t="s">
        <v>556</v>
      </c>
      <c r="N156" s="127">
        <v>42103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28</v>
      </c>
      <c r="B157" s="102">
        <v>42114</v>
      </c>
      <c r="C157" s="102"/>
      <c r="D157" s="103" t="s">
        <v>626</v>
      </c>
      <c r="E157" s="104" t="s">
        <v>580</v>
      </c>
      <c r="F157" s="105">
        <f>(227+237)/2</f>
        <v>232</v>
      </c>
      <c r="G157" s="104"/>
      <c r="H157" s="104">
        <v>298</v>
      </c>
      <c r="I157" s="122">
        <v>298</v>
      </c>
      <c r="J157" s="123" t="s">
        <v>582</v>
      </c>
      <c r="K157" s="124">
        <f t="shared" si="70"/>
        <v>66</v>
      </c>
      <c r="L157" s="125">
        <f t="shared" si="71"/>
        <v>0.28448275862068967</v>
      </c>
      <c r="M157" s="126" t="s">
        <v>556</v>
      </c>
      <c r="N157" s="127">
        <v>42823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29</v>
      </c>
      <c r="B158" s="102">
        <v>42128</v>
      </c>
      <c r="C158" s="102"/>
      <c r="D158" s="103" t="s">
        <v>627</v>
      </c>
      <c r="E158" s="104" t="s">
        <v>557</v>
      </c>
      <c r="F158" s="105">
        <v>385</v>
      </c>
      <c r="G158" s="104"/>
      <c r="H158" s="104">
        <f>212.5+331</f>
        <v>543.5</v>
      </c>
      <c r="I158" s="122">
        <v>510</v>
      </c>
      <c r="J158" s="123" t="s">
        <v>628</v>
      </c>
      <c r="K158" s="124">
        <f t="shared" si="70"/>
        <v>158.5</v>
      </c>
      <c r="L158" s="125">
        <f t="shared" si="71"/>
        <v>0.41168831168831171</v>
      </c>
      <c r="M158" s="126" t="s">
        <v>556</v>
      </c>
      <c r="N158" s="127">
        <v>42235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30</v>
      </c>
      <c r="B159" s="102">
        <v>42128</v>
      </c>
      <c r="C159" s="102"/>
      <c r="D159" s="103" t="s">
        <v>629</v>
      </c>
      <c r="E159" s="104" t="s">
        <v>557</v>
      </c>
      <c r="F159" s="105">
        <v>115.5</v>
      </c>
      <c r="G159" s="104"/>
      <c r="H159" s="104">
        <v>146</v>
      </c>
      <c r="I159" s="122">
        <v>142</v>
      </c>
      <c r="J159" s="123" t="s">
        <v>630</v>
      </c>
      <c r="K159" s="124">
        <f t="shared" si="70"/>
        <v>30.5</v>
      </c>
      <c r="L159" s="125">
        <f t="shared" si="71"/>
        <v>0.26406926406926406</v>
      </c>
      <c r="M159" s="126" t="s">
        <v>556</v>
      </c>
      <c r="N159" s="127">
        <v>42202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31</v>
      </c>
      <c r="B160" s="102">
        <v>42151</v>
      </c>
      <c r="C160" s="102"/>
      <c r="D160" s="103" t="s">
        <v>631</v>
      </c>
      <c r="E160" s="104" t="s">
        <v>557</v>
      </c>
      <c r="F160" s="105">
        <v>237.5</v>
      </c>
      <c r="G160" s="104"/>
      <c r="H160" s="104">
        <v>279.5</v>
      </c>
      <c r="I160" s="122">
        <v>278</v>
      </c>
      <c r="J160" s="123" t="s">
        <v>582</v>
      </c>
      <c r="K160" s="124">
        <f t="shared" si="70"/>
        <v>42</v>
      </c>
      <c r="L160" s="125">
        <f t="shared" si="71"/>
        <v>0.17684210526315788</v>
      </c>
      <c r="M160" s="126" t="s">
        <v>556</v>
      </c>
      <c r="N160" s="127">
        <v>42222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32</v>
      </c>
      <c r="B161" s="102">
        <v>42174</v>
      </c>
      <c r="C161" s="102"/>
      <c r="D161" s="103" t="s">
        <v>601</v>
      </c>
      <c r="E161" s="104" t="s">
        <v>580</v>
      </c>
      <c r="F161" s="105">
        <v>340</v>
      </c>
      <c r="G161" s="104"/>
      <c r="H161" s="104">
        <v>448</v>
      </c>
      <c r="I161" s="122">
        <v>448</v>
      </c>
      <c r="J161" s="123" t="s">
        <v>582</v>
      </c>
      <c r="K161" s="124">
        <f t="shared" si="70"/>
        <v>108</v>
      </c>
      <c r="L161" s="125">
        <f t="shared" si="71"/>
        <v>0.31764705882352939</v>
      </c>
      <c r="M161" s="126" t="s">
        <v>556</v>
      </c>
      <c r="N161" s="127">
        <v>43018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33</v>
      </c>
      <c r="B162" s="102">
        <v>42191</v>
      </c>
      <c r="C162" s="102"/>
      <c r="D162" s="103" t="s">
        <v>632</v>
      </c>
      <c r="E162" s="104" t="s">
        <v>580</v>
      </c>
      <c r="F162" s="105">
        <v>390</v>
      </c>
      <c r="G162" s="104"/>
      <c r="H162" s="104">
        <v>460</v>
      </c>
      <c r="I162" s="122">
        <v>460</v>
      </c>
      <c r="J162" s="123" t="s">
        <v>582</v>
      </c>
      <c r="K162" s="124">
        <f t="shared" ref="K162:K182" si="72">H162-F162</f>
        <v>70</v>
      </c>
      <c r="L162" s="125">
        <f t="shared" ref="L162:L182" si="73">K162/F162</f>
        <v>0.17948717948717949</v>
      </c>
      <c r="M162" s="126" t="s">
        <v>556</v>
      </c>
      <c r="N162" s="127">
        <v>42478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5">
        <v>34</v>
      </c>
      <c r="B163" s="106">
        <v>42195</v>
      </c>
      <c r="C163" s="106"/>
      <c r="D163" s="107" t="s">
        <v>633</v>
      </c>
      <c r="E163" s="108" t="s">
        <v>580</v>
      </c>
      <c r="F163" s="109">
        <v>122.5</v>
      </c>
      <c r="G163" s="109"/>
      <c r="H163" s="110">
        <v>61</v>
      </c>
      <c r="I163" s="128">
        <v>172</v>
      </c>
      <c r="J163" s="129" t="s">
        <v>634</v>
      </c>
      <c r="K163" s="130">
        <f t="shared" si="72"/>
        <v>-61.5</v>
      </c>
      <c r="L163" s="131">
        <f t="shared" si="73"/>
        <v>-0.50204081632653064</v>
      </c>
      <c r="M163" s="132" t="s">
        <v>620</v>
      </c>
      <c r="N163" s="133">
        <v>43333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35</v>
      </c>
      <c r="B164" s="102">
        <v>42219</v>
      </c>
      <c r="C164" s="102"/>
      <c r="D164" s="103" t="s">
        <v>635</v>
      </c>
      <c r="E164" s="104" t="s">
        <v>580</v>
      </c>
      <c r="F164" s="105">
        <v>297.5</v>
      </c>
      <c r="G164" s="104"/>
      <c r="H164" s="104">
        <v>350</v>
      </c>
      <c r="I164" s="122">
        <v>360</v>
      </c>
      <c r="J164" s="123" t="s">
        <v>636</v>
      </c>
      <c r="K164" s="124">
        <f t="shared" si="72"/>
        <v>52.5</v>
      </c>
      <c r="L164" s="125">
        <f t="shared" si="73"/>
        <v>0.17647058823529413</v>
      </c>
      <c r="M164" s="126" t="s">
        <v>556</v>
      </c>
      <c r="N164" s="127">
        <v>42232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36</v>
      </c>
      <c r="B165" s="102">
        <v>42219</v>
      </c>
      <c r="C165" s="102"/>
      <c r="D165" s="103" t="s">
        <v>637</v>
      </c>
      <c r="E165" s="104" t="s">
        <v>580</v>
      </c>
      <c r="F165" s="105">
        <v>115.5</v>
      </c>
      <c r="G165" s="104"/>
      <c r="H165" s="104">
        <v>149</v>
      </c>
      <c r="I165" s="122">
        <v>140</v>
      </c>
      <c r="J165" s="137" t="s">
        <v>638</v>
      </c>
      <c r="K165" s="124">
        <f t="shared" si="72"/>
        <v>33.5</v>
      </c>
      <c r="L165" s="125">
        <f t="shared" si="73"/>
        <v>0.29004329004329005</v>
      </c>
      <c r="M165" s="126" t="s">
        <v>556</v>
      </c>
      <c r="N165" s="127">
        <v>42740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37</v>
      </c>
      <c r="B166" s="102">
        <v>42251</v>
      </c>
      <c r="C166" s="102"/>
      <c r="D166" s="103" t="s">
        <v>631</v>
      </c>
      <c r="E166" s="104" t="s">
        <v>580</v>
      </c>
      <c r="F166" s="105">
        <v>226</v>
      </c>
      <c r="G166" s="104"/>
      <c r="H166" s="104">
        <v>292</v>
      </c>
      <c r="I166" s="122">
        <v>292</v>
      </c>
      <c r="J166" s="123" t="s">
        <v>639</v>
      </c>
      <c r="K166" s="124">
        <f t="shared" si="72"/>
        <v>66</v>
      </c>
      <c r="L166" s="125">
        <f t="shared" si="73"/>
        <v>0.29203539823008851</v>
      </c>
      <c r="M166" s="126" t="s">
        <v>556</v>
      </c>
      <c r="N166" s="127">
        <v>42286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38</v>
      </c>
      <c r="B167" s="102">
        <v>42254</v>
      </c>
      <c r="C167" s="102"/>
      <c r="D167" s="103" t="s">
        <v>626</v>
      </c>
      <c r="E167" s="104" t="s">
        <v>580</v>
      </c>
      <c r="F167" s="105">
        <v>232.5</v>
      </c>
      <c r="G167" s="104"/>
      <c r="H167" s="104">
        <v>312.5</v>
      </c>
      <c r="I167" s="122">
        <v>310</v>
      </c>
      <c r="J167" s="123" t="s">
        <v>582</v>
      </c>
      <c r="K167" s="124">
        <f t="shared" si="72"/>
        <v>80</v>
      </c>
      <c r="L167" s="125">
        <f t="shared" si="73"/>
        <v>0.34408602150537637</v>
      </c>
      <c r="M167" s="126" t="s">
        <v>556</v>
      </c>
      <c r="N167" s="127">
        <v>42823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39</v>
      </c>
      <c r="B168" s="102">
        <v>42268</v>
      </c>
      <c r="C168" s="102"/>
      <c r="D168" s="103" t="s">
        <v>640</v>
      </c>
      <c r="E168" s="104" t="s">
        <v>580</v>
      </c>
      <c r="F168" s="105">
        <v>196.5</v>
      </c>
      <c r="G168" s="104"/>
      <c r="H168" s="104">
        <v>238</v>
      </c>
      <c r="I168" s="122">
        <v>238</v>
      </c>
      <c r="J168" s="123" t="s">
        <v>639</v>
      </c>
      <c r="K168" s="124">
        <f t="shared" si="72"/>
        <v>41.5</v>
      </c>
      <c r="L168" s="125">
        <f t="shared" si="73"/>
        <v>0.21119592875318066</v>
      </c>
      <c r="M168" s="126" t="s">
        <v>556</v>
      </c>
      <c r="N168" s="127">
        <v>42291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40</v>
      </c>
      <c r="B169" s="102">
        <v>42271</v>
      </c>
      <c r="C169" s="102"/>
      <c r="D169" s="103" t="s">
        <v>579</v>
      </c>
      <c r="E169" s="104" t="s">
        <v>580</v>
      </c>
      <c r="F169" s="105">
        <v>65</v>
      </c>
      <c r="G169" s="104"/>
      <c r="H169" s="104">
        <v>82</v>
      </c>
      <c r="I169" s="122">
        <v>82</v>
      </c>
      <c r="J169" s="123" t="s">
        <v>639</v>
      </c>
      <c r="K169" s="124">
        <f t="shared" si="72"/>
        <v>17</v>
      </c>
      <c r="L169" s="125">
        <f t="shared" si="73"/>
        <v>0.26153846153846155</v>
      </c>
      <c r="M169" s="126" t="s">
        <v>556</v>
      </c>
      <c r="N169" s="127">
        <v>42578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41</v>
      </c>
      <c r="B170" s="102">
        <v>42291</v>
      </c>
      <c r="C170" s="102"/>
      <c r="D170" s="103" t="s">
        <v>641</v>
      </c>
      <c r="E170" s="104" t="s">
        <v>580</v>
      </c>
      <c r="F170" s="105">
        <v>144</v>
      </c>
      <c r="G170" s="104"/>
      <c r="H170" s="104">
        <v>182.5</v>
      </c>
      <c r="I170" s="122">
        <v>181</v>
      </c>
      <c r="J170" s="123" t="s">
        <v>639</v>
      </c>
      <c r="K170" s="124">
        <f t="shared" si="72"/>
        <v>38.5</v>
      </c>
      <c r="L170" s="125">
        <f t="shared" si="73"/>
        <v>0.2673611111111111</v>
      </c>
      <c r="M170" s="126" t="s">
        <v>556</v>
      </c>
      <c r="N170" s="127">
        <v>42817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42</v>
      </c>
      <c r="B171" s="102">
        <v>42291</v>
      </c>
      <c r="C171" s="102"/>
      <c r="D171" s="103" t="s">
        <v>642</v>
      </c>
      <c r="E171" s="104" t="s">
        <v>580</v>
      </c>
      <c r="F171" s="105">
        <v>264</v>
      </c>
      <c r="G171" s="104"/>
      <c r="H171" s="104">
        <v>311</v>
      </c>
      <c r="I171" s="122">
        <v>311</v>
      </c>
      <c r="J171" s="123" t="s">
        <v>639</v>
      </c>
      <c r="K171" s="124">
        <f t="shared" si="72"/>
        <v>47</v>
      </c>
      <c r="L171" s="125">
        <f t="shared" si="73"/>
        <v>0.17803030303030304</v>
      </c>
      <c r="M171" s="126" t="s">
        <v>556</v>
      </c>
      <c r="N171" s="127">
        <v>42604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43</v>
      </c>
      <c r="B172" s="102">
        <v>42318</v>
      </c>
      <c r="C172" s="102"/>
      <c r="D172" s="103" t="s">
        <v>643</v>
      </c>
      <c r="E172" s="104" t="s">
        <v>557</v>
      </c>
      <c r="F172" s="105">
        <v>549.5</v>
      </c>
      <c r="G172" s="104"/>
      <c r="H172" s="104">
        <v>630</v>
      </c>
      <c r="I172" s="122">
        <v>630</v>
      </c>
      <c r="J172" s="123" t="s">
        <v>639</v>
      </c>
      <c r="K172" s="124">
        <f t="shared" si="72"/>
        <v>80.5</v>
      </c>
      <c r="L172" s="125">
        <f t="shared" si="73"/>
        <v>0.1464968152866242</v>
      </c>
      <c r="M172" s="126" t="s">
        <v>556</v>
      </c>
      <c r="N172" s="127">
        <v>42419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44</v>
      </c>
      <c r="B173" s="102">
        <v>42342</v>
      </c>
      <c r="C173" s="102"/>
      <c r="D173" s="103" t="s">
        <v>644</v>
      </c>
      <c r="E173" s="104" t="s">
        <v>580</v>
      </c>
      <c r="F173" s="105">
        <v>1027.5</v>
      </c>
      <c r="G173" s="104"/>
      <c r="H173" s="104">
        <v>1315</v>
      </c>
      <c r="I173" s="122">
        <v>1250</v>
      </c>
      <c r="J173" s="123" t="s">
        <v>639</v>
      </c>
      <c r="K173" s="124">
        <f t="shared" si="72"/>
        <v>287.5</v>
      </c>
      <c r="L173" s="125">
        <f t="shared" si="73"/>
        <v>0.27980535279805352</v>
      </c>
      <c r="M173" s="126" t="s">
        <v>556</v>
      </c>
      <c r="N173" s="127">
        <v>43244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45</v>
      </c>
      <c r="B174" s="102">
        <v>42367</v>
      </c>
      <c r="C174" s="102"/>
      <c r="D174" s="103" t="s">
        <v>645</v>
      </c>
      <c r="E174" s="104" t="s">
        <v>580</v>
      </c>
      <c r="F174" s="105">
        <v>465</v>
      </c>
      <c r="G174" s="104"/>
      <c r="H174" s="104">
        <v>540</v>
      </c>
      <c r="I174" s="122">
        <v>540</v>
      </c>
      <c r="J174" s="123" t="s">
        <v>639</v>
      </c>
      <c r="K174" s="124">
        <f t="shared" si="72"/>
        <v>75</v>
      </c>
      <c r="L174" s="125">
        <f t="shared" si="73"/>
        <v>0.16129032258064516</v>
      </c>
      <c r="M174" s="126" t="s">
        <v>556</v>
      </c>
      <c r="N174" s="127">
        <v>42530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46</v>
      </c>
      <c r="B175" s="102">
        <v>42380</v>
      </c>
      <c r="C175" s="102"/>
      <c r="D175" s="103" t="s">
        <v>376</v>
      </c>
      <c r="E175" s="104" t="s">
        <v>557</v>
      </c>
      <c r="F175" s="105">
        <v>81</v>
      </c>
      <c r="G175" s="104"/>
      <c r="H175" s="104">
        <v>110</v>
      </c>
      <c r="I175" s="122">
        <v>110</v>
      </c>
      <c r="J175" s="123" t="s">
        <v>639</v>
      </c>
      <c r="K175" s="124">
        <f t="shared" si="72"/>
        <v>29</v>
      </c>
      <c r="L175" s="125">
        <f t="shared" si="73"/>
        <v>0.35802469135802467</v>
      </c>
      <c r="M175" s="126" t="s">
        <v>556</v>
      </c>
      <c r="N175" s="127">
        <v>42745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47</v>
      </c>
      <c r="B176" s="102">
        <v>42382</v>
      </c>
      <c r="C176" s="102"/>
      <c r="D176" s="103" t="s">
        <v>646</v>
      </c>
      <c r="E176" s="104" t="s">
        <v>557</v>
      </c>
      <c r="F176" s="105">
        <v>417.5</v>
      </c>
      <c r="G176" s="104"/>
      <c r="H176" s="104">
        <v>547</v>
      </c>
      <c r="I176" s="122">
        <v>535</v>
      </c>
      <c r="J176" s="123" t="s">
        <v>639</v>
      </c>
      <c r="K176" s="124">
        <f t="shared" si="72"/>
        <v>129.5</v>
      </c>
      <c r="L176" s="125">
        <f t="shared" si="73"/>
        <v>0.31017964071856285</v>
      </c>
      <c r="M176" s="126" t="s">
        <v>556</v>
      </c>
      <c r="N176" s="127">
        <v>42578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48</v>
      </c>
      <c r="B177" s="102">
        <v>42408</v>
      </c>
      <c r="C177" s="102"/>
      <c r="D177" s="103" t="s">
        <v>647</v>
      </c>
      <c r="E177" s="104" t="s">
        <v>580</v>
      </c>
      <c r="F177" s="105">
        <v>650</v>
      </c>
      <c r="G177" s="104"/>
      <c r="H177" s="104">
        <v>800</v>
      </c>
      <c r="I177" s="122">
        <v>800</v>
      </c>
      <c r="J177" s="123" t="s">
        <v>639</v>
      </c>
      <c r="K177" s="124">
        <f t="shared" si="72"/>
        <v>150</v>
      </c>
      <c r="L177" s="125">
        <f t="shared" si="73"/>
        <v>0.23076923076923078</v>
      </c>
      <c r="M177" s="126" t="s">
        <v>556</v>
      </c>
      <c r="N177" s="127">
        <v>43154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49</v>
      </c>
      <c r="B178" s="102">
        <v>42433</v>
      </c>
      <c r="C178" s="102"/>
      <c r="D178" s="103" t="s">
        <v>193</v>
      </c>
      <c r="E178" s="104" t="s">
        <v>580</v>
      </c>
      <c r="F178" s="105">
        <v>437.5</v>
      </c>
      <c r="G178" s="104"/>
      <c r="H178" s="104">
        <v>504.5</v>
      </c>
      <c r="I178" s="122">
        <v>522</v>
      </c>
      <c r="J178" s="123" t="s">
        <v>648</v>
      </c>
      <c r="K178" s="124">
        <f t="shared" si="72"/>
        <v>67</v>
      </c>
      <c r="L178" s="125">
        <f t="shared" si="73"/>
        <v>0.15314285714285714</v>
      </c>
      <c r="M178" s="126" t="s">
        <v>556</v>
      </c>
      <c r="N178" s="127">
        <v>42480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50</v>
      </c>
      <c r="B179" s="102">
        <v>42438</v>
      </c>
      <c r="C179" s="102"/>
      <c r="D179" s="103" t="s">
        <v>649</v>
      </c>
      <c r="E179" s="104" t="s">
        <v>580</v>
      </c>
      <c r="F179" s="105">
        <v>189.5</v>
      </c>
      <c r="G179" s="104"/>
      <c r="H179" s="104">
        <v>218</v>
      </c>
      <c r="I179" s="122">
        <v>218</v>
      </c>
      <c r="J179" s="123" t="s">
        <v>639</v>
      </c>
      <c r="K179" s="124">
        <f t="shared" si="72"/>
        <v>28.5</v>
      </c>
      <c r="L179" s="125">
        <f t="shared" si="73"/>
        <v>0.15039577836411611</v>
      </c>
      <c r="M179" s="126" t="s">
        <v>556</v>
      </c>
      <c r="N179" s="127">
        <v>43034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339">
        <v>51</v>
      </c>
      <c r="B180" s="111">
        <v>42471</v>
      </c>
      <c r="C180" s="111"/>
      <c r="D180" s="112" t="s">
        <v>650</v>
      </c>
      <c r="E180" s="113" t="s">
        <v>580</v>
      </c>
      <c r="F180" s="114">
        <v>36.5</v>
      </c>
      <c r="G180" s="115"/>
      <c r="H180" s="115">
        <v>15.85</v>
      </c>
      <c r="I180" s="115">
        <v>60</v>
      </c>
      <c r="J180" s="134" t="s">
        <v>651</v>
      </c>
      <c r="K180" s="130">
        <f t="shared" si="72"/>
        <v>-20.65</v>
      </c>
      <c r="L180" s="164">
        <f t="shared" si="73"/>
        <v>-0.5657534246575342</v>
      </c>
      <c r="M180" s="132" t="s">
        <v>620</v>
      </c>
      <c r="N180" s="165">
        <v>43627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52</v>
      </c>
      <c r="B181" s="102">
        <v>42472</v>
      </c>
      <c r="C181" s="102"/>
      <c r="D181" s="103" t="s">
        <v>652</v>
      </c>
      <c r="E181" s="104" t="s">
        <v>580</v>
      </c>
      <c r="F181" s="105">
        <v>93</v>
      </c>
      <c r="G181" s="104"/>
      <c r="H181" s="104">
        <v>149</v>
      </c>
      <c r="I181" s="122">
        <v>140</v>
      </c>
      <c r="J181" s="137" t="s">
        <v>653</v>
      </c>
      <c r="K181" s="124">
        <f t="shared" si="72"/>
        <v>56</v>
      </c>
      <c r="L181" s="125">
        <f t="shared" si="73"/>
        <v>0.60215053763440862</v>
      </c>
      <c r="M181" s="126" t="s">
        <v>556</v>
      </c>
      <c r="N181" s="127">
        <v>42740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53</v>
      </c>
      <c r="B182" s="102">
        <v>42472</v>
      </c>
      <c r="C182" s="102"/>
      <c r="D182" s="103" t="s">
        <v>654</v>
      </c>
      <c r="E182" s="104" t="s">
        <v>580</v>
      </c>
      <c r="F182" s="105">
        <v>130</v>
      </c>
      <c r="G182" s="104"/>
      <c r="H182" s="104">
        <v>150</v>
      </c>
      <c r="I182" s="122" t="s">
        <v>655</v>
      </c>
      <c r="J182" s="123" t="s">
        <v>639</v>
      </c>
      <c r="K182" s="124">
        <f t="shared" si="72"/>
        <v>20</v>
      </c>
      <c r="L182" s="125">
        <f t="shared" si="73"/>
        <v>0.15384615384615385</v>
      </c>
      <c r="M182" s="126" t="s">
        <v>556</v>
      </c>
      <c r="N182" s="127">
        <v>42564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54</v>
      </c>
      <c r="B183" s="102">
        <v>42473</v>
      </c>
      <c r="C183" s="102"/>
      <c r="D183" s="103" t="s">
        <v>344</v>
      </c>
      <c r="E183" s="104" t="s">
        <v>580</v>
      </c>
      <c r="F183" s="105">
        <v>196</v>
      </c>
      <c r="G183" s="104"/>
      <c r="H183" s="104">
        <v>299</v>
      </c>
      <c r="I183" s="122">
        <v>299</v>
      </c>
      <c r="J183" s="123" t="s">
        <v>639</v>
      </c>
      <c r="K183" s="124">
        <v>103</v>
      </c>
      <c r="L183" s="125">
        <v>0.52551020408163296</v>
      </c>
      <c r="M183" s="126" t="s">
        <v>556</v>
      </c>
      <c r="N183" s="127">
        <v>42620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55</v>
      </c>
      <c r="B184" s="102">
        <v>42473</v>
      </c>
      <c r="C184" s="102"/>
      <c r="D184" s="103" t="s">
        <v>713</v>
      </c>
      <c r="E184" s="104" t="s">
        <v>580</v>
      </c>
      <c r="F184" s="105">
        <v>88</v>
      </c>
      <c r="G184" s="104"/>
      <c r="H184" s="104">
        <v>103</v>
      </c>
      <c r="I184" s="122">
        <v>103</v>
      </c>
      <c r="J184" s="123" t="s">
        <v>639</v>
      </c>
      <c r="K184" s="124">
        <v>15</v>
      </c>
      <c r="L184" s="125">
        <v>0.170454545454545</v>
      </c>
      <c r="M184" s="126" t="s">
        <v>556</v>
      </c>
      <c r="N184" s="127">
        <v>42530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56</v>
      </c>
      <c r="B185" s="102">
        <v>42492</v>
      </c>
      <c r="C185" s="102"/>
      <c r="D185" s="103" t="s">
        <v>656</v>
      </c>
      <c r="E185" s="104" t="s">
        <v>580</v>
      </c>
      <c r="F185" s="105">
        <v>127.5</v>
      </c>
      <c r="G185" s="104"/>
      <c r="H185" s="104">
        <v>148</v>
      </c>
      <c r="I185" s="122" t="s">
        <v>657</v>
      </c>
      <c r="J185" s="123" t="s">
        <v>639</v>
      </c>
      <c r="K185" s="124">
        <f>H185-F185</f>
        <v>20.5</v>
      </c>
      <c r="L185" s="125">
        <f>K185/F185</f>
        <v>0.16078431372549021</v>
      </c>
      <c r="M185" s="126" t="s">
        <v>556</v>
      </c>
      <c r="N185" s="127">
        <v>42564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57</v>
      </c>
      <c r="B186" s="102">
        <v>42493</v>
      </c>
      <c r="C186" s="102"/>
      <c r="D186" s="103" t="s">
        <v>658</v>
      </c>
      <c r="E186" s="104" t="s">
        <v>580</v>
      </c>
      <c r="F186" s="105">
        <v>675</v>
      </c>
      <c r="G186" s="104"/>
      <c r="H186" s="104">
        <v>815</v>
      </c>
      <c r="I186" s="122" t="s">
        <v>659</v>
      </c>
      <c r="J186" s="123" t="s">
        <v>639</v>
      </c>
      <c r="K186" s="124">
        <f>H186-F186</f>
        <v>140</v>
      </c>
      <c r="L186" s="125">
        <f>K186/F186</f>
        <v>0.2074074074074074</v>
      </c>
      <c r="M186" s="126" t="s">
        <v>556</v>
      </c>
      <c r="N186" s="127">
        <v>43154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5">
        <v>58</v>
      </c>
      <c r="B187" s="106">
        <v>42522</v>
      </c>
      <c r="C187" s="106"/>
      <c r="D187" s="107" t="s">
        <v>714</v>
      </c>
      <c r="E187" s="108" t="s">
        <v>580</v>
      </c>
      <c r="F187" s="109">
        <v>500</v>
      </c>
      <c r="G187" s="109"/>
      <c r="H187" s="110">
        <v>232.5</v>
      </c>
      <c r="I187" s="128" t="s">
        <v>715</v>
      </c>
      <c r="J187" s="129" t="s">
        <v>716</v>
      </c>
      <c r="K187" s="130">
        <f>H187-F187</f>
        <v>-267.5</v>
      </c>
      <c r="L187" s="131">
        <f>K187/F187</f>
        <v>-0.53500000000000003</v>
      </c>
      <c r="M187" s="132" t="s">
        <v>620</v>
      </c>
      <c r="N187" s="133">
        <v>43735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59</v>
      </c>
      <c r="B188" s="102">
        <v>42527</v>
      </c>
      <c r="C188" s="102"/>
      <c r="D188" s="103" t="s">
        <v>660</v>
      </c>
      <c r="E188" s="104" t="s">
        <v>580</v>
      </c>
      <c r="F188" s="105">
        <v>110</v>
      </c>
      <c r="G188" s="104"/>
      <c r="H188" s="104">
        <v>126.5</v>
      </c>
      <c r="I188" s="122">
        <v>125</v>
      </c>
      <c r="J188" s="123" t="s">
        <v>589</v>
      </c>
      <c r="K188" s="124">
        <f>H188-F188</f>
        <v>16.5</v>
      </c>
      <c r="L188" s="125">
        <f>K188/F188</f>
        <v>0.15</v>
      </c>
      <c r="M188" s="126" t="s">
        <v>556</v>
      </c>
      <c r="N188" s="127">
        <v>42552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60</v>
      </c>
      <c r="B189" s="102">
        <v>42538</v>
      </c>
      <c r="C189" s="102"/>
      <c r="D189" s="103" t="s">
        <v>661</v>
      </c>
      <c r="E189" s="104" t="s">
        <v>580</v>
      </c>
      <c r="F189" s="105">
        <v>44</v>
      </c>
      <c r="G189" s="104"/>
      <c r="H189" s="104">
        <v>69.5</v>
      </c>
      <c r="I189" s="122">
        <v>69.5</v>
      </c>
      <c r="J189" s="123" t="s">
        <v>662</v>
      </c>
      <c r="K189" s="124">
        <f>H189-F189</f>
        <v>25.5</v>
      </c>
      <c r="L189" s="125">
        <f>K189/F189</f>
        <v>0.57954545454545459</v>
      </c>
      <c r="M189" s="126" t="s">
        <v>556</v>
      </c>
      <c r="N189" s="127">
        <v>42977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61</v>
      </c>
      <c r="B190" s="102">
        <v>42549</v>
      </c>
      <c r="C190" s="102"/>
      <c r="D190" s="144" t="s">
        <v>717</v>
      </c>
      <c r="E190" s="104" t="s">
        <v>580</v>
      </c>
      <c r="F190" s="105">
        <v>262.5</v>
      </c>
      <c r="G190" s="104"/>
      <c r="H190" s="104">
        <v>340</v>
      </c>
      <c r="I190" s="122">
        <v>333</v>
      </c>
      <c r="J190" s="123" t="s">
        <v>718</v>
      </c>
      <c r="K190" s="124">
        <v>77.5</v>
      </c>
      <c r="L190" s="125">
        <v>0.29523809523809502</v>
      </c>
      <c r="M190" s="126" t="s">
        <v>556</v>
      </c>
      <c r="N190" s="127">
        <v>43017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62</v>
      </c>
      <c r="B191" s="102">
        <v>42549</v>
      </c>
      <c r="C191" s="102"/>
      <c r="D191" s="144" t="s">
        <v>719</v>
      </c>
      <c r="E191" s="104" t="s">
        <v>580</v>
      </c>
      <c r="F191" s="105">
        <v>840</v>
      </c>
      <c r="G191" s="104"/>
      <c r="H191" s="104">
        <v>1230</v>
      </c>
      <c r="I191" s="122">
        <v>1230</v>
      </c>
      <c r="J191" s="123" t="s">
        <v>639</v>
      </c>
      <c r="K191" s="124">
        <v>390</v>
      </c>
      <c r="L191" s="125">
        <v>0.46428571428571402</v>
      </c>
      <c r="M191" s="126" t="s">
        <v>556</v>
      </c>
      <c r="N191" s="127">
        <v>42649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340">
        <v>63</v>
      </c>
      <c r="B192" s="139">
        <v>42556</v>
      </c>
      <c r="C192" s="139"/>
      <c r="D192" s="140" t="s">
        <v>663</v>
      </c>
      <c r="E192" s="141" t="s">
        <v>580</v>
      </c>
      <c r="F192" s="142">
        <v>395</v>
      </c>
      <c r="G192" s="143"/>
      <c r="H192" s="143">
        <f>(468.5+342.5)/2</f>
        <v>405.5</v>
      </c>
      <c r="I192" s="143">
        <v>510</v>
      </c>
      <c r="J192" s="166" t="s">
        <v>664</v>
      </c>
      <c r="K192" s="167">
        <f t="shared" ref="K192:K198" si="74">H192-F192</f>
        <v>10.5</v>
      </c>
      <c r="L192" s="168">
        <f t="shared" ref="L192:L198" si="75">K192/F192</f>
        <v>2.6582278481012658E-2</v>
      </c>
      <c r="M192" s="169" t="s">
        <v>665</v>
      </c>
      <c r="N192" s="170">
        <v>43606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5">
        <v>64</v>
      </c>
      <c r="B193" s="106">
        <v>42584</v>
      </c>
      <c r="C193" s="106"/>
      <c r="D193" s="107" t="s">
        <v>666</v>
      </c>
      <c r="E193" s="108" t="s">
        <v>557</v>
      </c>
      <c r="F193" s="109">
        <f>169.5-12.8</f>
        <v>156.69999999999999</v>
      </c>
      <c r="G193" s="109"/>
      <c r="H193" s="110">
        <v>77</v>
      </c>
      <c r="I193" s="128" t="s">
        <v>667</v>
      </c>
      <c r="J193" s="359" t="s">
        <v>795</v>
      </c>
      <c r="K193" s="130">
        <f t="shared" si="74"/>
        <v>-79.699999999999989</v>
      </c>
      <c r="L193" s="131">
        <f t="shared" si="75"/>
        <v>-0.50861518825781749</v>
      </c>
      <c r="M193" s="132" t="s">
        <v>620</v>
      </c>
      <c r="N193" s="133">
        <v>43522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5">
        <v>65</v>
      </c>
      <c r="B194" s="106">
        <v>42586</v>
      </c>
      <c r="C194" s="106"/>
      <c r="D194" s="107" t="s">
        <v>668</v>
      </c>
      <c r="E194" s="108" t="s">
        <v>580</v>
      </c>
      <c r="F194" s="109">
        <v>400</v>
      </c>
      <c r="G194" s="109"/>
      <c r="H194" s="110">
        <v>305</v>
      </c>
      <c r="I194" s="128">
        <v>475</v>
      </c>
      <c r="J194" s="129" t="s">
        <v>669</v>
      </c>
      <c r="K194" s="130">
        <f t="shared" si="74"/>
        <v>-95</v>
      </c>
      <c r="L194" s="131">
        <f t="shared" si="75"/>
        <v>-0.23749999999999999</v>
      </c>
      <c r="M194" s="132" t="s">
        <v>620</v>
      </c>
      <c r="N194" s="133">
        <v>43606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66</v>
      </c>
      <c r="B195" s="102">
        <v>42593</v>
      </c>
      <c r="C195" s="102"/>
      <c r="D195" s="103" t="s">
        <v>670</v>
      </c>
      <c r="E195" s="104" t="s">
        <v>580</v>
      </c>
      <c r="F195" s="105">
        <v>86.5</v>
      </c>
      <c r="G195" s="104"/>
      <c r="H195" s="104">
        <v>130</v>
      </c>
      <c r="I195" s="122">
        <v>130</v>
      </c>
      <c r="J195" s="137" t="s">
        <v>671</v>
      </c>
      <c r="K195" s="124">
        <f t="shared" si="74"/>
        <v>43.5</v>
      </c>
      <c r="L195" s="125">
        <f t="shared" si="75"/>
        <v>0.50289017341040465</v>
      </c>
      <c r="M195" s="126" t="s">
        <v>556</v>
      </c>
      <c r="N195" s="127">
        <v>43091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5">
        <v>67</v>
      </c>
      <c r="B196" s="106">
        <v>42600</v>
      </c>
      <c r="C196" s="106"/>
      <c r="D196" s="107" t="s">
        <v>367</v>
      </c>
      <c r="E196" s="108" t="s">
        <v>580</v>
      </c>
      <c r="F196" s="109">
        <v>133.5</v>
      </c>
      <c r="G196" s="109"/>
      <c r="H196" s="110">
        <v>126.5</v>
      </c>
      <c r="I196" s="128">
        <v>178</v>
      </c>
      <c r="J196" s="129" t="s">
        <v>672</v>
      </c>
      <c r="K196" s="130">
        <f t="shared" si="74"/>
        <v>-7</v>
      </c>
      <c r="L196" s="131">
        <f t="shared" si="75"/>
        <v>-5.2434456928838954E-2</v>
      </c>
      <c r="M196" s="132" t="s">
        <v>620</v>
      </c>
      <c r="N196" s="133">
        <v>42615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68</v>
      </c>
      <c r="B197" s="102">
        <v>42613</v>
      </c>
      <c r="C197" s="102"/>
      <c r="D197" s="103" t="s">
        <v>673</v>
      </c>
      <c r="E197" s="104" t="s">
        <v>580</v>
      </c>
      <c r="F197" s="105">
        <v>560</v>
      </c>
      <c r="G197" s="104"/>
      <c r="H197" s="104">
        <v>725</v>
      </c>
      <c r="I197" s="122">
        <v>725</v>
      </c>
      <c r="J197" s="123" t="s">
        <v>582</v>
      </c>
      <c r="K197" s="124">
        <f t="shared" si="74"/>
        <v>165</v>
      </c>
      <c r="L197" s="125">
        <f t="shared" si="75"/>
        <v>0.29464285714285715</v>
      </c>
      <c r="M197" s="126" t="s">
        <v>556</v>
      </c>
      <c r="N197" s="127">
        <v>42456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69</v>
      </c>
      <c r="B198" s="102">
        <v>42614</v>
      </c>
      <c r="C198" s="102"/>
      <c r="D198" s="103" t="s">
        <v>674</v>
      </c>
      <c r="E198" s="104" t="s">
        <v>580</v>
      </c>
      <c r="F198" s="105">
        <v>160.5</v>
      </c>
      <c r="G198" s="104"/>
      <c r="H198" s="104">
        <v>210</v>
      </c>
      <c r="I198" s="122">
        <v>210</v>
      </c>
      <c r="J198" s="123" t="s">
        <v>582</v>
      </c>
      <c r="K198" s="124">
        <f t="shared" si="74"/>
        <v>49.5</v>
      </c>
      <c r="L198" s="125">
        <f t="shared" si="75"/>
        <v>0.30841121495327101</v>
      </c>
      <c r="M198" s="126" t="s">
        <v>556</v>
      </c>
      <c r="N198" s="127">
        <v>42871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70</v>
      </c>
      <c r="B199" s="102">
        <v>42646</v>
      </c>
      <c r="C199" s="102"/>
      <c r="D199" s="144" t="s">
        <v>390</v>
      </c>
      <c r="E199" s="104" t="s">
        <v>580</v>
      </c>
      <c r="F199" s="105">
        <v>430</v>
      </c>
      <c r="G199" s="104"/>
      <c r="H199" s="104">
        <v>596</v>
      </c>
      <c r="I199" s="122">
        <v>575</v>
      </c>
      <c r="J199" s="123" t="s">
        <v>720</v>
      </c>
      <c r="K199" s="124">
        <v>166</v>
      </c>
      <c r="L199" s="125">
        <v>0.38604651162790699</v>
      </c>
      <c r="M199" s="126" t="s">
        <v>556</v>
      </c>
      <c r="N199" s="127">
        <v>42769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71</v>
      </c>
      <c r="B200" s="102">
        <v>42657</v>
      </c>
      <c r="C200" s="102"/>
      <c r="D200" s="103" t="s">
        <v>675</v>
      </c>
      <c r="E200" s="104" t="s">
        <v>580</v>
      </c>
      <c r="F200" s="105">
        <v>280</v>
      </c>
      <c r="G200" s="104"/>
      <c r="H200" s="104">
        <v>345</v>
      </c>
      <c r="I200" s="122">
        <v>345</v>
      </c>
      <c r="J200" s="123" t="s">
        <v>582</v>
      </c>
      <c r="K200" s="124">
        <f t="shared" ref="K200:K205" si="76">H200-F200</f>
        <v>65</v>
      </c>
      <c r="L200" s="125">
        <f>K200/F200</f>
        <v>0.23214285714285715</v>
      </c>
      <c r="M200" s="126" t="s">
        <v>556</v>
      </c>
      <c r="N200" s="127">
        <v>42814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72</v>
      </c>
      <c r="B201" s="102">
        <v>42657</v>
      </c>
      <c r="C201" s="102"/>
      <c r="D201" s="103" t="s">
        <v>676</v>
      </c>
      <c r="E201" s="104" t="s">
        <v>580</v>
      </c>
      <c r="F201" s="105">
        <v>245</v>
      </c>
      <c r="G201" s="104"/>
      <c r="H201" s="104">
        <v>325.5</v>
      </c>
      <c r="I201" s="122">
        <v>330</v>
      </c>
      <c r="J201" s="123" t="s">
        <v>677</v>
      </c>
      <c r="K201" s="124">
        <f t="shared" si="76"/>
        <v>80.5</v>
      </c>
      <c r="L201" s="125">
        <f>K201/F201</f>
        <v>0.32857142857142857</v>
      </c>
      <c r="M201" s="126" t="s">
        <v>556</v>
      </c>
      <c r="N201" s="127">
        <v>42769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73</v>
      </c>
      <c r="B202" s="102">
        <v>42660</v>
      </c>
      <c r="C202" s="102"/>
      <c r="D202" s="103" t="s">
        <v>340</v>
      </c>
      <c r="E202" s="104" t="s">
        <v>580</v>
      </c>
      <c r="F202" s="105">
        <v>125</v>
      </c>
      <c r="G202" s="104"/>
      <c r="H202" s="104">
        <v>160</v>
      </c>
      <c r="I202" s="122">
        <v>160</v>
      </c>
      <c r="J202" s="123" t="s">
        <v>639</v>
      </c>
      <c r="K202" s="124">
        <f t="shared" si="76"/>
        <v>35</v>
      </c>
      <c r="L202" s="125">
        <v>0.28000000000000003</v>
      </c>
      <c r="M202" s="126" t="s">
        <v>556</v>
      </c>
      <c r="N202" s="127">
        <v>42803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74</v>
      </c>
      <c r="B203" s="102">
        <v>42660</v>
      </c>
      <c r="C203" s="102"/>
      <c r="D203" s="103" t="s">
        <v>455</v>
      </c>
      <c r="E203" s="104" t="s">
        <v>580</v>
      </c>
      <c r="F203" s="105">
        <v>114</v>
      </c>
      <c r="G203" s="104"/>
      <c r="H203" s="104">
        <v>145</v>
      </c>
      <c r="I203" s="122">
        <v>145</v>
      </c>
      <c r="J203" s="123" t="s">
        <v>639</v>
      </c>
      <c r="K203" s="124">
        <f t="shared" si="76"/>
        <v>31</v>
      </c>
      <c r="L203" s="125">
        <f>K203/F203</f>
        <v>0.27192982456140352</v>
      </c>
      <c r="M203" s="126" t="s">
        <v>556</v>
      </c>
      <c r="N203" s="127">
        <v>42859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75</v>
      </c>
      <c r="B204" s="102">
        <v>42660</v>
      </c>
      <c r="C204" s="102"/>
      <c r="D204" s="103" t="s">
        <v>678</v>
      </c>
      <c r="E204" s="104" t="s">
        <v>580</v>
      </c>
      <c r="F204" s="105">
        <v>212</v>
      </c>
      <c r="G204" s="104"/>
      <c r="H204" s="104">
        <v>280</v>
      </c>
      <c r="I204" s="122">
        <v>276</v>
      </c>
      <c r="J204" s="123" t="s">
        <v>679</v>
      </c>
      <c r="K204" s="124">
        <f t="shared" si="76"/>
        <v>68</v>
      </c>
      <c r="L204" s="125">
        <f>K204/F204</f>
        <v>0.32075471698113206</v>
      </c>
      <c r="M204" s="126" t="s">
        <v>556</v>
      </c>
      <c r="N204" s="127">
        <v>42858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76</v>
      </c>
      <c r="B205" s="102">
        <v>42678</v>
      </c>
      <c r="C205" s="102"/>
      <c r="D205" s="103" t="s">
        <v>149</v>
      </c>
      <c r="E205" s="104" t="s">
        <v>580</v>
      </c>
      <c r="F205" s="105">
        <v>155</v>
      </c>
      <c r="G205" s="104"/>
      <c r="H205" s="104">
        <v>210</v>
      </c>
      <c r="I205" s="122">
        <v>210</v>
      </c>
      <c r="J205" s="123" t="s">
        <v>680</v>
      </c>
      <c r="K205" s="124">
        <f t="shared" si="76"/>
        <v>55</v>
      </c>
      <c r="L205" s="125">
        <f>K205/F205</f>
        <v>0.35483870967741937</v>
      </c>
      <c r="M205" s="126" t="s">
        <v>556</v>
      </c>
      <c r="N205" s="127">
        <v>42944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5">
        <v>77</v>
      </c>
      <c r="B206" s="106">
        <v>42710</v>
      </c>
      <c r="C206" s="106"/>
      <c r="D206" s="107" t="s">
        <v>721</v>
      </c>
      <c r="E206" s="108" t="s">
        <v>580</v>
      </c>
      <c r="F206" s="109">
        <v>150.5</v>
      </c>
      <c r="G206" s="109"/>
      <c r="H206" s="110">
        <v>72.5</v>
      </c>
      <c r="I206" s="128">
        <v>174</v>
      </c>
      <c r="J206" s="129" t="s">
        <v>722</v>
      </c>
      <c r="K206" s="130">
        <v>-78</v>
      </c>
      <c r="L206" s="131">
        <v>-0.51827242524916906</v>
      </c>
      <c r="M206" s="132" t="s">
        <v>620</v>
      </c>
      <c r="N206" s="133">
        <v>43333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78</v>
      </c>
      <c r="B207" s="102">
        <v>42712</v>
      </c>
      <c r="C207" s="102"/>
      <c r="D207" s="103" t="s">
        <v>123</v>
      </c>
      <c r="E207" s="104" t="s">
        <v>580</v>
      </c>
      <c r="F207" s="105">
        <v>380</v>
      </c>
      <c r="G207" s="104"/>
      <c r="H207" s="104">
        <v>478</v>
      </c>
      <c r="I207" s="122">
        <v>468</v>
      </c>
      <c r="J207" s="123" t="s">
        <v>639</v>
      </c>
      <c r="K207" s="124">
        <f>H207-F207</f>
        <v>98</v>
      </c>
      <c r="L207" s="125">
        <f>K207/F207</f>
        <v>0.25789473684210529</v>
      </c>
      <c r="M207" s="126" t="s">
        <v>556</v>
      </c>
      <c r="N207" s="127">
        <v>43025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79</v>
      </c>
      <c r="B208" s="102">
        <v>42734</v>
      </c>
      <c r="C208" s="102"/>
      <c r="D208" s="103" t="s">
        <v>244</v>
      </c>
      <c r="E208" s="104" t="s">
        <v>580</v>
      </c>
      <c r="F208" s="105">
        <v>305</v>
      </c>
      <c r="G208" s="104"/>
      <c r="H208" s="104">
        <v>375</v>
      </c>
      <c r="I208" s="122">
        <v>375</v>
      </c>
      <c r="J208" s="123" t="s">
        <v>639</v>
      </c>
      <c r="K208" s="124">
        <f>H208-F208</f>
        <v>70</v>
      </c>
      <c r="L208" s="125">
        <f>K208/F208</f>
        <v>0.22950819672131148</v>
      </c>
      <c r="M208" s="126" t="s">
        <v>556</v>
      </c>
      <c r="N208" s="127">
        <v>42768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80</v>
      </c>
      <c r="B209" s="102">
        <v>42739</v>
      </c>
      <c r="C209" s="102"/>
      <c r="D209" s="103" t="s">
        <v>342</v>
      </c>
      <c r="E209" s="104" t="s">
        <v>580</v>
      </c>
      <c r="F209" s="105">
        <v>99.5</v>
      </c>
      <c r="G209" s="104"/>
      <c r="H209" s="104">
        <v>158</v>
      </c>
      <c r="I209" s="122">
        <v>158</v>
      </c>
      <c r="J209" s="123" t="s">
        <v>639</v>
      </c>
      <c r="K209" s="124">
        <f>H209-F209</f>
        <v>58.5</v>
      </c>
      <c r="L209" s="125">
        <f>K209/F209</f>
        <v>0.5879396984924623</v>
      </c>
      <c r="M209" s="126" t="s">
        <v>556</v>
      </c>
      <c r="N209" s="127">
        <v>42898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81</v>
      </c>
      <c r="B210" s="102">
        <v>42739</v>
      </c>
      <c r="C210" s="102"/>
      <c r="D210" s="103" t="s">
        <v>342</v>
      </c>
      <c r="E210" s="104" t="s">
        <v>580</v>
      </c>
      <c r="F210" s="105">
        <v>99.5</v>
      </c>
      <c r="G210" s="104"/>
      <c r="H210" s="104">
        <v>158</v>
      </c>
      <c r="I210" s="122">
        <v>158</v>
      </c>
      <c r="J210" s="123" t="s">
        <v>639</v>
      </c>
      <c r="K210" s="124">
        <v>58.5</v>
      </c>
      <c r="L210" s="125">
        <v>0.58793969849246197</v>
      </c>
      <c r="M210" s="126" t="s">
        <v>556</v>
      </c>
      <c r="N210" s="127">
        <v>42898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82</v>
      </c>
      <c r="B211" s="102">
        <v>42786</v>
      </c>
      <c r="C211" s="102"/>
      <c r="D211" s="103" t="s">
        <v>166</v>
      </c>
      <c r="E211" s="104" t="s">
        <v>580</v>
      </c>
      <c r="F211" s="105">
        <v>140.5</v>
      </c>
      <c r="G211" s="104"/>
      <c r="H211" s="104">
        <v>220</v>
      </c>
      <c r="I211" s="122">
        <v>220</v>
      </c>
      <c r="J211" s="123" t="s">
        <v>639</v>
      </c>
      <c r="K211" s="124">
        <f>H211-F211</f>
        <v>79.5</v>
      </c>
      <c r="L211" s="125">
        <f>K211/F211</f>
        <v>0.5658362989323843</v>
      </c>
      <c r="M211" s="126" t="s">
        <v>556</v>
      </c>
      <c r="N211" s="127">
        <v>42864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83</v>
      </c>
      <c r="B212" s="102">
        <v>42786</v>
      </c>
      <c r="C212" s="102"/>
      <c r="D212" s="103" t="s">
        <v>723</v>
      </c>
      <c r="E212" s="104" t="s">
        <v>580</v>
      </c>
      <c r="F212" s="105">
        <v>202.5</v>
      </c>
      <c r="G212" s="104"/>
      <c r="H212" s="104">
        <v>234</v>
      </c>
      <c r="I212" s="122">
        <v>234</v>
      </c>
      <c r="J212" s="123" t="s">
        <v>639</v>
      </c>
      <c r="K212" s="124">
        <v>31.5</v>
      </c>
      <c r="L212" s="125">
        <v>0.155555555555556</v>
      </c>
      <c r="M212" s="126" t="s">
        <v>556</v>
      </c>
      <c r="N212" s="127">
        <v>42836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84</v>
      </c>
      <c r="B213" s="102">
        <v>42818</v>
      </c>
      <c r="C213" s="102"/>
      <c r="D213" s="103" t="s">
        <v>517</v>
      </c>
      <c r="E213" s="104" t="s">
        <v>580</v>
      </c>
      <c r="F213" s="105">
        <v>300.5</v>
      </c>
      <c r="G213" s="104"/>
      <c r="H213" s="104">
        <v>417.5</v>
      </c>
      <c r="I213" s="122">
        <v>420</v>
      </c>
      <c r="J213" s="123" t="s">
        <v>681</v>
      </c>
      <c r="K213" s="124">
        <f>H213-F213</f>
        <v>117</v>
      </c>
      <c r="L213" s="125">
        <f>K213/F213</f>
        <v>0.38935108153078202</v>
      </c>
      <c r="M213" s="126" t="s">
        <v>556</v>
      </c>
      <c r="N213" s="127">
        <v>43070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85</v>
      </c>
      <c r="B214" s="102">
        <v>42818</v>
      </c>
      <c r="C214" s="102"/>
      <c r="D214" s="103" t="s">
        <v>719</v>
      </c>
      <c r="E214" s="104" t="s">
        <v>580</v>
      </c>
      <c r="F214" s="105">
        <v>850</v>
      </c>
      <c r="G214" s="104"/>
      <c r="H214" s="104">
        <v>1042.5</v>
      </c>
      <c r="I214" s="122">
        <v>1023</v>
      </c>
      <c r="J214" s="123" t="s">
        <v>724</v>
      </c>
      <c r="K214" s="124">
        <v>192.5</v>
      </c>
      <c r="L214" s="125">
        <v>0.22647058823529401</v>
      </c>
      <c r="M214" s="126" t="s">
        <v>556</v>
      </c>
      <c r="N214" s="127">
        <v>42830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86</v>
      </c>
      <c r="B215" s="102">
        <v>42830</v>
      </c>
      <c r="C215" s="102"/>
      <c r="D215" s="103" t="s">
        <v>471</v>
      </c>
      <c r="E215" s="104" t="s">
        <v>580</v>
      </c>
      <c r="F215" s="105">
        <v>785</v>
      </c>
      <c r="G215" s="104"/>
      <c r="H215" s="104">
        <v>930</v>
      </c>
      <c r="I215" s="122">
        <v>920</v>
      </c>
      <c r="J215" s="123" t="s">
        <v>682</v>
      </c>
      <c r="K215" s="124">
        <f>H215-F215</f>
        <v>145</v>
      </c>
      <c r="L215" s="125">
        <f>K215/F215</f>
        <v>0.18471337579617833</v>
      </c>
      <c r="M215" s="126" t="s">
        <v>556</v>
      </c>
      <c r="N215" s="127">
        <v>42976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5">
        <v>87</v>
      </c>
      <c r="B216" s="106">
        <v>42831</v>
      </c>
      <c r="C216" s="106"/>
      <c r="D216" s="107" t="s">
        <v>725</v>
      </c>
      <c r="E216" s="108" t="s">
        <v>580</v>
      </c>
      <c r="F216" s="109">
        <v>40</v>
      </c>
      <c r="G216" s="109"/>
      <c r="H216" s="110">
        <v>13.1</v>
      </c>
      <c r="I216" s="128">
        <v>60</v>
      </c>
      <c r="J216" s="134" t="s">
        <v>726</v>
      </c>
      <c r="K216" s="130">
        <v>-26.9</v>
      </c>
      <c r="L216" s="131">
        <v>-0.67249999999999999</v>
      </c>
      <c r="M216" s="132" t="s">
        <v>620</v>
      </c>
      <c r="N216" s="133">
        <v>43138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88</v>
      </c>
      <c r="B217" s="102">
        <v>42837</v>
      </c>
      <c r="C217" s="102"/>
      <c r="D217" s="103" t="s">
        <v>87</v>
      </c>
      <c r="E217" s="104" t="s">
        <v>580</v>
      </c>
      <c r="F217" s="105">
        <v>289.5</v>
      </c>
      <c r="G217" s="104"/>
      <c r="H217" s="104">
        <v>354</v>
      </c>
      <c r="I217" s="122">
        <v>360</v>
      </c>
      <c r="J217" s="123" t="s">
        <v>683</v>
      </c>
      <c r="K217" s="124">
        <f t="shared" ref="K217:K225" si="77">H217-F217</f>
        <v>64.5</v>
      </c>
      <c r="L217" s="125">
        <f t="shared" ref="L217:L225" si="78">K217/F217</f>
        <v>0.22279792746113988</v>
      </c>
      <c r="M217" s="126" t="s">
        <v>556</v>
      </c>
      <c r="N217" s="127">
        <v>43040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89</v>
      </c>
      <c r="B218" s="102">
        <v>42845</v>
      </c>
      <c r="C218" s="102"/>
      <c r="D218" s="103" t="s">
        <v>416</v>
      </c>
      <c r="E218" s="104" t="s">
        <v>580</v>
      </c>
      <c r="F218" s="105">
        <v>700</v>
      </c>
      <c r="G218" s="104"/>
      <c r="H218" s="104">
        <v>840</v>
      </c>
      <c r="I218" s="122">
        <v>840</v>
      </c>
      <c r="J218" s="123" t="s">
        <v>684</v>
      </c>
      <c r="K218" s="124">
        <f t="shared" si="77"/>
        <v>140</v>
      </c>
      <c r="L218" s="125">
        <f t="shared" si="78"/>
        <v>0.2</v>
      </c>
      <c r="M218" s="126" t="s">
        <v>556</v>
      </c>
      <c r="N218" s="127">
        <v>42893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90</v>
      </c>
      <c r="B219" s="102">
        <v>42887</v>
      </c>
      <c r="C219" s="102"/>
      <c r="D219" s="144" t="s">
        <v>353</v>
      </c>
      <c r="E219" s="104" t="s">
        <v>580</v>
      </c>
      <c r="F219" s="105">
        <v>130</v>
      </c>
      <c r="G219" s="104"/>
      <c r="H219" s="104">
        <v>144.25</v>
      </c>
      <c r="I219" s="122">
        <v>170</v>
      </c>
      <c r="J219" s="123" t="s">
        <v>685</v>
      </c>
      <c r="K219" s="124">
        <f t="shared" si="77"/>
        <v>14.25</v>
      </c>
      <c r="L219" s="125">
        <f t="shared" si="78"/>
        <v>0.10961538461538461</v>
      </c>
      <c r="M219" s="126" t="s">
        <v>556</v>
      </c>
      <c r="N219" s="127">
        <v>43675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91</v>
      </c>
      <c r="B220" s="102">
        <v>42901</v>
      </c>
      <c r="C220" s="102"/>
      <c r="D220" s="144" t="s">
        <v>686</v>
      </c>
      <c r="E220" s="104" t="s">
        <v>580</v>
      </c>
      <c r="F220" s="105">
        <v>214.5</v>
      </c>
      <c r="G220" s="104"/>
      <c r="H220" s="104">
        <v>262</v>
      </c>
      <c r="I220" s="122">
        <v>262</v>
      </c>
      <c r="J220" s="123" t="s">
        <v>687</v>
      </c>
      <c r="K220" s="124">
        <f t="shared" si="77"/>
        <v>47.5</v>
      </c>
      <c r="L220" s="125">
        <f t="shared" si="78"/>
        <v>0.22144522144522144</v>
      </c>
      <c r="M220" s="126" t="s">
        <v>556</v>
      </c>
      <c r="N220" s="127">
        <v>42977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6">
        <v>92</v>
      </c>
      <c r="B221" s="150">
        <v>42933</v>
      </c>
      <c r="C221" s="150"/>
      <c r="D221" s="151" t="s">
        <v>688</v>
      </c>
      <c r="E221" s="152" t="s">
        <v>580</v>
      </c>
      <c r="F221" s="153">
        <v>370</v>
      </c>
      <c r="G221" s="152"/>
      <c r="H221" s="152">
        <v>447.5</v>
      </c>
      <c r="I221" s="174">
        <v>450</v>
      </c>
      <c r="J221" s="218" t="s">
        <v>639</v>
      </c>
      <c r="K221" s="124">
        <f t="shared" si="77"/>
        <v>77.5</v>
      </c>
      <c r="L221" s="176">
        <f t="shared" si="78"/>
        <v>0.20945945945945946</v>
      </c>
      <c r="M221" s="177" t="s">
        <v>556</v>
      </c>
      <c r="N221" s="178">
        <v>43035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6">
        <v>93</v>
      </c>
      <c r="B222" s="150">
        <v>42943</v>
      </c>
      <c r="C222" s="150"/>
      <c r="D222" s="151" t="s">
        <v>164</v>
      </c>
      <c r="E222" s="152" t="s">
        <v>580</v>
      </c>
      <c r="F222" s="153">
        <v>657.5</v>
      </c>
      <c r="G222" s="152"/>
      <c r="H222" s="152">
        <v>825</v>
      </c>
      <c r="I222" s="174">
        <v>820</v>
      </c>
      <c r="J222" s="218" t="s">
        <v>639</v>
      </c>
      <c r="K222" s="124">
        <f t="shared" si="77"/>
        <v>167.5</v>
      </c>
      <c r="L222" s="176">
        <f t="shared" si="78"/>
        <v>0.25475285171102663</v>
      </c>
      <c r="M222" s="177" t="s">
        <v>556</v>
      </c>
      <c r="N222" s="178">
        <v>43090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94</v>
      </c>
      <c r="B223" s="102">
        <v>42964</v>
      </c>
      <c r="C223" s="102"/>
      <c r="D223" s="103" t="s">
        <v>357</v>
      </c>
      <c r="E223" s="104" t="s">
        <v>580</v>
      </c>
      <c r="F223" s="105">
        <v>605</v>
      </c>
      <c r="G223" s="104"/>
      <c r="H223" s="104">
        <v>750</v>
      </c>
      <c r="I223" s="122">
        <v>750</v>
      </c>
      <c r="J223" s="123" t="s">
        <v>682</v>
      </c>
      <c r="K223" s="124">
        <f t="shared" si="77"/>
        <v>145</v>
      </c>
      <c r="L223" s="125">
        <f t="shared" si="78"/>
        <v>0.23966942148760331</v>
      </c>
      <c r="M223" s="126" t="s">
        <v>556</v>
      </c>
      <c r="N223" s="127">
        <v>43027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341">
        <v>95</v>
      </c>
      <c r="B224" s="145">
        <v>42979</v>
      </c>
      <c r="C224" s="145"/>
      <c r="D224" s="146" t="s">
        <v>475</v>
      </c>
      <c r="E224" s="147" t="s">
        <v>580</v>
      </c>
      <c r="F224" s="148">
        <v>255</v>
      </c>
      <c r="G224" s="149"/>
      <c r="H224" s="149">
        <v>217.25</v>
      </c>
      <c r="I224" s="149">
        <v>320</v>
      </c>
      <c r="J224" s="171" t="s">
        <v>689</v>
      </c>
      <c r="K224" s="130">
        <f t="shared" si="77"/>
        <v>-37.75</v>
      </c>
      <c r="L224" s="172">
        <f t="shared" si="78"/>
        <v>-0.14803921568627451</v>
      </c>
      <c r="M224" s="132" t="s">
        <v>620</v>
      </c>
      <c r="N224" s="173">
        <v>43661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96</v>
      </c>
      <c r="B225" s="102">
        <v>42997</v>
      </c>
      <c r="C225" s="102"/>
      <c r="D225" s="103" t="s">
        <v>690</v>
      </c>
      <c r="E225" s="104" t="s">
        <v>580</v>
      </c>
      <c r="F225" s="105">
        <v>215</v>
      </c>
      <c r="G225" s="104"/>
      <c r="H225" s="104">
        <v>258</v>
      </c>
      <c r="I225" s="122">
        <v>258</v>
      </c>
      <c r="J225" s="123" t="s">
        <v>639</v>
      </c>
      <c r="K225" s="124">
        <f t="shared" si="77"/>
        <v>43</v>
      </c>
      <c r="L225" s="125">
        <f t="shared" si="78"/>
        <v>0.2</v>
      </c>
      <c r="M225" s="126" t="s">
        <v>556</v>
      </c>
      <c r="N225" s="127">
        <v>43040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97</v>
      </c>
      <c r="B226" s="102">
        <v>42997</v>
      </c>
      <c r="C226" s="102"/>
      <c r="D226" s="103" t="s">
        <v>690</v>
      </c>
      <c r="E226" s="104" t="s">
        <v>580</v>
      </c>
      <c r="F226" s="105">
        <v>215</v>
      </c>
      <c r="G226" s="104"/>
      <c r="H226" s="104">
        <v>258</v>
      </c>
      <c r="I226" s="122">
        <v>258</v>
      </c>
      <c r="J226" s="218" t="s">
        <v>639</v>
      </c>
      <c r="K226" s="124">
        <v>43</v>
      </c>
      <c r="L226" s="125">
        <v>0.2</v>
      </c>
      <c r="M226" s="126" t="s">
        <v>556</v>
      </c>
      <c r="N226" s="127">
        <v>43040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7">
        <v>98</v>
      </c>
      <c r="B227" s="198">
        <v>42998</v>
      </c>
      <c r="C227" s="198"/>
      <c r="D227" s="350" t="s">
        <v>780</v>
      </c>
      <c r="E227" s="199" t="s">
        <v>580</v>
      </c>
      <c r="F227" s="200">
        <v>75</v>
      </c>
      <c r="G227" s="199"/>
      <c r="H227" s="199">
        <v>90</v>
      </c>
      <c r="I227" s="219">
        <v>90</v>
      </c>
      <c r="J227" s="123" t="s">
        <v>691</v>
      </c>
      <c r="K227" s="124">
        <f t="shared" ref="K227:K232" si="79">H227-F227</f>
        <v>15</v>
      </c>
      <c r="L227" s="125">
        <f t="shared" ref="L227:L232" si="80">K227/F227</f>
        <v>0.2</v>
      </c>
      <c r="M227" s="126" t="s">
        <v>556</v>
      </c>
      <c r="N227" s="127">
        <v>43019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6">
        <v>99</v>
      </c>
      <c r="B228" s="150">
        <v>43011</v>
      </c>
      <c r="C228" s="150"/>
      <c r="D228" s="151" t="s">
        <v>692</v>
      </c>
      <c r="E228" s="152" t="s">
        <v>580</v>
      </c>
      <c r="F228" s="153">
        <v>315</v>
      </c>
      <c r="G228" s="152"/>
      <c r="H228" s="152">
        <v>392</v>
      </c>
      <c r="I228" s="174">
        <v>384</v>
      </c>
      <c r="J228" s="218" t="s">
        <v>693</v>
      </c>
      <c r="K228" s="124">
        <f t="shared" si="79"/>
        <v>77</v>
      </c>
      <c r="L228" s="176">
        <f t="shared" si="80"/>
        <v>0.24444444444444444</v>
      </c>
      <c r="M228" s="177" t="s">
        <v>556</v>
      </c>
      <c r="N228" s="178">
        <v>43017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6">
        <v>100</v>
      </c>
      <c r="B229" s="150">
        <v>43013</v>
      </c>
      <c r="C229" s="150"/>
      <c r="D229" s="151" t="s">
        <v>694</v>
      </c>
      <c r="E229" s="152" t="s">
        <v>580</v>
      </c>
      <c r="F229" s="153">
        <v>145</v>
      </c>
      <c r="G229" s="152"/>
      <c r="H229" s="152">
        <v>179</v>
      </c>
      <c r="I229" s="174">
        <v>180</v>
      </c>
      <c r="J229" s="218" t="s">
        <v>570</v>
      </c>
      <c r="K229" s="124">
        <f t="shared" si="79"/>
        <v>34</v>
      </c>
      <c r="L229" s="176">
        <f t="shared" si="80"/>
        <v>0.23448275862068965</v>
      </c>
      <c r="M229" s="177" t="s">
        <v>556</v>
      </c>
      <c r="N229" s="178">
        <v>43025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6">
        <v>101</v>
      </c>
      <c r="B230" s="150">
        <v>43014</v>
      </c>
      <c r="C230" s="150"/>
      <c r="D230" s="151" t="s">
        <v>330</v>
      </c>
      <c r="E230" s="152" t="s">
        <v>580</v>
      </c>
      <c r="F230" s="153">
        <v>256</v>
      </c>
      <c r="G230" s="152"/>
      <c r="H230" s="152">
        <v>323</v>
      </c>
      <c r="I230" s="174">
        <v>320</v>
      </c>
      <c r="J230" s="218" t="s">
        <v>639</v>
      </c>
      <c r="K230" s="124">
        <f t="shared" si="79"/>
        <v>67</v>
      </c>
      <c r="L230" s="176">
        <f t="shared" si="80"/>
        <v>0.26171875</v>
      </c>
      <c r="M230" s="177" t="s">
        <v>556</v>
      </c>
      <c r="N230" s="178">
        <v>43067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6">
        <v>102</v>
      </c>
      <c r="B231" s="150">
        <v>43017</v>
      </c>
      <c r="C231" s="150"/>
      <c r="D231" s="151" t="s">
        <v>350</v>
      </c>
      <c r="E231" s="152" t="s">
        <v>580</v>
      </c>
      <c r="F231" s="153">
        <v>137.5</v>
      </c>
      <c r="G231" s="152"/>
      <c r="H231" s="152">
        <v>184</v>
      </c>
      <c r="I231" s="174">
        <v>183</v>
      </c>
      <c r="J231" s="175" t="s">
        <v>695</v>
      </c>
      <c r="K231" s="124">
        <f t="shared" si="79"/>
        <v>46.5</v>
      </c>
      <c r="L231" s="176">
        <f t="shared" si="80"/>
        <v>0.33818181818181819</v>
      </c>
      <c r="M231" s="177" t="s">
        <v>556</v>
      </c>
      <c r="N231" s="178">
        <v>43108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6">
        <v>103</v>
      </c>
      <c r="B232" s="150">
        <v>43018</v>
      </c>
      <c r="C232" s="150"/>
      <c r="D232" s="151" t="s">
        <v>696</v>
      </c>
      <c r="E232" s="152" t="s">
        <v>580</v>
      </c>
      <c r="F232" s="153">
        <v>125.5</v>
      </c>
      <c r="G232" s="152"/>
      <c r="H232" s="152">
        <v>158</v>
      </c>
      <c r="I232" s="174">
        <v>155</v>
      </c>
      <c r="J232" s="175" t="s">
        <v>697</v>
      </c>
      <c r="K232" s="124">
        <f t="shared" si="79"/>
        <v>32.5</v>
      </c>
      <c r="L232" s="176">
        <f t="shared" si="80"/>
        <v>0.25896414342629481</v>
      </c>
      <c r="M232" s="177" t="s">
        <v>556</v>
      </c>
      <c r="N232" s="178">
        <v>43067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6">
        <v>104</v>
      </c>
      <c r="B233" s="150">
        <v>43018</v>
      </c>
      <c r="C233" s="150"/>
      <c r="D233" s="151" t="s">
        <v>727</v>
      </c>
      <c r="E233" s="152" t="s">
        <v>580</v>
      </c>
      <c r="F233" s="153">
        <v>895</v>
      </c>
      <c r="G233" s="152"/>
      <c r="H233" s="152">
        <v>1122.5</v>
      </c>
      <c r="I233" s="174">
        <v>1078</v>
      </c>
      <c r="J233" s="175" t="s">
        <v>728</v>
      </c>
      <c r="K233" s="124">
        <v>227.5</v>
      </c>
      <c r="L233" s="176">
        <v>0.25418994413407803</v>
      </c>
      <c r="M233" s="177" t="s">
        <v>556</v>
      </c>
      <c r="N233" s="178">
        <v>43117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6">
        <v>105</v>
      </c>
      <c r="B234" s="150">
        <v>43020</v>
      </c>
      <c r="C234" s="150"/>
      <c r="D234" s="151" t="s">
        <v>338</v>
      </c>
      <c r="E234" s="152" t="s">
        <v>580</v>
      </c>
      <c r="F234" s="153">
        <v>525</v>
      </c>
      <c r="G234" s="152"/>
      <c r="H234" s="152">
        <v>629</v>
      </c>
      <c r="I234" s="174">
        <v>629</v>
      </c>
      <c r="J234" s="218" t="s">
        <v>639</v>
      </c>
      <c r="K234" s="124">
        <v>104</v>
      </c>
      <c r="L234" s="176">
        <v>0.19809523809523799</v>
      </c>
      <c r="M234" s="177" t="s">
        <v>556</v>
      </c>
      <c r="N234" s="178">
        <v>43119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6">
        <v>106</v>
      </c>
      <c r="B235" s="150">
        <v>43046</v>
      </c>
      <c r="C235" s="150"/>
      <c r="D235" s="151" t="s">
        <v>379</v>
      </c>
      <c r="E235" s="152" t="s">
        <v>580</v>
      </c>
      <c r="F235" s="153">
        <v>740</v>
      </c>
      <c r="G235" s="152"/>
      <c r="H235" s="152">
        <v>892.5</v>
      </c>
      <c r="I235" s="174">
        <v>900</v>
      </c>
      <c r="J235" s="175" t="s">
        <v>698</v>
      </c>
      <c r="K235" s="124">
        <f>H235-F235</f>
        <v>152.5</v>
      </c>
      <c r="L235" s="176">
        <f>K235/F235</f>
        <v>0.20608108108108109</v>
      </c>
      <c r="M235" s="177" t="s">
        <v>556</v>
      </c>
      <c r="N235" s="178">
        <v>43052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107</v>
      </c>
      <c r="B236" s="102">
        <v>43073</v>
      </c>
      <c r="C236" s="102"/>
      <c r="D236" s="103" t="s">
        <v>699</v>
      </c>
      <c r="E236" s="104" t="s">
        <v>580</v>
      </c>
      <c r="F236" s="105">
        <v>118.5</v>
      </c>
      <c r="G236" s="104"/>
      <c r="H236" s="104">
        <v>143.5</v>
      </c>
      <c r="I236" s="122">
        <v>145</v>
      </c>
      <c r="J236" s="137" t="s">
        <v>700</v>
      </c>
      <c r="K236" s="124">
        <f>H236-F236</f>
        <v>25</v>
      </c>
      <c r="L236" s="125">
        <f>K236/F236</f>
        <v>0.2109704641350211</v>
      </c>
      <c r="M236" s="126" t="s">
        <v>556</v>
      </c>
      <c r="N236" s="127">
        <v>43097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5">
        <v>108</v>
      </c>
      <c r="B237" s="106">
        <v>43090</v>
      </c>
      <c r="C237" s="106"/>
      <c r="D237" s="154" t="s">
        <v>420</v>
      </c>
      <c r="E237" s="108" t="s">
        <v>580</v>
      </c>
      <c r="F237" s="109">
        <v>715</v>
      </c>
      <c r="G237" s="109"/>
      <c r="H237" s="110">
        <v>500</v>
      </c>
      <c r="I237" s="128">
        <v>872</v>
      </c>
      <c r="J237" s="134" t="s">
        <v>701</v>
      </c>
      <c r="K237" s="130">
        <f>H237-F237</f>
        <v>-215</v>
      </c>
      <c r="L237" s="131">
        <f>K237/F237</f>
        <v>-0.30069930069930068</v>
      </c>
      <c r="M237" s="132" t="s">
        <v>620</v>
      </c>
      <c r="N237" s="133">
        <v>43670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109</v>
      </c>
      <c r="B238" s="102">
        <v>43098</v>
      </c>
      <c r="C238" s="102"/>
      <c r="D238" s="103" t="s">
        <v>692</v>
      </c>
      <c r="E238" s="104" t="s">
        <v>580</v>
      </c>
      <c r="F238" s="105">
        <v>435</v>
      </c>
      <c r="G238" s="104"/>
      <c r="H238" s="104">
        <v>542.5</v>
      </c>
      <c r="I238" s="122">
        <v>539</v>
      </c>
      <c r="J238" s="137" t="s">
        <v>639</v>
      </c>
      <c r="K238" s="124">
        <v>107.5</v>
      </c>
      <c r="L238" s="125">
        <v>0.247126436781609</v>
      </c>
      <c r="M238" s="126" t="s">
        <v>556</v>
      </c>
      <c r="N238" s="127">
        <v>43206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110</v>
      </c>
      <c r="B239" s="102">
        <v>43098</v>
      </c>
      <c r="C239" s="102"/>
      <c r="D239" s="103" t="s">
        <v>530</v>
      </c>
      <c r="E239" s="104" t="s">
        <v>580</v>
      </c>
      <c r="F239" s="105">
        <v>885</v>
      </c>
      <c r="G239" s="104"/>
      <c r="H239" s="104">
        <v>1090</v>
      </c>
      <c r="I239" s="122">
        <v>1084</v>
      </c>
      <c r="J239" s="137" t="s">
        <v>639</v>
      </c>
      <c r="K239" s="124">
        <v>205</v>
      </c>
      <c r="L239" s="125">
        <v>0.23163841807909599</v>
      </c>
      <c r="M239" s="126" t="s">
        <v>556</v>
      </c>
      <c r="N239" s="127">
        <v>43213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42">
        <v>111</v>
      </c>
      <c r="B240" s="328">
        <v>43192</v>
      </c>
      <c r="C240" s="328"/>
      <c r="D240" s="112" t="s">
        <v>709</v>
      </c>
      <c r="E240" s="330" t="s">
        <v>580</v>
      </c>
      <c r="F240" s="332">
        <v>478.5</v>
      </c>
      <c r="G240" s="330"/>
      <c r="H240" s="330">
        <v>442</v>
      </c>
      <c r="I240" s="334">
        <v>613</v>
      </c>
      <c r="J240" s="359" t="s">
        <v>797</v>
      </c>
      <c r="K240" s="130">
        <f>H240-F240</f>
        <v>-36.5</v>
      </c>
      <c r="L240" s="131">
        <f>K240/F240</f>
        <v>-7.6280041797283177E-2</v>
      </c>
      <c r="M240" s="132" t="s">
        <v>620</v>
      </c>
      <c r="N240" s="133">
        <v>43762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5">
        <v>112</v>
      </c>
      <c r="B241" s="106">
        <v>43194</v>
      </c>
      <c r="C241" s="106"/>
      <c r="D241" s="349" t="s">
        <v>779</v>
      </c>
      <c r="E241" s="108" t="s">
        <v>580</v>
      </c>
      <c r="F241" s="109">
        <f>141.5-7.3</f>
        <v>134.19999999999999</v>
      </c>
      <c r="G241" s="109"/>
      <c r="H241" s="110">
        <v>77</v>
      </c>
      <c r="I241" s="128">
        <v>180</v>
      </c>
      <c r="J241" s="359" t="s">
        <v>796</v>
      </c>
      <c r="K241" s="130">
        <f>H241-F241</f>
        <v>-57.199999999999989</v>
      </c>
      <c r="L241" s="131">
        <f>K241/F241</f>
        <v>-0.42622950819672129</v>
      </c>
      <c r="M241" s="132" t="s">
        <v>620</v>
      </c>
      <c r="N241" s="133">
        <v>43522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5">
        <v>113</v>
      </c>
      <c r="B242" s="106">
        <v>43209</v>
      </c>
      <c r="C242" s="106"/>
      <c r="D242" s="107" t="s">
        <v>702</v>
      </c>
      <c r="E242" s="108" t="s">
        <v>580</v>
      </c>
      <c r="F242" s="109">
        <v>430</v>
      </c>
      <c r="G242" s="109"/>
      <c r="H242" s="110">
        <v>220</v>
      </c>
      <c r="I242" s="128">
        <v>537</v>
      </c>
      <c r="J242" s="134" t="s">
        <v>703</v>
      </c>
      <c r="K242" s="130">
        <f>H242-F242</f>
        <v>-210</v>
      </c>
      <c r="L242" s="131">
        <f>K242/F242</f>
        <v>-0.48837209302325579</v>
      </c>
      <c r="M242" s="132" t="s">
        <v>620</v>
      </c>
      <c r="N242" s="133">
        <v>43252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43">
        <v>114</v>
      </c>
      <c r="B243" s="155">
        <v>43220</v>
      </c>
      <c r="C243" s="155"/>
      <c r="D243" s="156" t="s">
        <v>380</v>
      </c>
      <c r="E243" s="157" t="s">
        <v>580</v>
      </c>
      <c r="F243" s="159">
        <v>153.5</v>
      </c>
      <c r="G243" s="159"/>
      <c r="H243" s="159">
        <v>196</v>
      </c>
      <c r="I243" s="159">
        <v>196</v>
      </c>
      <c r="J243" s="336" t="s">
        <v>813</v>
      </c>
      <c r="K243" s="179">
        <f>H243-F243</f>
        <v>42.5</v>
      </c>
      <c r="L243" s="180">
        <f>K243/F243</f>
        <v>0.27687296416938112</v>
      </c>
      <c r="M243" s="158" t="s">
        <v>556</v>
      </c>
      <c r="N243" s="181">
        <v>43605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5">
        <v>115</v>
      </c>
      <c r="B244" s="106">
        <v>43306</v>
      </c>
      <c r="C244" s="106"/>
      <c r="D244" s="107" t="s">
        <v>725</v>
      </c>
      <c r="E244" s="108" t="s">
        <v>580</v>
      </c>
      <c r="F244" s="109">
        <v>27.5</v>
      </c>
      <c r="G244" s="109"/>
      <c r="H244" s="110">
        <v>13.1</v>
      </c>
      <c r="I244" s="128">
        <v>60</v>
      </c>
      <c r="J244" s="134" t="s">
        <v>729</v>
      </c>
      <c r="K244" s="130">
        <v>-14.4</v>
      </c>
      <c r="L244" s="131">
        <v>-0.52363636363636401</v>
      </c>
      <c r="M244" s="132" t="s">
        <v>620</v>
      </c>
      <c r="N244" s="133">
        <v>43138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42">
        <v>116</v>
      </c>
      <c r="B245" s="328">
        <v>43318</v>
      </c>
      <c r="C245" s="328"/>
      <c r="D245" s="112" t="s">
        <v>704</v>
      </c>
      <c r="E245" s="330" t="s">
        <v>580</v>
      </c>
      <c r="F245" s="330">
        <v>148.5</v>
      </c>
      <c r="G245" s="330"/>
      <c r="H245" s="330">
        <v>102</v>
      </c>
      <c r="I245" s="334">
        <v>182</v>
      </c>
      <c r="J245" s="134" t="s">
        <v>812</v>
      </c>
      <c r="K245" s="130">
        <f>H245-F245</f>
        <v>-46.5</v>
      </c>
      <c r="L245" s="131">
        <f>K245/F245</f>
        <v>-0.31313131313131315</v>
      </c>
      <c r="M245" s="132" t="s">
        <v>620</v>
      </c>
      <c r="N245" s="133">
        <v>43661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4">
        <v>117</v>
      </c>
      <c r="B246" s="102">
        <v>43335</v>
      </c>
      <c r="C246" s="102"/>
      <c r="D246" s="103" t="s">
        <v>730</v>
      </c>
      <c r="E246" s="104" t="s">
        <v>580</v>
      </c>
      <c r="F246" s="152">
        <v>285</v>
      </c>
      <c r="G246" s="104"/>
      <c r="H246" s="104">
        <v>355</v>
      </c>
      <c r="I246" s="122">
        <v>364</v>
      </c>
      <c r="J246" s="137" t="s">
        <v>731</v>
      </c>
      <c r="K246" s="124">
        <v>70</v>
      </c>
      <c r="L246" s="125">
        <v>0.24561403508771901</v>
      </c>
      <c r="M246" s="126" t="s">
        <v>556</v>
      </c>
      <c r="N246" s="127">
        <v>43455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4">
        <v>118</v>
      </c>
      <c r="B247" s="102">
        <v>43341</v>
      </c>
      <c r="C247" s="102"/>
      <c r="D247" s="103" t="s">
        <v>370</v>
      </c>
      <c r="E247" s="104" t="s">
        <v>580</v>
      </c>
      <c r="F247" s="152">
        <v>525</v>
      </c>
      <c r="G247" s="104"/>
      <c r="H247" s="104">
        <v>585</v>
      </c>
      <c r="I247" s="122">
        <v>635</v>
      </c>
      <c r="J247" s="137" t="s">
        <v>705</v>
      </c>
      <c r="K247" s="124">
        <f t="shared" ref="K247:K259" si="81">H247-F247</f>
        <v>60</v>
      </c>
      <c r="L247" s="125">
        <f t="shared" ref="L247:L259" si="82">K247/F247</f>
        <v>0.11428571428571428</v>
      </c>
      <c r="M247" s="126" t="s">
        <v>556</v>
      </c>
      <c r="N247" s="127">
        <v>43662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119</v>
      </c>
      <c r="B248" s="102">
        <v>43395</v>
      </c>
      <c r="C248" s="102"/>
      <c r="D248" s="103" t="s">
        <v>357</v>
      </c>
      <c r="E248" s="104" t="s">
        <v>580</v>
      </c>
      <c r="F248" s="152">
        <v>475</v>
      </c>
      <c r="G248" s="104"/>
      <c r="H248" s="104">
        <v>574</v>
      </c>
      <c r="I248" s="122">
        <v>570</v>
      </c>
      <c r="J248" s="137" t="s">
        <v>639</v>
      </c>
      <c r="K248" s="124">
        <f t="shared" si="81"/>
        <v>99</v>
      </c>
      <c r="L248" s="125">
        <f t="shared" si="82"/>
        <v>0.20842105263157895</v>
      </c>
      <c r="M248" s="126" t="s">
        <v>556</v>
      </c>
      <c r="N248" s="127">
        <v>43403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6">
        <v>120</v>
      </c>
      <c r="B249" s="150">
        <v>43397</v>
      </c>
      <c r="C249" s="150"/>
      <c r="D249" s="376" t="s">
        <v>377</v>
      </c>
      <c r="E249" s="152" t="s">
        <v>580</v>
      </c>
      <c r="F249" s="152">
        <v>707.5</v>
      </c>
      <c r="G249" s="152"/>
      <c r="H249" s="152">
        <v>872</v>
      </c>
      <c r="I249" s="174">
        <v>872</v>
      </c>
      <c r="J249" s="175" t="s">
        <v>639</v>
      </c>
      <c r="K249" s="124">
        <f t="shared" si="81"/>
        <v>164.5</v>
      </c>
      <c r="L249" s="176">
        <f t="shared" si="82"/>
        <v>0.23250883392226149</v>
      </c>
      <c r="M249" s="177" t="s">
        <v>556</v>
      </c>
      <c r="N249" s="178">
        <v>43482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6">
        <v>121</v>
      </c>
      <c r="B250" s="150">
        <v>43398</v>
      </c>
      <c r="C250" s="150"/>
      <c r="D250" s="376" t="s">
        <v>339</v>
      </c>
      <c r="E250" s="152" t="s">
        <v>580</v>
      </c>
      <c r="F250" s="152">
        <v>162</v>
      </c>
      <c r="G250" s="152"/>
      <c r="H250" s="152">
        <v>204</v>
      </c>
      <c r="I250" s="174">
        <v>209</v>
      </c>
      <c r="J250" s="175" t="s">
        <v>811</v>
      </c>
      <c r="K250" s="124">
        <f t="shared" si="81"/>
        <v>42</v>
      </c>
      <c r="L250" s="176">
        <f t="shared" si="82"/>
        <v>0.25925925925925924</v>
      </c>
      <c r="M250" s="177" t="s">
        <v>556</v>
      </c>
      <c r="N250" s="178">
        <v>43539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7">
        <v>122</v>
      </c>
      <c r="B251" s="198">
        <v>43399</v>
      </c>
      <c r="C251" s="198"/>
      <c r="D251" s="151" t="s">
        <v>465</v>
      </c>
      <c r="E251" s="199" t="s">
        <v>580</v>
      </c>
      <c r="F251" s="199">
        <v>240</v>
      </c>
      <c r="G251" s="199"/>
      <c r="H251" s="199">
        <v>297</v>
      </c>
      <c r="I251" s="219">
        <v>297</v>
      </c>
      <c r="J251" s="175" t="s">
        <v>639</v>
      </c>
      <c r="K251" s="220">
        <f t="shared" si="81"/>
        <v>57</v>
      </c>
      <c r="L251" s="221">
        <f t="shared" si="82"/>
        <v>0.23749999999999999</v>
      </c>
      <c r="M251" s="222" t="s">
        <v>556</v>
      </c>
      <c r="N251" s="223">
        <v>43417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123</v>
      </c>
      <c r="B252" s="102">
        <v>43439</v>
      </c>
      <c r="C252" s="102"/>
      <c r="D252" s="144" t="s">
        <v>706</v>
      </c>
      <c r="E252" s="104" t="s">
        <v>580</v>
      </c>
      <c r="F252" s="104">
        <v>202.5</v>
      </c>
      <c r="G252" s="104"/>
      <c r="H252" s="104">
        <v>255</v>
      </c>
      <c r="I252" s="122">
        <v>252</v>
      </c>
      <c r="J252" s="137" t="s">
        <v>639</v>
      </c>
      <c r="K252" s="124">
        <f t="shared" si="81"/>
        <v>52.5</v>
      </c>
      <c r="L252" s="125">
        <f t="shared" si="82"/>
        <v>0.25925925925925924</v>
      </c>
      <c r="M252" s="126" t="s">
        <v>556</v>
      </c>
      <c r="N252" s="127">
        <v>43542</v>
      </c>
      <c r="O252" s="54"/>
      <c r="P252" s="13"/>
      <c r="Q252" s="13"/>
      <c r="R252" s="90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124</v>
      </c>
      <c r="B253" s="198">
        <v>43465</v>
      </c>
      <c r="C253" s="102"/>
      <c r="D253" s="376" t="s">
        <v>402</v>
      </c>
      <c r="E253" s="199" t="s">
        <v>580</v>
      </c>
      <c r="F253" s="199">
        <v>710</v>
      </c>
      <c r="G253" s="199"/>
      <c r="H253" s="199">
        <v>866</v>
      </c>
      <c r="I253" s="219">
        <v>866</v>
      </c>
      <c r="J253" s="175" t="s">
        <v>639</v>
      </c>
      <c r="K253" s="124">
        <f t="shared" si="81"/>
        <v>156</v>
      </c>
      <c r="L253" s="125">
        <f t="shared" si="82"/>
        <v>0.21971830985915494</v>
      </c>
      <c r="M253" s="126" t="s">
        <v>556</v>
      </c>
      <c r="N253" s="338">
        <v>43553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7">
        <v>125</v>
      </c>
      <c r="B254" s="198">
        <v>43522</v>
      </c>
      <c r="C254" s="198"/>
      <c r="D254" s="376" t="s">
        <v>139</v>
      </c>
      <c r="E254" s="199" t="s">
        <v>580</v>
      </c>
      <c r="F254" s="199">
        <v>337.25</v>
      </c>
      <c r="G254" s="199"/>
      <c r="H254" s="199">
        <v>398.5</v>
      </c>
      <c r="I254" s="219">
        <v>411</v>
      </c>
      <c r="J254" s="137" t="s">
        <v>810</v>
      </c>
      <c r="K254" s="124">
        <f t="shared" si="81"/>
        <v>61.25</v>
      </c>
      <c r="L254" s="125">
        <f t="shared" si="82"/>
        <v>0.1816160118606375</v>
      </c>
      <c r="M254" s="126" t="s">
        <v>556</v>
      </c>
      <c r="N254" s="338">
        <v>43760</v>
      </c>
      <c r="O254" s="54"/>
      <c r="P254" s="13"/>
      <c r="Q254" s="13"/>
      <c r="R254" s="90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44">
        <v>126</v>
      </c>
      <c r="B255" s="160">
        <v>43559</v>
      </c>
      <c r="C255" s="160"/>
      <c r="D255" s="161" t="s">
        <v>394</v>
      </c>
      <c r="E255" s="162" t="s">
        <v>580</v>
      </c>
      <c r="F255" s="162">
        <v>130</v>
      </c>
      <c r="G255" s="162"/>
      <c r="H255" s="162">
        <v>65</v>
      </c>
      <c r="I255" s="182">
        <v>158</v>
      </c>
      <c r="J255" s="134" t="s">
        <v>707</v>
      </c>
      <c r="K255" s="130">
        <f t="shared" si="81"/>
        <v>-65</v>
      </c>
      <c r="L255" s="131">
        <f t="shared" si="82"/>
        <v>-0.5</v>
      </c>
      <c r="M255" s="132" t="s">
        <v>620</v>
      </c>
      <c r="N255" s="133">
        <v>43726</v>
      </c>
      <c r="O255" s="54"/>
      <c r="P255" s="13"/>
      <c r="Q255" s="13"/>
      <c r="R255" s="1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45">
        <v>127</v>
      </c>
      <c r="B256" s="183">
        <v>43017</v>
      </c>
      <c r="C256" s="183"/>
      <c r="D256" s="184" t="s">
        <v>166</v>
      </c>
      <c r="E256" s="185" t="s">
        <v>580</v>
      </c>
      <c r="F256" s="186">
        <v>141.5</v>
      </c>
      <c r="G256" s="187"/>
      <c r="H256" s="187">
        <v>183.5</v>
      </c>
      <c r="I256" s="187">
        <v>210</v>
      </c>
      <c r="J256" s="208" t="s">
        <v>801</v>
      </c>
      <c r="K256" s="209">
        <f t="shared" si="81"/>
        <v>42</v>
      </c>
      <c r="L256" s="210">
        <f t="shared" si="82"/>
        <v>0.29681978798586572</v>
      </c>
      <c r="M256" s="186" t="s">
        <v>556</v>
      </c>
      <c r="N256" s="211">
        <v>43042</v>
      </c>
      <c r="O256" s="54"/>
      <c r="P256" s="13"/>
      <c r="Q256" s="13"/>
      <c r="R256" s="90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44">
        <v>128</v>
      </c>
      <c r="B257" s="160">
        <v>43074</v>
      </c>
      <c r="C257" s="160"/>
      <c r="D257" s="161" t="s">
        <v>295</v>
      </c>
      <c r="E257" s="162" t="s">
        <v>580</v>
      </c>
      <c r="F257" s="163">
        <v>172</v>
      </c>
      <c r="G257" s="162"/>
      <c r="H257" s="162">
        <v>155.25</v>
      </c>
      <c r="I257" s="182">
        <v>230</v>
      </c>
      <c r="J257" s="359" t="s">
        <v>794</v>
      </c>
      <c r="K257" s="130">
        <f t="shared" ref="K257" si="83">H257-F257</f>
        <v>-16.75</v>
      </c>
      <c r="L257" s="131">
        <f t="shared" ref="L257" si="84">K257/F257</f>
        <v>-9.7383720930232565E-2</v>
      </c>
      <c r="M257" s="132" t="s">
        <v>620</v>
      </c>
      <c r="N257" s="133">
        <v>43787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45">
        <v>129</v>
      </c>
      <c r="B258" s="183">
        <v>43398</v>
      </c>
      <c r="C258" s="183"/>
      <c r="D258" s="184" t="s">
        <v>103</v>
      </c>
      <c r="E258" s="185" t="s">
        <v>580</v>
      </c>
      <c r="F258" s="187">
        <v>698.5</v>
      </c>
      <c r="G258" s="187"/>
      <c r="H258" s="187">
        <v>850</v>
      </c>
      <c r="I258" s="187">
        <v>890</v>
      </c>
      <c r="J258" s="212" t="s">
        <v>807</v>
      </c>
      <c r="K258" s="209">
        <f t="shared" si="81"/>
        <v>151.5</v>
      </c>
      <c r="L258" s="210">
        <f t="shared" si="82"/>
        <v>0.21689334287759485</v>
      </c>
      <c r="M258" s="186" t="s">
        <v>556</v>
      </c>
      <c r="N258" s="211">
        <v>43453</v>
      </c>
      <c r="O258" s="54"/>
      <c r="P258" s="13"/>
      <c r="Q258" s="13"/>
      <c r="R258" s="14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130</v>
      </c>
      <c r="B259" s="155">
        <v>42877</v>
      </c>
      <c r="C259" s="155"/>
      <c r="D259" s="156" t="s">
        <v>369</v>
      </c>
      <c r="E259" s="157" t="s">
        <v>580</v>
      </c>
      <c r="F259" s="158">
        <v>127.6</v>
      </c>
      <c r="G259" s="159"/>
      <c r="H259" s="159">
        <v>138</v>
      </c>
      <c r="I259" s="159">
        <v>190</v>
      </c>
      <c r="J259" s="360" t="s">
        <v>798</v>
      </c>
      <c r="K259" s="179">
        <f t="shared" si="81"/>
        <v>10.400000000000006</v>
      </c>
      <c r="L259" s="180">
        <f t="shared" si="82"/>
        <v>8.1504702194357417E-2</v>
      </c>
      <c r="M259" s="158" t="s">
        <v>556</v>
      </c>
      <c r="N259" s="181">
        <v>43774</v>
      </c>
      <c r="O259" s="54"/>
      <c r="P259" s="13"/>
      <c r="Q259" s="13"/>
      <c r="R259" s="90" t="s">
        <v>710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131</v>
      </c>
      <c r="B260" s="155">
        <v>43158</v>
      </c>
      <c r="C260" s="155"/>
      <c r="D260" s="156" t="s">
        <v>711</v>
      </c>
      <c r="E260" s="157" t="s">
        <v>580</v>
      </c>
      <c r="F260" s="158">
        <v>317</v>
      </c>
      <c r="G260" s="159"/>
      <c r="H260" s="159">
        <v>382.5</v>
      </c>
      <c r="I260" s="159">
        <v>398</v>
      </c>
      <c r="J260" s="360" t="s">
        <v>839</v>
      </c>
      <c r="K260" s="179">
        <f t="shared" ref="K260" si="85">H260-F260</f>
        <v>65.5</v>
      </c>
      <c r="L260" s="180">
        <f t="shared" ref="L260" si="86">K260/F260</f>
        <v>0.20662460567823343</v>
      </c>
      <c r="M260" s="158" t="s">
        <v>556</v>
      </c>
      <c r="N260" s="181">
        <v>44238</v>
      </c>
      <c r="O260" s="54"/>
      <c r="P260" s="13"/>
      <c r="Q260" s="13"/>
      <c r="R260" s="322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4">
        <v>132</v>
      </c>
      <c r="B261" s="160">
        <v>43164</v>
      </c>
      <c r="C261" s="160"/>
      <c r="D261" s="161" t="s">
        <v>133</v>
      </c>
      <c r="E261" s="162" t="s">
        <v>580</v>
      </c>
      <c r="F261" s="163">
        <f>510-14.4</f>
        <v>495.6</v>
      </c>
      <c r="G261" s="162"/>
      <c r="H261" s="162">
        <v>350</v>
      </c>
      <c r="I261" s="182">
        <v>672</v>
      </c>
      <c r="J261" s="359" t="s">
        <v>803</v>
      </c>
      <c r="K261" s="130">
        <f t="shared" ref="K261" si="87">H261-F261</f>
        <v>-145.60000000000002</v>
      </c>
      <c r="L261" s="131">
        <f t="shared" ref="L261" si="88">K261/F261</f>
        <v>-0.29378531073446329</v>
      </c>
      <c r="M261" s="132" t="s">
        <v>620</v>
      </c>
      <c r="N261" s="133">
        <v>43887</v>
      </c>
      <c r="O261" s="54"/>
      <c r="P261" s="13"/>
      <c r="Q261" s="13"/>
      <c r="R261" s="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44">
        <v>133</v>
      </c>
      <c r="B262" s="160">
        <v>43237</v>
      </c>
      <c r="C262" s="160"/>
      <c r="D262" s="161" t="s">
        <v>459</v>
      </c>
      <c r="E262" s="162" t="s">
        <v>580</v>
      </c>
      <c r="F262" s="163">
        <v>230.3</v>
      </c>
      <c r="G262" s="162"/>
      <c r="H262" s="162">
        <v>102.5</v>
      </c>
      <c r="I262" s="182">
        <v>348</v>
      </c>
      <c r="J262" s="359" t="s">
        <v>805</v>
      </c>
      <c r="K262" s="130">
        <f t="shared" ref="K262:K263" si="89">H262-F262</f>
        <v>-127.80000000000001</v>
      </c>
      <c r="L262" s="131">
        <f t="shared" ref="L262:L263" si="90">K262/F262</f>
        <v>-0.55492835432045162</v>
      </c>
      <c r="M262" s="132" t="s">
        <v>620</v>
      </c>
      <c r="N262" s="133">
        <v>43896</v>
      </c>
      <c r="O262" s="54"/>
      <c r="P262" s="13"/>
      <c r="Q262" s="13"/>
      <c r="R262" s="32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134</v>
      </c>
      <c r="B263" s="155">
        <v>43258</v>
      </c>
      <c r="C263" s="155"/>
      <c r="D263" s="156" t="s">
        <v>426</v>
      </c>
      <c r="E263" s="157" t="s">
        <v>580</v>
      </c>
      <c r="F263" s="158">
        <f>342.5-5.1</f>
        <v>337.4</v>
      </c>
      <c r="G263" s="159"/>
      <c r="H263" s="159">
        <v>412.5</v>
      </c>
      <c r="I263" s="159">
        <v>439</v>
      </c>
      <c r="J263" s="360" t="s">
        <v>837</v>
      </c>
      <c r="K263" s="179">
        <f t="shared" si="89"/>
        <v>75.100000000000023</v>
      </c>
      <c r="L263" s="180">
        <f t="shared" si="90"/>
        <v>0.22258446947243635</v>
      </c>
      <c r="M263" s="158" t="s">
        <v>556</v>
      </c>
      <c r="N263" s="181">
        <v>44230</v>
      </c>
      <c r="O263" s="54"/>
      <c r="P263" s="13"/>
      <c r="Q263" s="13"/>
      <c r="R263" s="90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205">
        <v>135</v>
      </c>
      <c r="B264" s="190">
        <v>43285</v>
      </c>
      <c r="C264" s="190"/>
      <c r="D264" s="193" t="s">
        <v>48</v>
      </c>
      <c r="E264" s="191" t="s">
        <v>580</v>
      </c>
      <c r="F264" s="189">
        <f>127.5-5.53</f>
        <v>121.97</v>
      </c>
      <c r="G264" s="191"/>
      <c r="H264" s="191"/>
      <c r="I264" s="213">
        <v>170</v>
      </c>
      <c r="J264" s="225" t="s">
        <v>558</v>
      </c>
      <c r="K264" s="215"/>
      <c r="L264" s="216"/>
      <c r="M264" s="214" t="s">
        <v>558</v>
      </c>
      <c r="N264" s="217"/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44">
        <v>136</v>
      </c>
      <c r="B265" s="160">
        <v>43294</v>
      </c>
      <c r="C265" s="160"/>
      <c r="D265" s="161" t="s">
        <v>239</v>
      </c>
      <c r="E265" s="162" t="s">
        <v>580</v>
      </c>
      <c r="F265" s="163">
        <v>46.5</v>
      </c>
      <c r="G265" s="162"/>
      <c r="H265" s="162">
        <v>17</v>
      </c>
      <c r="I265" s="182">
        <v>59</v>
      </c>
      <c r="J265" s="359" t="s">
        <v>802</v>
      </c>
      <c r="K265" s="130">
        <f t="shared" ref="K265" si="91">H265-F265</f>
        <v>-29.5</v>
      </c>
      <c r="L265" s="131">
        <f t="shared" ref="L265" si="92">K265/F265</f>
        <v>-0.63440860215053763</v>
      </c>
      <c r="M265" s="132" t="s">
        <v>620</v>
      </c>
      <c r="N265" s="133">
        <v>43887</v>
      </c>
      <c r="O265" s="54"/>
      <c r="P265" s="13"/>
      <c r="Q265" s="13"/>
      <c r="R265" s="14" t="s">
        <v>708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46">
        <v>137</v>
      </c>
      <c r="B266" s="188">
        <v>43396</v>
      </c>
      <c r="C266" s="188"/>
      <c r="D266" s="193" t="s">
        <v>404</v>
      </c>
      <c r="E266" s="191" t="s">
        <v>580</v>
      </c>
      <c r="F266" s="192">
        <v>156.5</v>
      </c>
      <c r="G266" s="191"/>
      <c r="H266" s="191"/>
      <c r="I266" s="213">
        <v>191</v>
      </c>
      <c r="J266" s="225" t="s">
        <v>558</v>
      </c>
      <c r="K266" s="215"/>
      <c r="L266" s="216"/>
      <c r="M266" s="214" t="s">
        <v>558</v>
      </c>
      <c r="N266" s="217"/>
      <c r="O266" s="54"/>
      <c r="P266" s="13"/>
      <c r="Q266" s="13"/>
      <c r="R266" s="14" t="s">
        <v>708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6">
        <v>138</v>
      </c>
      <c r="B267" s="188">
        <v>43439</v>
      </c>
      <c r="C267" s="188"/>
      <c r="D267" s="193" t="s">
        <v>321</v>
      </c>
      <c r="E267" s="191" t="s">
        <v>580</v>
      </c>
      <c r="F267" s="192">
        <v>259.5</v>
      </c>
      <c r="G267" s="191"/>
      <c r="H267" s="191"/>
      <c r="I267" s="213">
        <v>321</v>
      </c>
      <c r="J267" s="225" t="s">
        <v>558</v>
      </c>
      <c r="K267" s="215"/>
      <c r="L267" s="216"/>
      <c r="M267" s="214" t="s">
        <v>558</v>
      </c>
      <c r="N267" s="217"/>
      <c r="O267" s="13"/>
      <c r="P267" s="13"/>
      <c r="Q267" s="13"/>
      <c r="R267" s="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44">
        <v>139</v>
      </c>
      <c r="B268" s="160">
        <v>43439</v>
      </c>
      <c r="C268" s="160"/>
      <c r="D268" s="161" t="s">
        <v>732</v>
      </c>
      <c r="E268" s="162" t="s">
        <v>580</v>
      </c>
      <c r="F268" s="162">
        <v>715</v>
      </c>
      <c r="G268" s="162"/>
      <c r="H268" s="162">
        <v>445</v>
      </c>
      <c r="I268" s="182">
        <v>840</v>
      </c>
      <c r="J268" s="134" t="s">
        <v>782</v>
      </c>
      <c r="K268" s="130">
        <f t="shared" ref="K268:K271" si="93">H268-F268</f>
        <v>-270</v>
      </c>
      <c r="L268" s="131">
        <f t="shared" ref="L268:L271" si="94">K268/F268</f>
        <v>-0.3776223776223776</v>
      </c>
      <c r="M268" s="132" t="s">
        <v>620</v>
      </c>
      <c r="N268" s="133">
        <v>43800</v>
      </c>
      <c r="O268" s="54"/>
      <c r="P268" s="13"/>
      <c r="Q268" s="13"/>
      <c r="R268" s="1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140</v>
      </c>
      <c r="B269" s="198">
        <v>43469</v>
      </c>
      <c r="C269" s="198"/>
      <c r="D269" s="151" t="s">
        <v>143</v>
      </c>
      <c r="E269" s="199" t="s">
        <v>580</v>
      </c>
      <c r="F269" s="199">
        <v>875</v>
      </c>
      <c r="G269" s="199"/>
      <c r="H269" s="199">
        <v>1165</v>
      </c>
      <c r="I269" s="219">
        <v>1185</v>
      </c>
      <c r="J269" s="137" t="s">
        <v>808</v>
      </c>
      <c r="K269" s="124">
        <f t="shared" si="93"/>
        <v>290</v>
      </c>
      <c r="L269" s="125">
        <f t="shared" si="94"/>
        <v>0.33142857142857141</v>
      </c>
      <c r="M269" s="126" t="s">
        <v>556</v>
      </c>
      <c r="N269" s="338">
        <v>43847</v>
      </c>
      <c r="O269" s="54"/>
      <c r="P269" s="13"/>
      <c r="Q269" s="13"/>
      <c r="R269" s="324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141</v>
      </c>
      <c r="B270" s="198">
        <v>43559</v>
      </c>
      <c r="C270" s="198"/>
      <c r="D270" s="376" t="s">
        <v>336</v>
      </c>
      <c r="E270" s="199" t="s">
        <v>580</v>
      </c>
      <c r="F270" s="199">
        <f>387-14.63</f>
        <v>372.37</v>
      </c>
      <c r="G270" s="199"/>
      <c r="H270" s="199">
        <v>490</v>
      </c>
      <c r="I270" s="219">
        <v>490</v>
      </c>
      <c r="J270" s="137" t="s">
        <v>639</v>
      </c>
      <c r="K270" s="124">
        <f t="shared" si="93"/>
        <v>117.63</v>
      </c>
      <c r="L270" s="125">
        <f t="shared" si="94"/>
        <v>0.31589548030185027</v>
      </c>
      <c r="M270" s="126" t="s">
        <v>556</v>
      </c>
      <c r="N270" s="338">
        <v>43850</v>
      </c>
      <c r="O270" s="54"/>
      <c r="P270" s="13"/>
      <c r="Q270" s="13"/>
      <c r="R270" s="32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4">
        <v>142</v>
      </c>
      <c r="B271" s="160">
        <v>43578</v>
      </c>
      <c r="C271" s="160"/>
      <c r="D271" s="161" t="s">
        <v>733</v>
      </c>
      <c r="E271" s="162" t="s">
        <v>557</v>
      </c>
      <c r="F271" s="162">
        <v>220</v>
      </c>
      <c r="G271" s="162"/>
      <c r="H271" s="162">
        <v>127.5</v>
      </c>
      <c r="I271" s="182">
        <v>284</v>
      </c>
      <c r="J271" s="359" t="s">
        <v>806</v>
      </c>
      <c r="K271" s="130">
        <f t="shared" si="93"/>
        <v>-92.5</v>
      </c>
      <c r="L271" s="131">
        <f t="shared" si="94"/>
        <v>-0.42045454545454547</v>
      </c>
      <c r="M271" s="132" t="s">
        <v>620</v>
      </c>
      <c r="N271" s="133">
        <v>43896</v>
      </c>
      <c r="O271" s="54"/>
      <c r="P271" s="13"/>
      <c r="Q271" s="13"/>
      <c r="R271" s="1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7">
        <v>143</v>
      </c>
      <c r="B272" s="198">
        <v>43622</v>
      </c>
      <c r="C272" s="198"/>
      <c r="D272" s="376" t="s">
        <v>466</v>
      </c>
      <c r="E272" s="199" t="s">
        <v>557</v>
      </c>
      <c r="F272" s="199">
        <v>332.8</v>
      </c>
      <c r="G272" s="199"/>
      <c r="H272" s="199">
        <v>405</v>
      </c>
      <c r="I272" s="219">
        <v>419</v>
      </c>
      <c r="J272" s="137" t="s">
        <v>809</v>
      </c>
      <c r="K272" s="124">
        <f t="shared" ref="K272" si="95">H272-F272</f>
        <v>72.199999999999989</v>
      </c>
      <c r="L272" s="125">
        <f t="shared" ref="L272" si="96">K272/F272</f>
        <v>0.21694711538461534</v>
      </c>
      <c r="M272" s="126" t="s">
        <v>556</v>
      </c>
      <c r="N272" s="338">
        <v>43860</v>
      </c>
      <c r="O272" s="54"/>
      <c r="P272" s="13"/>
      <c r="Q272" s="13"/>
      <c r="R272" s="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40">
        <v>144</v>
      </c>
      <c r="B273" s="139">
        <v>43641</v>
      </c>
      <c r="C273" s="139"/>
      <c r="D273" s="140" t="s">
        <v>137</v>
      </c>
      <c r="E273" s="141" t="s">
        <v>580</v>
      </c>
      <c r="F273" s="142">
        <v>386</v>
      </c>
      <c r="G273" s="143"/>
      <c r="H273" s="143">
        <v>395</v>
      </c>
      <c r="I273" s="143">
        <v>452</v>
      </c>
      <c r="J273" s="166" t="s">
        <v>799</v>
      </c>
      <c r="K273" s="167">
        <f t="shared" ref="K273" si="97">H273-F273</f>
        <v>9</v>
      </c>
      <c r="L273" s="168">
        <f t="shared" ref="L273" si="98">K273/F273</f>
        <v>2.3316062176165803E-2</v>
      </c>
      <c r="M273" s="169" t="s">
        <v>665</v>
      </c>
      <c r="N273" s="170">
        <v>43868</v>
      </c>
      <c r="O273" s="13"/>
      <c r="P273" s="13"/>
      <c r="Q273" s="13"/>
      <c r="R273" s="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47">
        <v>145</v>
      </c>
      <c r="B274" s="188">
        <v>43707</v>
      </c>
      <c r="C274" s="188"/>
      <c r="D274" s="193" t="s">
        <v>255</v>
      </c>
      <c r="E274" s="191" t="s">
        <v>580</v>
      </c>
      <c r="F274" s="191" t="s">
        <v>712</v>
      </c>
      <c r="G274" s="191"/>
      <c r="H274" s="191"/>
      <c r="I274" s="213">
        <v>190</v>
      </c>
      <c r="J274" s="225" t="s">
        <v>558</v>
      </c>
      <c r="K274" s="215"/>
      <c r="L274" s="216"/>
      <c r="M274" s="335" t="s">
        <v>558</v>
      </c>
      <c r="N274" s="217"/>
      <c r="O274" s="13"/>
      <c r="P274" s="13"/>
      <c r="Q274" s="13"/>
      <c r="R274" s="32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7">
        <v>146</v>
      </c>
      <c r="B275" s="198">
        <v>43731</v>
      </c>
      <c r="C275" s="198"/>
      <c r="D275" s="151" t="s">
        <v>418</v>
      </c>
      <c r="E275" s="199" t="s">
        <v>580</v>
      </c>
      <c r="F275" s="199">
        <v>235</v>
      </c>
      <c r="G275" s="199"/>
      <c r="H275" s="199">
        <v>295</v>
      </c>
      <c r="I275" s="219">
        <v>296</v>
      </c>
      <c r="J275" s="137" t="s">
        <v>787</v>
      </c>
      <c r="K275" s="124">
        <f t="shared" ref="K275" si="99">H275-F275</f>
        <v>60</v>
      </c>
      <c r="L275" s="125">
        <f t="shared" ref="L275" si="100">K275/F275</f>
        <v>0.25531914893617019</v>
      </c>
      <c r="M275" s="126" t="s">
        <v>556</v>
      </c>
      <c r="N275" s="338">
        <v>43844</v>
      </c>
      <c r="O275" s="54"/>
      <c r="P275" s="13"/>
      <c r="Q275" s="13"/>
      <c r="R275" s="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7">
        <v>147</v>
      </c>
      <c r="B276" s="198">
        <v>43752</v>
      </c>
      <c r="C276" s="198"/>
      <c r="D276" s="151" t="s">
        <v>778</v>
      </c>
      <c r="E276" s="199" t="s">
        <v>580</v>
      </c>
      <c r="F276" s="199">
        <v>277.5</v>
      </c>
      <c r="G276" s="199"/>
      <c r="H276" s="199">
        <v>333</v>
      </c>
      <c r="I276" s="219">
        <v>333</v>
      </c>
      <c r="J276" s="137" t="s">
        <v>788</v>
      </c>
      <c r="K276" s="124">
        <f t="shared" ref="K276" si="101">H276-F276</f>
        <v>55.5</v>
      </c>
      <c r="L276" s="125">
        <f t="shared" ref="L276" si="102">K276/F276</f>
        <v>0.2</v>
      </c>
      <c r="M276" s="126" t="s">
        <v>556</v>
      </c>
      <c r="N276" s="338">
        <v>43846</v>
      </c>
      <c r="O276" s="54"/>
      <c r="P276" s="13"/>
      <c r="Q276" s="13"/>
      <c r="R276" s="32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7">
        <v>148</v>
      </c>
      <c r="B277" s="198">
        <v>43752</v>
      </c>
      <c r="C277" s="198"/>
      <c r="D277" s="151" t="s">
        <v>777</v>
      </c>
      <c r="E277" s="199" t="s">
        <v>580</v>
      </c>
      <c r="F277" s="199">
        <v>930</v>
      </c>
      <c r="G277" s="199"/>
      <c r="H277" s="199">
        <v>1165</v>
      </c>
      <c r="I277" s="219">
        <v>1200</v>
      </c>
      <c r="J277" s="137" t="s">
        <v>789</v>
      </c>
      <c r="K277" s="124">
        <f t="shared" ref="K277" si="103">H277-F277</f>
        <v>235</v>
      </c>
      <c r="L277" s="125">
        <f t="shared" ref="L277" si="104">K277/F277</f>
        <v>0.25268817204301075</v>
      </c>
      <c r="M277" s="126" t="s">
        <v>556</v>
      </c>
      <c r="N277" s="338">
        <v>43847</v>
      </c>
      <c r="O277" s="54"/>
      <c r="P277" s="13"/>
      <c r="Q277" s="13"/>
      <c r="R277" s="32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46">
        <v>149</v>
      </c>
      <c r="B278" s="327">
        <v>43753</v>
      </c>
      <c r="C278" s="202"/>
      <c r="D278" s="348" t="s">
        <v>776</v>
      </c>
      <c r="E278" s="329" t="s">
        <v>580</v>
      </c>
      <c r="F278" s="331">
        <v>111</v>
      </c>
      <c r="G278" s="329"/>
      <c r="H278" s="329"/>
      <c r="I278" s="333">
        <v>141</v>
      </c>
      <c r="J278" s="225" t="s">
        <v>558</v>
      </c>
      <c r="K278" s="225"/>
      <c r="L278" s="119"/>
      <c r="M278" s="337" t="s">
        <v>558</v>
      </c>
      <c r="N278" s="227"/>
      <c r="O278" s="13"/>
      <c r="P278" s="13"/>
      <c r="Q278" s="13"/>
      <c r="R278" s="32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7">
        <v>150</v>
      </c>
      <c r="B279" s="198">
        <v>43753</v>
      </c>
      <c r="C279" s="198"/>
      <c r="D279" s="151" t="s">
        <v>775</v>
      </c>
      <c r="E279" s="199" t="s">
        <v>580</v>
      </c>
      <c r="F279" s="200">
        <v>296</v>
      </c>
      <c r="G279" s="199"/>
      <c r="H279" s="199">
        <v>370</v>
      </c>
      <c r="I279" s="219">
        <v>370</v>
      </c>
      <c r="J279" s="137" t="s">
        <v>639</v>
      </c>
      <c r="K279" s="124">
        <f t="shared" ref="K279:K280" si="105">H279-F279</f>
        <v>74</v>
      </c>
      <c r="L279" s="125">
        <f t="shared" ref="L279:L280" si="106">K279/F279</f>
        <v>0.25</v>
      </c>
      <c r="M279" s="126" t="s">
        <v>556</v>
      </c>
      <c r="N279" s="338">
        <v>43853</v>
      </c>
      <c r="O279" s="54"/>
      <c r="P279" s="13"/>
      <c r="Q279" s="13"/>
      <c r="R279" s="32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7">
        <v>151</v>
      </c>
      <c r="B280" s="198">
        <v>43754</v>
      </c>
      <c r="C280" s="198"/>
      <c r="D280" s="151" t="s">
        <v>774</v>
      </c>
      <c r="E280" s="199" t="s">
        <v>580</v>
      </c>
      <c r="F280" s="200">
        <v>300</v>
      </c>
      <c r="G280" s="199"/>
      <c r="H280" s="199">
        <v>382.5</v>
      </c>
      <c r="I280" s="219">
        <v>344</v>
      </c>
      <c r="J280" s="462" t="s">
        <v>840</v>
      </c>
      <c r="K280" s="124">
        <f t="shared" si="105"/>
        <v>82.5</v>
      </c>
      <c r="L280" s="125">
        <f t="shared" si="106"/>
        <v>0.27500000000000002</v>
      </c>
      <c r="M280" s="126" t="s">
        <v>556</v>
      </c>
      <c r="N280" s="338">
        <v>44238</v>
      </c>
      <c r="O280" s="13"/>
      <c r="P280" s="13"/>
      <c r="Q280" s="13"/>
      <c r="R280" s="32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326">
        <v>152</v>
      </c>
      <c r="B281" s="202">
        <v>43832</v>
      </c>
      <c r="C281" s="202"/>
      <c r="D281" s="206" t="s">
        <v>758</v>
      </c>
      <c r="E281" s="203" t="s">
        <v>580</v>
      </c>
      <c r="F281" s="204" t="s">
        <v>786</v>
      </c>
      <c r="G281" s="203"/>
      <c r="H281" s="203"/>
      <c r="I281" s="224">
        <v>590</v>
      </c>
      <c r="J281" s="225" t="s">
        <v>558</v>
      </c>
      <c r="K281" s="225"/>
      <c r="L281" s="119"/>
      <c r="M281" s="323" t="s">
        <v>558</v>
      </c>
      <c r="N281" s="227"/>
      <c r="O281" s="13"/>
      <c r="P281" s="13"/>
      <c r="Q281" s="13"/>
      <c r="R281" s="32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7">
        <v>153</v>
      </c>
      <c r="B282" s="198">
        <v>43966</v>
      </c>
      <c r="C282" s="198"/>
      <c r="D282" s="151" t="s">
        <v>64</v>
      </c>
      <c r="E282" s="199" t="s">
        <v>580</v>
      </c>
      <c r="F282" s="200">
        <v>67.5</v>
      </c>
      <c r="G282" s="199"/>
      <c r="H282" s="199">
        <v>86</v>
      </c>
      <c r="I282" s="219">
        <v>86</v>
      </c>
      <c r="J282" s="137" t="s">
        <v>817</v>
      </c>
      <c r="K282" s="124">
        <f t="shared" ref="K282" si="107">H282-F282</f>
        <v>18.5</v>
      </c>
      <c r="L282" s="125">
        <f t="shared" ref="L282" si="108">K282/F282</f>
        <v>0.27407407407407408</v>
      </c>
      <c r="M282" s="126" t="s">
        <v>556</v>
      </c>
      <c r="N282" s="338">
        <v>44008</v>
      </c>
      <c r="O282" s="54"/>
      <c r="P282" s="13"/>
      <c r="Q282" s="13"/>
      <c r="R282" s="32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201">
        <v>154</v>
      </c>
      <c r="B283" s="202">
        <v>44035</v>
      </c>
      <c r="C283" s="202"/>
      <c r="D283" s="206" t="s">
        <v>465</v>
      </c>
      <c r="E283" s="203" t="s">
        <v>580</v>
      </c>
      <c r="F283" s="204" t="s">
        <v>820</v>
      </c>
      <c r="G283" s="203"/>
      <c r="H283" s="203"/>
      <c r="I283" s="224">
        <v>296</v>
      </c>
      <c r="J283" s="225" t="s">
        <v>558</v>
      </c>
      <c r="K283" s="225"/>
      <c r="L283" s="119"/>
      <c r="M283" s="226"/>
      <c r="N283" s="227"/>
      <c r="O283" s="13"/>
      <c r="P283" s="13"/>
      <c r="Q283" s="13"/>
      <c r="R283" s="32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7">
        <v>155</v>
      </c>
      <c r="B284" s="198">
        <v>44092</v>
      </c>
      <c r="C284" s="198"/>
      <c r="D284" s="151" t="s">
        <v>398</v>
      </c>
      <c r="E284" s="199" t="s">
        <v>580</v>
      </c>
      <c r="F284" s="199">
        <v>206</v>
      </c>
      <c r="G284" s="199"/>
      <c r="H284" s="199">
        <v>248</v>
      </c>
      <c r="I284" s="219">
        <v>248</v>
      </c>
      <c r="J284" s="137" t="s">
        <v>639</v>
      </c>
      <c r="K284" s="124">
        <f t="shared" ref="K284:K285" si="109">H284-F284</f>
        <v>42</v>
      </c>
      <c r="L284" s="125">
        <f t="shared" ref="L284:L285" si="110">K284/F284</f>
        <v>0.20388349514563106</v>
      </c>
      <c r="M284" s="126" t="s">
        <v>556</v>
      </c>
      <c r="N284" s="338">
        <v>44214</v>
      </c>
      <c r="O284" s="54"/>
      <c r="P284" s="13"/>
      <c r="Q284" s="13"/>
      <c r="R284" s="32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7">
        <v>156</v>
      </c>
      <c r="B285" s="198">
        <v>44140</v>
      </c>
      <c r="C285" s="198"/>
      <c r="D285" s="151" t="s">
        <v>398</v>
      </c>
      <c r="E285" s="199" t="s">
        <v>580</v>
      </c>
      <c r="F285" s="199">
        <v>182.5</v>
      </c>
      <c r="G285" s="199"/>
      <c r="H285" s="199">
        <v>248</v>
      </c>
      <c r="I285" s="219">
        <v>248</v>
      </c>
      <c r="J285" s="137" t="s">
        <v>639</v>
      </c>
      <c r="K285" s="124">
        <f t="shared" si="109"/>
        <v>65.5</v>
      </c>
      <c r="L285" s="125">
        <f t="shared" si="110"/>
        <v>0.35890410958904112</v>
      </c>
      <c r="M285" s="126" t="s">
        <v>556</v>
      </c>
      <c r="N285" s="338">
        <v>44214</v>
      </c>
      <c r="O285" s="54"/>
      <c r="P285" s="13"/>
      <c r="Q285" s="13"/>
      <c r="R285" s="32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201">
        <v>157</v>
      </c>
      <c r="B286" s="202">
        <v>44140</v>
      </c>
      <c r="C286" s="202"/>
      <c r="D286" s="206" t="s">
        <v>321</v>
      </c>
      <c r="E286" s="203" t="s">
        <v>580</v>
      </c>
      <c r="F286" s="204" t="s">
        <v>824</v>
      </c>
      <c r="G286" s="203"/>
      <c r="H286" s="203"/>
      <c r="I286" s="224">
        <v>320</v>
      </c>
      <c r="J286" s="225" t="s">
        <v>558</v>
      </c>
      <c r="K286" s="225"/>
      <c r="L286" s="119"/>
      <c r="M286" s="226"/>
      <c r="N286" s="227"/>
      <c r="O286" s="13"/>
      <c r="P286" s="13"/>
      <c r="Q286" s="13"/>
      <c r="R286" s="32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7">
        <v>158</v>
      </c>
      <c r="B287" s="198">
        <v>44140</v>
      </c>
      <c r="C287" s="198"/>
      <c r="D287" s="151" t="s">
        <v>461</v>
      </c>
      <c r="E287" s="199" t="s">
        <v>580</v>
      </c>
      <c r="F287" s="200">
        <v>925</v>
      </c>
      <c r="G287" s="199"/>
      <c r="H287" s="199">
        <v>1095</v>
      </c>
      <c r="I287" s="219">
        <v>1093</v>
      </c>
      <c r="J287" s="462" t="s">
        <v>828</v>
      </c>
      <c r="K287" s="124">
        <f t="shared" ref="K287" si="111">H287-F287</f>
        <v>170</v>
      </c>
      <c r="L287" s="125">
        <f t="shared" ref="L287" si="112">K287/F287</f>
        <v>0.18378378378378379</v>
      </c>
      <c r="M287" s="126" t="s">
        <v>556</v>
      </c>
      <c r="N287" s="338">
        <v>44201</v>
      </c>
      <c r="O287" s="13"/>
      <c r="P287" s="13"/>
      <c r="Q287" s="13"/>
      <c r="R287" s="32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7">
        <v>159</v>
      </c>
      <c r="B288" s="198">
        <v>44140</v>
      </c>
      <c r="C288" s="198"/>
      <c r="D288" s="151" t="s">
        <v>336</v>
      </c>
      <c r="E288" s="199" t="s">
        <v>580</v>
      </c>
      <c r="F288" s="200">
        <v>332.5</v>
      </c>
      <c r="G288" s="199"/>
      <c r="H288" s="199">
        <v>393</v>
      </c>
      <c r="I288" s="219">
        <v>406</v>
      </c>
      <c r="J288" s="462" t="s">
        <v>843</v>
      </c>
      <c r="K288" s="124">
        <f t="shared" ref="K288" si="113">H288-F288</f>
        <v>60.5</v>
      </c>
      <c r="L288" s="125">
        <f t="shared" ref="L288" si="114">K288/F288</f>
        <v>0.18195488721804512</v>
      </c>
      <c r="M288" s="126" t="s">
        <v>556</v>
      </c>
      <c r="N288" s="338">
        <v>44256</v>
      </c>
      <c r="O288" s="13"/>
      <c r="P288" s="13"/>
      <c r="Q288" s="13"/>
      <c r="R288" s="32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201">
        <v>160</v>
      </c>
      <c r="B289" s="202">
        <v>44141</v>
      </c>
      <c r="C289" s="202"/>
      <c r="D289" s="206" t="s">
        <v>465</v>
      </c>
      <c r="E289" s="203" t="s">
        <v>580</v>
      </c>
      <c r="F289" s="204" t="s">
        <v>825</v>
      </c>
      <c r="G289" s="203"/>
      <c r="H289" s="203"/>
      <c r="I289" s="224">
        <v>290</v>
      </c>
      <c r="J289" s="225" t="s">
        <v>558</v>
      </c>
      <c r="K289" s="225"/>
      <c r="L289" s="119"/>
      <c r="M289" s="226"/>
      <c r="N289" s="227"/>
      <c r="O289" s="13"/>
      <c r="P289" s="13"/>
      <c r="Q289" s="13"/>
      <c r="R289" s="32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201">
        <v>161</v>
      </c>
      <c r="B290" s="202">
        <v>44187</v>
      </c>
      <c r="C290" s="202"/>
      <c r="D290" s="206" t="s">
        <v>754</v>
      </c>
      <c r="E290" s="203" t="s">
        <v>580</v>
      </c>
      <c r="F290" s="456" t="s">
        <v>827</v>
      </c>
      <c r="G290" s="203"/>
      <c r="H290" s="203"/>
      <c r="I290" s="224">
        <v>239</v>
      </c>
      <c r="J290" s="457" t="s">
        <v>558</v>
      </c>
      <c r="K290" s="225"/>
      <c r="L290" s="119"/>
      <c r="M290" s="226"/>
      <c r="N290" s="227"/>
      <c r="O290" s="13"/>
      <c r="P290" s="13"/>
      <c r="Q290" s="13"/>
      <c r="R290" s="32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201">
        <v>162</v>
      </c>
      <c r="B291" s="202">
        <v>44258</v>
      </c>
      <c r="C291" s="202"/>
      <c r="D291" s="206" t="s">
        <v>758</v>
      </c>
      <c r="E291" s="203" t="s">
        <v>580</v>
      </c>
      <c r="F291" s="204" t="s">
        <v>786</v>
      </c>
      <c r="G291" s="203"/>
      <c r="H291" s="203"/>
      <c r="I291" s="224">
        <v>590</v>
      </c>
      <c r="J291" s="225" t="s">
        <v>558</v>
      </c>
      <c r="K291" s="225"/>
      <c r="L291" s="119"/>
      <c r="M291" s="323"/>
      <c r="N291" s="227"/>
      <c r="O291" s="13"/>
      <c r="P291" s="13"/>
      <c r="R291" s="324" t="s">
        <v>710</v>
      </c>
    </row>
    <row r="292" spans="1:26">
      <c r="A292" s="201">
        <v>163</v>
      </c>
      <c r="B292" s="202">
        <v>44274</v>
      </c>
      <c r="C292" s="202"/>
      <c r="D292" s="206" t="s">
        <v>336</v>
      </c>
      <c r="E292" s="505" t="s">
        <v>580</v>
      </c>
      <c r="F292" s="456" t="s">
        <v>848</v>
      </c>
      <c r="G292" s="203"/>
      <c r="H292" s="203"/>
      <c r="I292" s="224">
        <v>420</v>
      </c>
      <c r="J292" s="457" t="s">
        <v>558</v>
      </c>
      <c r="K292" s="225"/>
      <c r="L292" s="119"/>
      <c r="M292" s="226"/>
      <c r="N292" s="227"/>
      <c r="O292" s="13"/>
      <c r="R292" s="506" t="s">
        <v>710</v>
      </c>
    </row>
    <row r="293" spans="1:26">
      <c r="A293" s="201">
        <v>164</v>
      </c>
      <c r="B293" s="202">
        <v>44295</v>
      </c>
      <c r="C293" s="202"/>
      <c r="D293" s="206" t="s">
        <v>925</v>
      </c>
      <c r="E293" s="203" t="s">
        <v>580</v>
      </c>
      <c r="F293" s="204" t="s">
        <v>926</v>
      </c>
      <c r="G293" s="203"/>
      <c r="H293" s="203"/>
      <c r="I293" s="224">
        <v>663</v>
      </c>
      <c r="J293" s="457" t="s">
        <v>558</v>
      </c>
      <c r="K293" s="225"/>
      <c r="L293" s="119"/>
      <c r="M293" s="226"/>
      <c r="N293" s="227"/>
      <c r="O293" s="13"/>
      <c r="R293" s="228"/>
    </row>
    <row r="294" spans="1:26">
      <c r="A294" s="201"/>
      <c r="B294" s="202"/>
      <c r="C294" s="202"/>
      <c r="D294" s="206"/>
      <c r="E294" s="203"/>
      <c r="F294" s="204"/>
      <c r="G294" s="203"/>
      <c r="H294" s="203"/>
      <c r="I294" s="224"/>
      <c r="J294" s="225"/>
      <c r="K294" s="225"/>
      <c r="L294" s="119"/>
      <c r="M294" s="226"/>
      <c r="N294" s="227"/>
      <c r="O294" s="13"/>
      <c r="R294" s="228"/>
    </row>
    <row r="295" spans="1:26">
      <c r="A295" s="201"/>
      <c r="B295" s="192" t="s">
        <v>781</v>
      </c>
      <c r="O295" s="13"/>
      <c r="R295" s="228"/>
    </row>
    <row r="296" spans="1:26">
      <c r="R296" s="228"/>
    </row>
    <row r="297" spans="1:26">
      <c r="R297" s="228"/>
    </row>
    <row r="298" spans="1:26">
      <c r="R298" s="228"/>
    </row>
    <row r="299" spans="1:26">
      <c r="R299" s="228"/>
    </row>
    <row r="300" spans="1:26">
      <c r="R300" s="228"/>
    </row>
    <row r="301" spans="1:26">
      <c r="R301" s="228"/>
    </row>
    <row r="302" spans="1:26">
      <c r="R302" s="228"/>
    </row>
    <row r="312" spans="1:6">
      <c r="A312" s="207"/>
    </row>
    <row r="313" spans="1:6">
      <c r="A313" s="207"/>
      <c r="F313" s="458"/>
    </row>
    <row r="314" spans="1:6">
      <c r="A314" s="203"/>
    </row>
  </sheetData>
  <autoFilter ref="R1:R310"/>
  <mergeCells count="21">
    <mergeCell ref="P63:P64"/>
    <mergeCell ref="A65:A66"/>
    <mergeCell ref="B65:B66"/>
    <mergeCell ref="J65:J66"/>
    <mergeCell ref="M65:M66"/>
    <mergeCell ref="N65:N66"/>
    <mergeCell ref="O65:O66"/>
    <mergeCell ref="P65:P66"/>
    <mergeCell ref="A63:A64"/>
    <mergeCell ref="B63:B64"/>
    <mergeCell ref="J63:J64"/>
    <mergeCell ref="M63:M64"/>
    <mergeCell ref="N63:N64"/>
    <mergeCell ref="O63:O64"/>
    <mergeCell ref="O67:O68"/>
    <mergeCell ref="P67:P68"/>
    <mergeCell ref="A67:A68"/>
    <mergeCell ref="B67:B68"/>
    <mergeCell ref="J67:J68"/>
    <mergeCell ref="M67:M68"/>
    <mergeCell ref="N67:N68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2021-04-15T02:30:17Z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