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F&amp;O)'!$R$1:$R$334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0" i="6"/>
  <c r="L100"/>
  <c r="K101"/>
  <c r="K100"/>
  <c r="L97"/>
  <c r="K97"/>
  <c r="M97" s="1"/>
  <c r="L95"/>
  <c r="K95"/>
  <c r="L98"/>
  <c r="K98"/>
  <c r="L10"/>
  <c r="K10"/>
  <c r="K121"/>
  <c r="M121" s="1"/>
  <c r="L90"/>
  <c r="M90" s="1"/>
  <c r="K90"/>
  <c r="L91"/>
  <c r="K91"/>
  <c r="M91" s="1"/>
  <c r="M53"/>
  <c r="L53"/>
  <c r="K53"/>
  <c r="K52"/>
  <c r="L52"/>
  <c r="P17"/>
  <c r="P22"/>
  <c r="P20"/>
  <c r="L93"/>
  <c r="K93"/>
  <c r="L22"/>
  <c r="K22"/>
  <c r="L21"/>
  <c r="K21"/>
  <c r="L20"/>
  <c r="K20"/>
  <c r="L45"/>
  <c r="K45"/>
  <c r="M45" s="1"/>
  <c r="L44"/>
  <c r="K44"/>
  <c r="L43"/>
  <c r="K43"/>
  <c r="K120"/>
  <c r="M120" s="1"/>
  <c r="K119"/>
  <c r="M119" s="1"/>
  <c r="K118"/>
  <c r="M118" s="1"/>
  <c r="L89"/>
  <c r="K89"/>
  <c r="L88"/>
  <c r="K88"/>
  <c r="L17"/>
  <c r="K17"/>
  <c r="L19"/>
  <c r="K19"/>
  <c r="L49"/>
  <c r="M49" s="1"/>
  <c r="K49"/>
  <c r="L48"/>
  <c r="K48"/>
  <c r="L47"/>
  <c r="K47"/>
  <c r="L46"/>
  <c r="K46"/>
  <c r="L87"/>
  <c r="K87"/>
  <c r="L86"/>
  <c r="K86"/>
  <c r="L85"/>
  <c r="K85"/>
  <c r="L81"/>
  <c r="K81"/>
  <c r="L83"/>
  <c r="K83"/>
  <c r="L84"/>
  <c r="K84"/>
  <c r="L80"/>
  <c r="K80"/>
  <c r="K82"/>
  <c r="L82"/>
  <c r="K117"/>
  <c r="M117" s="1"/>
  <c r="L79"/>
  <c r="K79"/>
  <c r="L33"/>
  <c r="K33"/>
  <c r="L15"/>
  <c r="H15"/>
  <c r="M10" l="1"/>
  <c r="M44"/>
  <c r="M20"/>
  <c r="M22"/>
  <c r="M84"/>
  <c r="M95"/>
  <c r="M98"/>
  <c r="M52"/>
  <c r="M81"/>
  <c r="M21"/>
  <c r="M17"/>
  <c r="M89"/>
  <c r="M33"/>
  <c r="M46"/>
  <c r="M48"/>
  <c r="M43"/>
  <c r="M93"/>
  <c r="M47"/>
  <c r="M83"/>
  <c r="M19"/>
  <c r="M86"/>
  <c r="M88"/>
  <c r="M87"/>
  <c r="M85"/>
  <c r="M82"/>
  <c r="M80"/>
  <c r="M79"/>
  <c r="L41"/>
  <c r="K41"/>
  <c r="L40"/>
  <c r="K40"/>
  <c r="L36"/>
  <c r="K36"/>
  <c r="L42"/>
  <c r="K42"/>
  <c r="K116"/>
  <c r="M116" s="1"/>
  <c r="K114"/>
  <c r="M114" s="1"/>
  <c r="L77"/>
  <c r="K77"/>
  <c r="L78"/>
  <c r="K78"/>
  <c r="M42" l="1"/>
  <c r="M36"/>
  <c r="M41"/>
  <c r="M40"/>
  <c r="M77"/>
  <c r="M78"/>
  <c r="K113"/>
  <c r="M113" s="1"/>
  <c r="L76"/>
  <c r="K76"/>
  <c r="L75"/>
  <c r="K75"/>
  <c r="L74"/>
  <c r="K74"/>
  <c r="L71"/>
  <c r="K71"/>
  <c r="L72"/>
  <c r="K72"/>
  <c r="L37"/>
  <c r="K37"/>
  <c r="L35"/>
  <c r="K35"/>
  <c r="L38"/>
  <c r="K38"/>
  <c r="L39"/>
  <c r="K39"/>
  <c r="L16"/>
  <c r="K16"/>
  <c r="L14"/>
  <c r="K14"/>
  <c r="L73"/>
  <c r="K73"/>
  <c r="M16" l="1"/>
  <c r="M37"/>
  <c r="M38"/>
  <c r="M39"/>
  <c r="M76"/>
  <c r="M35"/>
  <c r="M14"/>
  <c r="M75"/>
  <c r="M71"/>
  <c r="M72"/>
  <c r="M74"/>
  <c r="M73"/>
  <c r="K112" l="1"/>
  <c r="M112" s="1"/>
  <c r="P18" l="1"/>
  <c r="L34"/>
  <c r="L12"/>
  <c r="K12"/>
  <c r="L13"/>
  <c r="K34"/>
  <c r="L67"/>
  <c r="K67"/>
  <c r="L70"/>
  <c r="K70"/>
  <c r="L69"/>
  <c r="K69"/>
  <c r="L68"/>
  <c r="K68"/>
  <c r="K111"/>
  <c r="M111" s="1"/>
  <c r="K115"/>
  <c r="M115" s="1"/>
  <c r="L129"/>
  <c r="L66"/>
  <c r="K66"/>
  <c r="L65"/>
  <c r="K65"/>
  <c r="K129"/>
  <c r="L11"/>
  <c r="K11"/>
  <c r="K15"/>
  <c r="K13"/>
  <c r="K110"/>
  <c r="M110" s="1"/>
  <c r="M12" l="1"/>
  <c r="M34"/>
  <c r="M66"/>
  <c r="M67"/>
  <c r="M65"/>
  <c r="M68"/>
  <c r="M69"/>
  <c r="M70"/>
  <c r="M129"/>
  <c r="M11"/>
  <c r="M15"/>
  <c r="M13"/>
  <c r="K322" l="1"/>
  <c r="L322" s="1"/>
  <c r="K311"/>
  <c r="L311" s="1"/>
  <c r="K301"/>
  <c r="L301" s="1"/>
  <c r="K317" l="1"/>
  <c r="L317" s="1"/>
  <c r="K318" l="1"/>
  <c r="L318" s="1"/>
  <c r="K315" l="1"/>
  <c r="L315" s="1"/>
  <c r="K294"/>
  <c r="L294" s="1"/>
  <c r="K314"/>
  <c r="L314" s="1"/>
  <c r="K313"/>
  <c r="L313" s="1"/>
  <c r="K312"/>
  <c r="L312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0"/>
  <c r="L300" s="1"/>
  <c r="K299"/>
  <c r="L299" s="1"/>
  <c r="K298"/>
  <c r="L298" s="1"/>
  <c r="K297"/>
  <c r="L297" s="1"/>
  <c r="K296"/>
  <c r="L296" s="1"/>
  <c r="K295"/>
  <c r="L295" s="1"/>
  <c r="K293"/>
  <c r="L293" s="1"/>
  <c r="K292"/>
  <c r="L292" s="1"/>
  <c r="K291"/>
  <c r="L291" s="1"/>
  <c r="F290"/>
  <c r="K290" s="1"/>
  <c r="L290" s="1"/>
  <c r="K289"/>
  <c r="L289" s="1"/>
  <c r="K288"/>
  <c r="L288" s="1"/>
  <c r="K287"/>
  <c r="L287" s="1"/>
  <c r="K286"/>
  <c r="L286" s="1"/>
  <c r="K285"/>
  <c r="L285" s="1"/>
  <c r="F284"/>
  <c r="K284" s="1"/>
  <c r="L284" s="1"/>
  <c r="F283"/>
  <c r="K283" s="1"/>
  <c r="L283" s="1"/>
  <c r="K282"/>
  <c r="L282" s="1"/>
  <c r="F281"/>
  <c r="K281" s="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5"/>
  <c r="L265" s="1"/>
  <c r="K263"/>
  <c r="L263" s="1"/>
  <c r="K262"/>
  <c r="L262" s="1"/>
  <c r="F261"/>
  <c r="K261" s="1"/>
  <c r="L261" s="1"/>
  <c r="K260"/>
  <c r="L260" s="1"/>
  <c r="K257"/>
  <c r="L257" s="1"/>
  <c r="K256"/>
  <c r="L256" s="1"/>
  <c r="K255"/>
  <c r="L255" s="1"/>
  <c r="K252"/>
  <c r="L252" s="1"/>
  <c r="K251"/>
  <c r="L251" s="1"/>
  <c r="K250"/>
  <c r="L250" s="1"/>
  <c r="K249"/>
  <c r="L249" s="1"/>
  <c r="K248"/>
  <c r="L248" s="1"/>
  <c r="K247"/>
  <c r="L247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5"/>
  <c r="L235" s="1"/>
  <c r="K233"/>
  <c r="L233" s="1"/>
  <c r="K231"/>
  <c r="L231" s="1"/>
  <c r="K229"/>
  <c r="L229" s="1"/>
  <c r="K228"/>
  <c r="L228" s="1"/>
  <c r="K227"/>
  <c r="L227" s="1"/>
  <c r="K225"/>
  <c r="L225" s="1"/>
  <c r="K224"/>
  <c r="L224" s="1"/>
  <c r="K223"/>
  <c r="L223" s="1"/>
  <c r="K222"/>
  <c r="K221"/>
  <c r="L221" s="1"/>
  <c r="K220"/>
  <c r="L220" s="1"/>
  <c r="K218"/>
  <c r="L218" s="1"/>
  <c r="K217"/>
  <c r="L217" s="1"/>
  <c r="K216"/>
  <c r="L216" s="1"/>
  <c r="K215"/>
  <c r="L215" s="1"/>
  <c r="K214"/>
  <c r="L214" s="1"/>
  <c r="F213"/>
  <c r="K213" s="1"/>
  <c r="L213" s="1"/>
  <c r="H212"/>
  <c r="K212" s="1"/>
  <c r="L212" s="1"/>
  <c r="K209"/>
  <c r="L209" s="1"/>
  <c r="K208"/>
  <c r="L208" s="1"/>
  <c r="K207"/>
  <c r="L207" s="1"/>
  <c r="K206"/>
  <c r="L206" s="1"/>
  <c r="K205"/>
  <c r="L205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H178"/>
  <c r="K178" s="1"/>
  <c r="L178" s="1"/>
  <c r="F177"/>
  <c r="K177" s="1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M7"/>
  <c r="D7" i="5"/>
  <c r="K6" i="4"/>
  <c r="K6" i="3"/>
  <c r="L6" i="2"/>
</calcChain>
</file>

<file path=xl/sharedStrings.xml><?xml version="1.0" encoding="utf-8"?>
<sst xmlns="http://schemas.openxmlformats.org/spreadsheetml/2006/main" count="3211" uniqueCount="1189">
  <si>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</si>
  <si>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</si>
  <si>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</si>
  <si>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</si>
  <si>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</si>
  <si>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</si>
  <si>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</si>
  <si>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</si>
  <si>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</si>
  <si>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</si>
  <si>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</si>
  <si>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</si>
  <si>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</si>
  <si>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</si>
  <si>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</si>
  <si>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</si>
  <si>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</si>
  <si>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</si>
  <si>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</si>
  <si>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</si>
  <si>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</si>
  <si>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</si>
  <si>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</si>
  <si>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</si>
  <si>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</si>
  <si>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</si>
  <si>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</si>
  <si>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</si>
  <si>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</si>
  <si>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</si>
  <si>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</si>
  <si>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</si>
  <si>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</si>
  <si>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</si>
  <si>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</si>
  <si>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</si>
  <si>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</si>
  <si>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</si>
  <si>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</si>
  <si>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</si>
  <si>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</si>
  <si>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</si>
  <si>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</si>
  <si>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</si>
  <si>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</si>
  <si>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</si>
  <si>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</si>
  <si>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</si>
  <si>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</si>
  <si>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</si>
  <si>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</si>
  <si>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</si>
  <si>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</si>
  <si>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</si>
  <si>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</si>
  <si>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</si>
  <si>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</si>
  <si>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</si>
  <si>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</si>
  <si>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</si>
  <si>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</si>
  <si>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</si>
  <si>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</si>
  <si>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</si>
  <si>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</si>
  <si>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</si>
  <si>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</si>
  <si>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</si>
  <si>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</si>
  <si>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</si>
  <si>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</si>
  <si>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</si>
  <si>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</si>
  <si>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</si>
  <si>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</si>
  <si>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</si>
  <si>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</si>
  <si>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</si>
  <si>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</si>
  <si>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</si>
  <si>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</si>
  <si>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</si>
  <si>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</si>
  <si>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</si>
  <si>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</si>
  <si>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</si>
  <si>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</si>
  <si>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</si>
  <si>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</si>
  <si>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</si>
  <si>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</si>
  <si>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</si>
  <si>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</si>
  <si>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</si>
  <si>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</si>
  <si>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</si>
  <si>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</si>
  <si>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</si>
  <si>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</si>
  <si>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</si>
  <si>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</si>
  <si>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</si>
  <si>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</si>
  <si>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</si>
  <si>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</si>
  <si>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</si>
  <si>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</si>
  <si>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</si>
  <si>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</si>
  <si>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</si>
  <si>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</si>
  <si>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</si>
  <si>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</si>
  <si>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</si>
  <si>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</si>
  <si>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</si>
  <si>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</si>
  <si>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</si>
  <si>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</si>
  <si>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</si>
  <si>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</si>
  <si>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</si>
  <si>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</si>
  <si>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</si>
  <si>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</si>
  <si>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</si>
  <si>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</si>
  <si>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</si>
  <si>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</si>
  <si>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</si>
  <si>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</si>
  <si>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</si>
  <si>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</si>
  <si>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</si>
  <si>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</si>
  <si>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</si>
  <si>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</si>
  <si>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</si>
  <si>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</si>
  <si>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</si>
  <si>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</si>
  <si>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</si>
  <si>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</si>
  <si>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</si>
  <si>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</si>
  <si>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</si>
  <si>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</si>
  <si>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</si>
  <si>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</si>
  <si>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</si>
  <si>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</si>
  <si>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</si>
  <si>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</si>
  <si>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</si>
  <si>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</si>
  <si>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</si>
  <si>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</si>
  <si>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</si>
  <si>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</si>
  <si>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</si>
  <si>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</si>
  <si>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</si>
  <si>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</si>
  <si>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</si>
  <si>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</si>
  <si>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</si>
  <si>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</si>
  <si>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</si>
  <si>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</si>
  <si>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</si>
  <si>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</si>
  <si>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</si>
  <si>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</si>
  <si>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</si>
  <si>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</si>
  <si>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</si>
  <si>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</si>
  <si>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</si>
  <si>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</si>
  <si>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</si>
  <si>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</si>
  <si>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</si>
  <si>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</si>
  <si>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</si>
  <si>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</si>
  <si>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</si>
  <si>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</si>
  <si>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</si>
  <si>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</si>
  <si>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</si>
  <si>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</si>
  <si>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</si>
  <si>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</si>
  <si>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</si>
  <si>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</si>
  <si>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</si>
  <si>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</si>
  <si>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</si>
  <si>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</si>
  <si>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</si>
  <si>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</si>
  <si>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</si>
  <si>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</si>
  <si>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</si>
  <si>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</si>
  <si>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</si>
  <si>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</si>
  <si>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</si>
  <si>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</si>
  <si>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</si>
  <si>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</si>
  <si>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</si>
  <si>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</si>
  <si>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</si>
  <si>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</si>
  <si>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</si>
  <si>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</si>
  <si>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</si>
  <si>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</si>
  <si>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</si>
  <si>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</si>
  <si>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</si>
  <si>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</si>
  <si>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</si>
  <si>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</si>
  <si>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</si>
  <si>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</si>
  <si>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</si>
  <si>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</si>
  <si>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</si>
  <si>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</si>
  <si>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</si>
  <si>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</si>
  <si>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</si>
  <si>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</si>
  <si>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</si>
  <si>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</si>
  <si>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</si>
  <si>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</si>
  <si>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</si>
  <si>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</si>
  <si>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</si>
  <si>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</si>
  <si>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</si>
  <si>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</si>
  <si>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</si>
  <si>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</si>
  <si>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</si>
  <si>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</si>
  <si>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</si>
  <si>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</si>
  <si>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</si>
  <si>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</si>
  <si>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</si>
  <si>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</si>
  <si>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</si>
  <si>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</si>
  <si>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</si>
  <si>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</si>
  <si>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</si>
  <si>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</si>
  <si>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</si>
  <si>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</si>
  <si>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</si>
  <si>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</si>
  <si>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</si>
  <si>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</si>
  <si>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</si>
  <si>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</si>
  <si>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</si>
  <si>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</si>
  <si>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</si>
  <si>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</si>
  <si>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</si>
  <si>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</si>
  <si>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</si>
  <si>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</si>
  <si>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</si>
  <si>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</si>
  <si>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</si>
  <si>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</si>
  <si>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</si>
  <si>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</si>
  <si>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</si>
  <si>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</si>
  <si>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</si>
  <si>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</si>
  <si>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</si>
  <si>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</si>
  <si>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</si>
  <si>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</si>
  <si>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</si>
  <si>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</si>
  <si>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</si>
  <si>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</si>
  <si>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</si>
  <si>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</si>
  <si>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</si>
  <si>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</si>
  <si>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</si>
  <si>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</si>
  <si>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</si>
  <si>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</si>
  <si>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</si>
  <si>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</si>
  <si>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</si>
  <si>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</si>
  <si>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</si>
  <si>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</si>
  <si>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</si>
  <si>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</si>
  <si>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</si>
  <si>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</si>
  <si>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</si>
  <si>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</si>
  <si>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</si>
  <si>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</si>
  <si>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</si>
  <si>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</si>
  <si>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</si>
  <si>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</si>
  <si>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</si>
  <si>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</si>
  <si>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</si>
  <si>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</si>
  <si>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</si>
  <si>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</si>
  <si>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</si>
  <si>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</si>
  <si>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</si>
  <si>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</si>
  <si>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</si>
  <si>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</si>
  <si>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</si>
  <si>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</si>
  <si>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</si>
  <si>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</si>
  <si>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</si>
  <si>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</si>
  <si>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</si>
  <si>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</si>
  <si>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</si>
  <si>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</si>
  <si>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</si>
  <si>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</si>
  <si>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</si>
  <si>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</si>
  <si>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</si>
  <si>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</si>
  <si>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</si>
  <si>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</si>
  <si>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</si>
  <si>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</si>
  <si>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</si>
  <si>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</si>
  <si>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</si>
  <si>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</si>
  <si>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</si>
  <si>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</si>
  <si>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</si>
  <si>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</si>
  <si>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</si>
  <si>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</si>
  <si>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</si>
  <si>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</si>
  <si>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</si>
  <si>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</si>
  <si>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</si>
  <si>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</si>
  <si>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</si>
  <si>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</si>
  <si>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</si>
  <si>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</si>
  <si>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</si>
  <si>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</si>
  <si>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</si>
  <si>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</si>
  <si>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</si>
  <si>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</si>
  <si>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</si>
  <si>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</si>
  <si>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</si>
  <si>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</si>
  <si>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</si>
  <si>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</si>
  <si>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</si>
  <si>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</si>
  <si>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</si>
  <si>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</si>
  <si>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</si>
  <si>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</si>
  <si>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</si>
  <si>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</si>
  <si>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</si>
  <si>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</si>
  <si>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</si>
  <si>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</si>
  <si>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</si>
  <si>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</si>
  <si>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</si>
  <si>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</si>
  <si>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</si>
  <si>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</si>
  <si>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</si>
  <si>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</si>
  <si>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</si>
  <si>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</si>
  <si>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</si>
  <si>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</si>
  <si>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</si>
  <si>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</si>
  <si>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</si>
  <si>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</si>
  <si>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</si>
  <si>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</si>
  <si>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</si>
  <si>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</si>
  <si>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</si>
  <si>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</si>
  <si>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</si>
  <si>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</si>
  <si>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</si>
  <si>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</si>
  <si>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</si>
  <si>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</si>
  <si>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</si>
  <si>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</si>
  <si>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</si>
  <si>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</si>
  <si>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</si>
  <si>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</si>
  <si>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</si>
  <si>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</si>
  <si>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</si>
  <si>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</si>
  <si>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</si>
  <si>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</si>
  <si>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</si>
  <si>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</si>
  <si>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</si>
  <si>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</si>
  <si>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</si>
  <si>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</si>
  <si>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</si>
  <si>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</si>
  <si>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</si>
  <si>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</si>
  <si>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</si>
  <si>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</si>
  <si>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</si>
  <si>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</si>
  <si>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</si>
  <si>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</si>
  <si>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</si>
  <si>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</si>
  <si>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</si>
  <si>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</si>
  <si>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</si>
  <si>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</si>
  <si>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</si>
  <si>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</si>
  <si>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</si>
  <si>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</si>
  <si>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</si>
  <si>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</si>
  <si>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</si>
  <si>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</si>
  <si>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</si>
  <si>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</si>
  <si>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</si>
  <si>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</si>
  <si>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</si>
  <si>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</si>
  <si>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</si>
  <si>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</si>
  <si>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</si>
  <si>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</si>
  <si>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</si>
  <si>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</si>
  <si>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</si>
  <si>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</si>
  <si>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</si>
  <si>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</si>
  <si>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</si>
  <si>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</si>
  <si>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</si>
  <si>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</si>
  <si>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</si>
  <si>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</si>
  <si>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</si>
  <si>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</si>
  <si>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</si>
  <si>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</si>
  <si>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</si>
  <si>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</si>
  <si>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</si>
  <si>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</si>
  <si>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</si>
  <si>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</si>
  <si>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</si>
  <si>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</si>
  <si>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</si>
  <si>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</si>
  <si>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</si>
  <si>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</si>
  <si>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</si>
  <si>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</si>
  <si>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</si>
  <si>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</si>
  <si>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</si>
  <si>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</si>
  <si>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</si>
  <si>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</si>
  <si>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</si>
  <si>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</si>
  <si>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</si>
  <si>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</si>
  <si>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</si>
  <si>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</si>
  <si>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</si>
  <si>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</si>
  <si>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</si>
  <si>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</si>
  <si>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</si>
  <si>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</si>
  <si>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</si>
  <si>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</si>
  <si>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</si>
  <si>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</si>
  <si>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</si>
  <si>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</si>
  <si>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</si>
  <si>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</si>
  <si>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</si>
  <si>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</si>
  <si>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</si>
  <si>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</si>
  <si>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</si>
  <si>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</si>
  <si>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</si>
  <si>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</si>
  <si>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</si>
  <si>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</si>
  <si>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</si>
  <si>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</si>
  <si>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</si>
  <si>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</si>
  <si>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</si>
  <si>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</si>
  <si>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</si>
  <si>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</si>
  <si>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</si>
  <si>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</si>
  <si>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</si>
  <si>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</si>
  <si>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</si>
  <si>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</si>
  <si>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</si>
  <si>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</si>
  <si>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</si>
  <si>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</si>
  <si>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</si>
  <si>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</si>
  <si>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</si>
  <si>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</si>
  <si>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</si>
  <si>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</si>
  <si>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</si>
  <si>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</si>
  <si>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</si>
  <si>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</si>
  <si>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</si>
  <si>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</si>
  <si>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</si>
  <si>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</si>
  <si>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</si>
  <si>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</si>
  <si>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</si>
  <si>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</si>
  <si>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</si>
  <si>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</si>
  <si>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</si>
  <si>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</si>
  <si>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</si>
  <si>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</si>
  <si>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</si>
  <si>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</si>
  <si>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</si>
  <si>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</si>
  <si>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</si>
  <si>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</si>
  <si>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</si>
  <si>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</si>
  <si>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</si>
  <si>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</si>
  <si>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</si>
  <si>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</si>
  <si>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</si>
  <si>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</si>
  <si>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</si>
  <si>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</si>
  <si>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</si>
  <si>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</si>
  <si>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</si>
  <si>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</si>
  <si>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</si>
  <si>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</si>
  <si>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</si>
  <si>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</si>
  <si>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</si>
  <si>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</si>
  <si>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</si>
  <si>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</si>
  <si>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</si>
  <si>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</si>
  <si>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</si>
  <si>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</si>
  <si>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</si>
  <si>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</si>
  <si>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</si>
  <si>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</si>
  <si>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</si>
  <si>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</si>
  <si>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</si>
  <si>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</si>
  <si>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</si>
  <si>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</si>
  <si>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</si>
  <si>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</si>
  <si>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</si>
  <si>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</si>
  <si>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</si>
  <si>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</si>
  <si>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</si>
  <si>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</si>
  <si>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</si>
  <si>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</si>
  <si>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</si>
  <si>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</si>
  <si>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</si>
  <si>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</si>
  <si>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</si>
  <si>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</si>
  <si>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</si>
  <si>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</si>
  <si>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</si>
  <si>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</si>
  <si>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</si>
  <si>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</si>
  <si>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</si>
  <si>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</si>
  <si>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</si>
  <si>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</si>
  <si>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</si>
  <si>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</si>
  <si>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</si>
  <si>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</si>
  <si>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</si>
  <si>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</si>
  <si>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</si>
  <si>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</si>
  <si>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</si>
  <si>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</si>
  <si>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</si>
  <si>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</si>
  <si>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</si>
  <si>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</si>
  <si>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</si>
  <si>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</si>
  <si>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</si>
  <si>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</si>
  <si>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</si>
  <si>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</si>
  <si>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</si>
  <si>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</si>
  <si>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</si>
  <si>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</si>
  <si>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</si>
  <si>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</si>
  <si>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</si>
  <si>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</si>
  <si>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</si>
  <si>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</si>
  <si>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</si>
  <si>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</si>
  <si>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</si>
  <si>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</si>
  <si>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</si>
  <si>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</si>
  <si>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</si>
  <si>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</si>
  <si>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</si>
  <si>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</si>
  <si>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</si>
  <si>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</si>
  <si>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</si>
  <si>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</si>
  <si>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</si>
  <si>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</si>
  <si>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</si>
  <si>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</si>
  <si>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</si>
  <si>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</si>
  <si>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</si>
  <si>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</si>
  <si>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</si>
  <si>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</si>
  <si>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</si>
  <si>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</si>
  <si>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</si>
  <si>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</si>
  <si>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</si>
  <si>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</si>
  <si>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</si>
  <si>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</si>
  <si>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</si>
  <si>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</si>
  <si>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</si>
  <si>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</si>
  <si>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</si>
  <si>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</si>
  <si>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</si>
  <si>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</si>
  <si>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</si>
  <si>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</si>
  <si>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</si>
  <si>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</si>
  <si>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</si>
  <si>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</si>
  <si>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</si>
  <si>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</si>
  <si>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</si>
  <si>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</si>
  <si>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</si>
  <si>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</si>
  <si>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</si>
  <si>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</si>
  <si>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</si>
  <si>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</si>
  <si>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</si>
  <si>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</si>
  <si>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</si>
  <si>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</si>
  <si>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</si>
  <si>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</si>
  <si>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</si>
  <si>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</si>
  <si>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</si>
  <si>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</si>
  <si>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</si>
  <si>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</si>
  <si>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</si>
  <si>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</si>
  <si>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</si>
  <si>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</si>
  <si>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</si>
  <si>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</si>
  <si>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</si>
  <si>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</si>
  <si>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</si>
  <si>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</si>
  <si>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</si>
  <si>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</si>
  <si>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</si>
  <si>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</si>
  <si>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</si>
  <si>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</si>
  <si>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</si>
  <si>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</si>
  <si>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</si>
  <si>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</si>
  <si>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</si>
  <si>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</si>
  <si>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</si>
  <si>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</si>
  <si>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</si>
  <si>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</si>
  <si>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</si>
  <si>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</si>
  <si>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</si>
  <si>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</si>
  <si>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</si>
  <si>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</si>
  <si>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</si>
  <si>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</si>
  <si>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</si>
  <si>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</si>
  <si>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</si>
  <si>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</si>
  <si>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</si>
  <si>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</si>
  <si>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</si>
  <si>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</si>
  <si>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</si>
  <si>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</si>
  <si>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</si>
  <si>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</si>
  <si>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</si>
  <si>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</si>
  <si>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</si>
  <si>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</si>
  <si>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</si>
  <si>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</si>
  <si>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</si>
  <si>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</si>
  <si>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</si>
  <si>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</si>
  <si>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</si>
  <si>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</si>
  <si>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</si>
  <si>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</si>
  <si>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</si>
  <si>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</si>
  <si>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</si>
  <si>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</si>
  <si>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</si>
  <si>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</si>
  <si>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</si>
  <si>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</si>
  <si>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</si>
  <si>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</si>
  <si>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</si>
  <si>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</si>
  <si>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</si>
  <si>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</si>
  <si>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</si>
  <si>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</si>
  <si>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</si>
  <si>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</si>
  <si>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</si>
  <si>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</si>
  <si>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</si>
  <si>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</si>
  <si>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</si>
  <si>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</si>
  <si>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</si>
  <si>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</si>
  <si>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</si>
  <si>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</si>
  <si>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</si>
  <si>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</si>
  <si>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</si>
  <si>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</si>
  <si>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</si>
  <si>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</si>
  <si>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</si>
  <si>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</si>
  <si>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</si>
  <si>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</si>
  <si>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</si>
  <si>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</si>
  <si>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</si>
  <si>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</si>
  <si>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</si>
  <si>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</si>
  <si>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</si>
  <si>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1150-1200</t>
  </si>
  <si>
    <t>Profit of Rs.100/-</t>
  </si>
  <si>
    <t>Profit of Rs.82.5/-</t>
  </si>
  <si>
    <t>MIDCPNIFTY</t>
  </si>
  <si>
    <t>140-160</t>
  </si>
  <si>
    <t>230-240</t>
  </si>
  <si>
    <t>Profit of Rs.25.5/-</t>
  </si>
  <si>
    <t>920-960</t>
  </si>
  <si>
    <t>630-640</t>
  </si>
  <si>
    <t>Profit of Rs.11.5/-</t>
  </si>
  <si>
    <t>Part profiit of Rs.460/-</t>
  </si>
  <si>
    <t>70-90</t>
  </si>
  <si>
    <t>1245-1265</t>
  </si>
  <si>
    <t>BHARATFORG MAR FUT</t>
  </si>
  <si>
    <t>HDFCBANK MAR FUT</t>
  </si>
  <si>
    <t>160-170</t>
  </si>
  <si>
    <t>2500-2600</t>
  </si>
  <si>
    <t>750-780</t>
  </si>
  <si>
    <t>1000-1050</t>
  </si>
  <si>
    <t>SIEMENS MAR FUT</t>
  </si>
  <si>
    <t>1470-1480</t>
  </si>
  <si>
    <t>2400-2450</t>
  </si>
  <si>
    <t>1880-1920</t>
  </si>
  <si>
    <t>XTX MARKETS LLP</t>
  </si>
  <si>
    <t>Loss of Rs.22/-</t>
  </si>
  <si>
    <t>680-695</t>
  </si>
  <si>
    <t>INFY MAR FUT</t>
  </si>
  <si>
    <t>1750-1780</t>
  </si>
  <si>
    <t>RELIANCE 2420 CE MAR</t>
  </si>
  <si>
    <t>NIFTY 16750 CE 03-MAR</t>
  </si>
  <si>
    <t>150-200</t>
  </si>
  <si>
    <t>SRF  MAR FUT</t>
  </si>
  <si>
    <t>GSPL MAR FUT</t>
  </si>
  <si>
    <t>290-295</t>
  </si>
  <si>
    <t>2380-2420</t>
  </si>
  <si>
    <t>740-780</t>
  </si>
  <si>
    <t xml:space="preserve">JSWSTEEL </t>
  </si>
  <si>
    <t>680-690</t>
  </si>
  <si>
    <t>ASIANPAINT 3100 CE MAR</t>
  </si>
  <si>
    <t>PCBL</t>
  </si>
  <si>
    <t>RBA</t>
  </si>
  <si>
    <t>SONACOMS</t>
  </si>
  <si>
    <t>Retail Research Technical Calls &amp; Fundamental Performance Report for the month of Mar-2022</t>
  </si>
  <si>
    <t>1990-2005</t>
  </si>
  <si>
    <t>2150-2250</t>
  </si>
  <si>
    <t>430-440</t>
  </si>
  <si>
    <t>3550-3600</t>
  </si>
  <si>
    <t>1850-1900</t>
  </si>
  <si>
    <t>INFY 1740 CE MAR</t>
  </si>
  <si>
    <t>60-75</t>
  </si>
  <si>
    <t>80-90</t>
  </si>
  <si>
    <t xml:space="preserve">SRF  MAR FUT </t>
  </si>
  <si>
    <t>NIFTY 16500 CE 03-MAR</t>
  </si>
  <si>
    <t>80-100</t>
  </si>
  <si>
    <t>Profit of Rs.19.5/-</t>
  </si>
  <si>
    <t>285-295</t>
  </si>
  <si>
    <t>Profit of Rs.6/-</t>
  </si>
  <si>
    <t>Profit of Rs.27.5/-</t>
  </si>
  <si>
    <t>Loss of Rs.17/-</t>
  </si>
  <si>
    <t>Profit of Rs.45/-</t>
  </si>
  <si>
    <t>Profit of Rs.5/-</t>
  </si>
  <si>
    <t>Profit of Rs.19/-</t>
  </si>
  <si>
    <t>Loss of Rs.49.5/-</t>
  </si>
  <si>
    <t>Profit of Rs.63.5/-</t>
  </si>
  <si>
    <t>Profit of Rs.8/-</t>
  </si>
  <si>
    <t>Loss of Rs.36/-</t>
  </si>
  <si>
    <t>SBIN MAR FUT</t>
  </si>
  <si>
    <t>470-480</t>
  </si>
  <si>
    <t>MPHASIS MAR FUT</t>
  </si>
  <si>
    <t>3200-3250</t>
  </si>
  <si>
    <t>TECHM MAR FUT</t>
  </si>
  <si>
    <t>1450-1470</t>
  </si>
  <si>
    <t>Loss of Rs.130/-</t>
  </si>
  <si>
    <t>Loss of Rs.65/-</t>
  </si>
  <si>
    <t>380-385</t>
  </si>
  <si>
    <t>300-310</t>
  </si>
  <si>
    <t>Profit of Rs.7/-</t>
  </si>
  <si>
    <t>Loss of Rs.10/-</t>
  </si>
  <si>
    <t>Loss of Rs.45/-</t>
  </si>
  <si>
    <t>Loss of Rs.13/-</t>
  </si>
  <si>
    <t>HDFC 2300 CE MAR</t>
  </si>
  <si>
    <t>2370-2430</t>
  </si>
  <si>
    <t>Loss of Rs.37.5/-</t>
  </si>
  <si>
    <t>Profit of Rs.33/-</t>
  </si>
  <si>
    <t>Profit of Rs.14.5/-</t>
  </si>
  <si>
    <t>Profit of Rs.7.5/-</t>
  </si>
  <si>
    <t>1800-1820</t>
  </si>
  <si>
    <t>6900-7000</t>
  </si>
  <si>
    <t xml:space="preserve">BAJFINANCE </t>
  </si>
  <si>
    <t>1140-1200</t>
  </si>
  <si>
    <t>2450-2550</t>
  </si>
  <si>
    <t xml:space="preserve"> HCLTECH MAR FUT </t>
  </si>
  <si>
    <t>1160-1175</t>
  </si>
  <si>
    <t>Profit of Rs.14/-</t>
  </si>
  <si>
    <t>180-185</t>
  </si>
  <si>
    <t>Loss of Rs.47/-</t>
  </si>
  <si>
    <t>Loss of Rs.20/-</t>
  </si>
  <si>
    <t>1570-1600</t>
  </si>
  <si>
    <t>Profit of Rs.17.5/-</t>
  </si>
  <si>
    <t>Loss of Rs.55/-</t>
  </si>
  <si>
    <t>Loss of Rs.160/-</t>
  </si>
  <si>
    <t>Loss of Rs.115/-</t>
  </si>
  <si>
    <t>ZYDUSLIFE</t>
  </si>
  <si>
    <t>GGENG</t>
  </si>
  <si>
    <t>Loss of Rs.8.25/-</t>
  </si>
  <si>
    <t>Profit of Rs.49.5/-</t>
  </si>
  <si>
    <t>COLPAL MAR FUT</t>
  </si>
  <si>
    <t>APOLLOTYRE MAR FUT</t>
  </si>
  <si>
    <t>1440-1470</t>
  </si>
  <si>
    <t>HDFC MAR FUT</t>
  </si>
  <si>
    <t>2160-2200</t>
  </si>
  <si>
    <t>Loss of Rs.5.5/-</t>
  </si>
  <si>
    <t>365-370</t>
  </si>
  <si>
    <t>INFY 1760 CE MAR</t>
  </si>
  <si>
    <t>65-75</t>
  </si>
  <si>
    <t>RELIANCE 2300 CE MAR</t>
  </si>
  <si>
    <t>AMBUJACEM MAR FUT</t>
  </si>
  <si>
    <t>285-290</t>
  </si>
  <si>
    <t>690-700</t>
  </si>
  <si>
    <t>275-285</t>
  </si>
  <si>
    <t>M&amp;M MAR FUT</t>
  </si>
  <si>
    <t>720-730</t>
  </si>
  <si>
    <t>3270-3350</t>
  </si>
  <si>
    <t>TRENT MAR FUT</t>
  </si>
  <si>
    <t>Profit of Rs.5.5/-</t>
  </si>
  <si>
    <t>1070-1090</t>
  </si>
  <si>
    <t>Profit of Rs.24/-</t>
  </si>
  <si>
    <t>1090-1110</t>
  </si>
  <si>
    <t>IFL</t>
  </si>
  <si>
    <t>ALPHA LEON ENTERPRISES LLP</t>
  </si>
  <si>
    <t>QE SECURITIES</t>
  </si>
  <si>
    <t>GRAVITON RESEARCH CAPITAL LLP</t>
  </si>
  <si>
    <t>1180-1200</t>
  </si>
  <si>
    <t>2280-2300</t>
  </si>
  <si>
    <t>Profit of Rs.21.5/-</t>
  </si>
  <si>
    <t>Profit of Rs.65/-</t>
  </si>
  <si>
    <t>295-300</t>
  </si>
  <si>
    <t>460-465</t>
  </si>
  <si>
    <t>Profit of Rs.62.5/-</t>
  </si>
  <si>
    <t>275-280</t>
  </si>
  <si>
    <t>COFORGE MAR FUT</t>
  </si>
  <si>
    <t>4850-4950</t>
  </si>
  <si>
    <t>Profit of Rs.10.5/-</t>
  </si>
  <si>
    <t>790-820</t>
  </si>
  <si>
    <t>GGL</t>
  </si>
  <si>
    <t>YACOOBALI AIYUB MOHAMMED</t>
  </si>
  <si>
    <t>KUNALBHAI RAMESHBHAI DANTANI</t>
  </si>
  <si>
    <t>Loss of Rs.85/-</t>
  </si>
  <si>
    <t>HCLTECH MAR FUT</t>
  </si>
  <si>
    <t>NIFTY 16700 PE 10-MAR</t>
  </si>
  <si>
    <t>90-110</t>
  </si>
  <si>
    <t>1990-2000</t>
  </si>
  <si>
    <t>2080-2120</t>
  </si>
  <si>
    <t>152.5-153.5</t>
  </si>
  <si>
    <t>158-160</t>
  </si>
  <si>
    <t xml:space="preserve">HINDCOPPER MAR FUT </t>
  </si>
  <si>
    <t>130-132</t>
  </si>
  <si>
    <t>287-288</t>
  </si>
  <si>
    <t>VEDL MAR FUT</t>
  </si>
  <si>
    <t>382-387</t>
  </si>
  <si>
    <t>PIDILITIND MAR FUT</t>
  </si>
  <si>
    <t>2350-2360</t>
  </si>
  <si>
    <t>NIFTY 16500 CE 10 MAR</t>
  </si>
  <si>
    <t>Profit of Rs.20/-</t>
  </si>
  <si>
    <t>Profit of Rs.23/-</t>
  </si>
  <si>
    <t>Part profit of Rs.27/-</t>
  </si>
  <si>
    <t>Part profit of Rs.7/-</t>
  </si>
  <si>
    <t>Part profit of Rs.30/-</t>
  </si>
  <si>
    <t>Profit of Rs.4/-</t>
  </si>
  <si>
    <t>N</t>
  </si>
  <si>
    <t>UNO METALS LIMITED</t>
  </si>
  <si>
    <t>DITCO</t>
  </si>
  <si>
    <t>GANHOLD</t>
  </si>
  <si>
    <t>ORACLECR</t>
  </si>
  <si>
    <t>NAYNA DILIP CHHEDA</t>
  </si>
  <si>
    <t>NK SECURITIES RESEARCH PRIVATE LIMITED</t>
  </si>
  <si>
    <t>BSE Limited</t>
  </si>
  <si>
    <t>Profit of Rs.130/-</t>
  </si>
  <si>
    <t>Sell</t>
  </si>
  <si>
    <t>580-570</t>
  </si>
  <si>
    <t>Profit of Rs.12.5/-</t>
  </si>
  <si>
    <t>222-225</t>
  </si>
  <si>
    <t>Profit of Rs.0.5/-</t>
  </si>
  <si>
    <t>Profit of Rs.2.75/-</t>
  </si>
  <si>
    <t>HDFC 2200 PE MAR</t>
  </si>
  <si>
    <t>Profit of Rs.6.5/-</t>
  </si>
  <si>
    <t xml:space="preserve">SRF MAR FUT </t>
  </si>
  <si>
    <t>2300-2340</t>
  </si>
  <si>
    <t>349-351</t>
  </si>
  <si>
    <t>Part profit of Rs.45/-</t>
  </si>
  <si>
    <t>266-267</t>
  </si>
  <si>
    <t>COROMANDEL MAR FUT</t>
  </si>
  <si>
    <t>810-820</t>
  </si>
  <si>
    <t>CORPOCO</t>
  </si>
  <si>
    <t>B.W.TRADERS</t>
  </si>
  <si>
    <t>INFINITY JEANS PRIVATE LIMITED</t>
  </si>
  <si>
    <t>SHARMA DIPAK SURESHBHAI</t>
  </si>
  <si>
    <t>PRIYANSHU JAIN</t>
  </si>
  <si>
    <t>INNOVATIVE</t>
  </si>
  <si>
    <t>MANDEEP SINGH</t>
  </si>
  <si>
    <t>THINKINK</t>
  </si>
  <si>
    <t>Balrampur Chini Mills</t>
  </si>
  <si>
    <t>Gujarat Narm Fert Co.</t>
  </si>
  <si>
    <t>VAISHALI</t>
  </si>
  <si>
    <t>Vaishali Pharma Limited</t>
  </si>
  <si>
    <t>DEVDIP BUILDERS PRIVATE LIMITED</t>
  </si>
  <si>
    <t>209.5-210.5</t>
  </si>
  <si>
    <t>218-222</t>
  </si>
  <si>
    <t>Profit of Rs.12/-</t>
  </si>
  <si>
    <t>122-122.5</t>
  </si>
  <si>
    <t>HINDCOPPER MAR FUT</t>
  </si>
  <si>
    <t>126-129</t>
  </si>
  <si>
    <t>NIFTY MAR FUT</t>
  </si>
  <si>
    <t>16500-16400</t>
  </si>
  <si>
    <t>HDFCAMC MAR FUT</t>
  </si>
  <si>
    <t>2140-2148</t>
  </si>
  <si>
    <t>2210-2260</t>
  </si>
  <si>
    <t>NIFTY 16500 PE 17-MAR</t>
  </si>
  <si>
    <t>Loss of Rs.15/-</t>
  </si>
  <si>
    <t>Loss of Rs.99/-</t>
  </si>
  <si>
    <t>ABCGAS</t>
  </si>
  <si>
    <t>DAMYANTI JIVANDAS GOKALGANDHI</t>
  </si>
  <si>
    <t>APPASAHEB KRISHNAJI TAKAWALE</t>
  </si>
  <si>
    <t>ACEMEN</t>
  </si>
  <si>
    <t>HARSH HEMANGBHAI SHAH</t>
  </si>
  <si>
    <t>RAJ DEVANGBHAI PATEL</t>
  </si>
  <si>
    <t>ADORMUL</t>
  </si>
  <si>
    <t>NINJA SECURITIES PRIVATE LIMITED</t>
  </si>
  <si>
    <t>BANHEM STOCK BROKING PRIVATE LIMITED</t>
  </si>
  <si>
    <t>ALKASEC</t>
  </si>
  <si>
    <t>ARUN SHANKAR TIWARI</t>
  </si>
  <si>
    <t>ANJANIFIN</t>
  </si>
  <si>
    <t>GARIMA GOYAL</t>
  </si>
  <si>
    <t>PREETI GOEL</t>
  </si>
  <si>
    <t>RAJAN RAKHEJA</t>
  </si>
  <si>
    <t>SAVITA SUKANT DOLE</t>
  </si>
  <si>
    <t>JAGSHI KHIMJI SHAH</t>
  </si>
  <si>
    <t>SLGUPTA CO</t>
  </si>
  <si>
    <t>FIVEXTRADE</t>
  </si>
  <si>
    <t>RAJ KUMAR JAIN</t>
  </si>
  <si>
    <t>RAMDAYAL NATH</t>
  </si>
  <si>
    <t>SANGEETA BERIWAL</t>
  </si>
  <si>
    <t>HITTCO</t>
  </si>
  <si>
    <t>GOPALVERMA</t>
  </si>
  <si>
    <t>NAYAN MAHENDRABHAI THAKKAR</t>
  </si>
  <si>
    <t>HIRWANI JAYANTIBHAI VAGHELA</t>
  </si>
  <si>
    <t>SAGARKUMAR RAKESHBHAI DANTANI</t>
  </si>
  <si>
    <t>INDOVATION</t>
  </si>
  <si>
    <t>SONAWANE SOFTWARE LLP</t>
  </si>
  <si>
    <t>SABINA ANILKUMAR SANGHVI</t>
  </si>
  <si>
    <t>NAVEEN GUPTA</t>
  </si>
  <si>
    <t>SANJAY KOTHARI</t>
  </si>
  <si>
    <t>LEHAR</t>
  </si>
  <si>
    <t>UPHAR HOMFIN PRIVATE LIMITED</t>
  </si>
  <si>
    <t>J S L ENTERPRISES</t>
  </si>
  <si>
    <t>MADHUSE</t>
  </si>
  <si>
    <t>SAURABH GUPTA</t>
  </si>
  <si>
    <t>MEFCOMCAP</t>
  </si>
  <si>
    <t>ATAL GOEL</t>
  </si>
  <si>
    <t>SONAL SHALEEN TOSHNIWAL</t>
  </si>
  <si>
    <t>PREM TOSHNIWAL</t>
  </si>
  <si>
    <t>SUBHASH AGARWAL</t>
  </si>
  <si>
    <t>NUTRICIRCLE</t>
  </si>
  <si>
    <t>VAIBHAV ARUNKUMAR JHUNJHUNWALA</t>
  </si>
  <si>
    <t>SHOBHA ARUNKUMAR JHUNJHUNWALA</t>
  </si>
  <si>
    <t>OMEGAIN</t>
  </si>
  <si>
    <t>SANJEEV MAHESHWARI</t>
  </si>
  <si>
    <t>NIRALI VIJAYBHAI SHAH</t>
  </si>
  <si>
    <t>PANCHSHEEL</t>
  </si>
  <si>
    <t>GINNI FINANCE PRIVATE LIMITED</t>
  </si>
  <si>
    <t>KISHAN GOPAL MOHTA</t>
  </si>
  <si>
    <t>KISHORMAL AMRITLAL VYAS</t>
  </si>
  <si>
    <t>SEL</t>
  </si>
  <si>
    <t>MAHENDRA GIRDHARILAL WADHWANI</t>
  </si>
  <si>
    <t>SHREESHAY</t>
  </si>
  <si>
    <t>NOPEA CAPITAL SERVICES PRIVATE LIMITED</t>
  </si>
  <si>
    <t>SUBEX</t>
  </si>
  <si>
    <t>SWADEIN</t>
  </si>
  <si>
    <t>RAKHI JITINDER SALECHA</t>
  </si>
  <si>
    <t>GOPAL KRISHNA KUSTIGI</t>
  </si>
  <si>
    <t>SWORDEDGE</t>
  </si>
  <si>
    <t>ISHITAMONIK RUPAREL</t>
  </si>
  <si>
    <t>VIKRAM JAYANTILAL LODHA</t>
  </si>
  <si>
    <t>TOYAMIND</t>
  </si>
  <si>
    <t>ZUBER TRADING LLP</t>
  </si>
  <si>
    <t>UNITINT</t>
  </si>
  <si>
    <t>PATEL NEEMABEN SANJAYBHAI</t>
  </si>
  <si>
    <t>WITS</t>
  </si>
  <si>
    <t>GOHEL RAJESH M HUIF</t>
  </si>
  <si>
    <t>AKG</t>
  </si>
  <si>
    <t>AKG Exim Limited</t>
  </si>
  <si>
    <t>R D BUILDSEC LLP</t>
  </si>
  <si>
    <t>AVADHSUGAR</t>
  </si>
  <si>
    <t>Avadh Sug &amp; Energy Ltd</t>
  </si>
  <si>
    <t>BMETRICS</t>
  </si>
  <si>
    <t>Bombay Metrics S C Ltd</t>
  </si>
  <si>
    <t>AVIRAT ENTERPRISE</t>
  </si>
  <si>
    <t>MONEY GROW INVESTMENT</t>
  </si>
  <si>
    <t>ANSHUL AGARWAL</t>
  </si>
  <si>
    <t>KAUSHIK ROLY YOGENDRA</t>
  </si>
  <si>
    <t>ADROIT FINANCIAL SERVICES PVT LTD</t>
  </si>
  <si>
    <t>BNP PARIBAS ARBITRAGE</t>
  </si>
  <si>
    <t>INTEGRATED CORE STRATEGIES ASIA PTE LTD</t>
  </si>
  <si>
    <t>DANGEE</t>
  </si>
  <si>
    <t>Dangee Dums Limited</t>
  </si>
  <si>
    <t>KAILASH .</t>
  </si>
  <si>
    <t>MONEYCREW FINTEC PRIVATE LIMITED</t>
  </si>
  <si>
    <t>DHAMPURSUG</t>
  </si>
  <si>
    <t>Dhampur Sugar Mills Ltd</t>
  </si>
  <si>
    <t>OREGON PUBLIC EMPLOYEES RETIREMENT SYSTEM</t>
  </si>
  <si>
    <t>EASUNREYRL</t>
  </si>
  <si>
    <t>Easun Reyrolle Relays</t>
  </si>
  <si>
    <t>MANISHKUMAR SUMATILAL MEHTA (HUF) MANISHKUMAR  SUMATILAL</t>
  </si>
  <si>
    <t>MAWANASUG</t>
  </si>
  <si>
    <t>Mawana Sugars Limited</t>
  </si>
  <si>
    <t>RAMLAL KANWARLAL JAIN</t>
  </si>
  <si>
    <t>RBL</t>
  </si>
  <si>
    <t>Rane Brake Lining Limited</t>
  </si>
  <si>
    <t>RANE HOLDINGS LIMITED</t>
  </si>
  <si>
    <t>VIKI JAYESHKUMAR SHAH</t>
  </si>
  <si>
    <t>MAHIMA GOEL</t>
  </si>
  <si>
    <t>BRIGHT</t>
  </si>
  <si>
    <t>Bright Solar Limited</t>
  </si>
  <si>
    <t>PIYUSHKUMAR THUMAR</t>
  </si>
  <si>
    <t>MANANKUMAR MANIBHAI PATEL</t>
  </si>
  <si>
    <t>NINJA SECURITIES PRIVATE LIMITED NINJA  SECURITIES</t>
  </si>
  <si>
    <t>MCLEODRUSS</t>
  </si>
  <si>
    <t>Mcleod Russel India Limit</t>
  </si>
  <si>
    <t>ADITYA VIKRAM AGARWAL (HUF)</t>
  </si>
  <si>
    <t>M/S.UNITED INDIA INSURANCE CO LTD</t>
  </si>
  <si>
    <t>SUPREMEENG</t>
  </si>
  <si>
    <t>Supreme Engineering Ltd</t>
  </si>
  <si>
    <t>SETHI VINOD RAJINDRANATH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</si>
</sst>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50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 wrapText="1"/>
    </xf>
    <xf numFmtId="167" fontId="1" fillId="17" borderId="1" xfId="0" applyNumberFormat="1" applyFont="1" applyFill="1" applyBorder="1" applyAlignment="1">
      <alignment horizontal="center" vertical="center"/>
    </xf>
    <xf numFmtId="167" fontId="1" fillId="17" borderId="1" xfId="0" applyNumberFormat="1" applyFont="1" applyFill="1" applyBorder="1" applyAlignment="1">
      <alignment horizontal="left"/>
    </xf>
    <xf numFmtId="0" fontId="1" fillId="18" borderId="1" xfId="0" applyFont="1" applyFill="1" applyBorder="1" applyAlignment="1">
      <alignment horizontal="center"/>
    </xf>
    <xf numFmtId="2" fontId="1" fillId="18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0" fontId="31" fillId="16" borderId="21" xfId="0" applyFont="1" applyFill="1" applyBorder="1" applyAlignment="1">
      <alignment horizontal="center" vertical="center"/>
    </xf>
    <xf numFmtId="0" fontId="32" fillId="16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5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2" fontId="32" fillId="16" borderId="21" xfId="0" applyNumberFormat="1" applyFont="1" applyFill="1" applyBorder="1" applyAlignment="1">
      <alignment horizontal="center" vertical="center"/>
    </xf>
    <xf numFmtId="166" fontId="32" fillId="16" borderId="21" xfId="0" applyNumberFormat="1" applyFont="1" applyFill="1" applyBorder="1" applyAlignment="1">
      <alignment horizontal="center" vertical="center"/>
    </xf>
    <xf numFmtId="43" fontId="32" fillId="15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0" fontId="42" fillId="19" borderId="21" xfId="0" applyFont="1" applyFill="1" applyBorder="1" applyAlignment="1"/>
    <xf numFmtId="16" fontId="32" fillId="6" borderId="21" xfId="0" applyNumberFormat="1" applyFont="1" applyFill="1" applyBorder="1" applyAlignment="1">
      <alignment horizontal="center" vertical="center"/>
    </xf>
    <xf numFmtId="16" fontId="32" fillId="15" borderId="21" xfId="0" applyNumberFormat="1" applyFont="1" applyFill="1" applyBorder="1" applyAlignment="1">
      <alignment horizontal="center" vertical="center"/>
    </xf>
    <xf numFmtId="0" fontId="0" fillId="20" borderId="21" xfId="0" applyFont="1" applyFill="1" applyBorder="1" applyAlignment="1"/>
    <xf numFmtId="167" fontId="1" fillId="21" borderId="21" xfId="0" applyNumberFormat="1" applyFont="1" applyFill="1" applyBorder="1" applyAlignment="1">
      <alignment horizontal="center" vertical="center"/>
    </xf>
    <xf numFmtId="0" fontId="1" fillId="20" borderId="21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 wrapText="1"/>
    </xf>
    <xf numFmtId="10" fontId="1" fillId="22" borderId="1" xfId="0" applyNumberFormat="1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/>
    </xf>
    <xf numFmtId="167" fontId="1" fillId="22" borderId="1" xfId="0" applyNumberFormat="1" applyFont="1" applyFill="1" applyBorder="1" applyAlignment="1">
      <alignment horizontal="center" vertical="center" wrapText="1"/>
    </xf>
    <xf numFmtId="43" fontId="32" fillId="14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43" fillId="12" borderId="21" xfId="0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165" fontId="43" fillId="2" borderId="21" xfId="0" applyNumberFormat="1" applyFont="1" applyFill="1" applyBorder="1" applyAlignment="1">
      <alignment horizontal="center" vertical="center"/>
    </xf>
    <xf numFmtId="15" fontId="43" fillId="2" borderId="21" xfId="0" applyNumberFormat="1" applyFont="1" applyFill="1" applyBorder="1" applyAlignment="1">
      <alignment horizontal="center" vertical="center"/>
    </xf>
    <xf numFmtId="0" fontId="44" fillId="2" borderId="21" xfId="0" applyFont="1" applyFill="1" applyBorder="1"/>
    <xf numFmtId="43" fontId="43" fillId="2" borderId="21" xfId="0" applyNumberFormat="1" applyFont="1" applyFill="1" applyBorder="1" applyAlignment="1">
      <alignment horizontal="center" vertical="top"/>
    </xf>
    <xf numFmtId="0" fontId="43" fillId="2" borderId="21" xfId="0" applyFont="1" applyFill="1" applyBorder="1" applyAlignment="1">
      <alignment horizontal="center" vertical="top"/>
    </xf>
    <xf numFmtId="0" fontId="44" fillId="2" borderId="21" xfId="0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42" fillId="13" borderId="21" xfId="0" applyFont="1" applyFill="1" applyBorder="1" applyAlignment="1"/>
    <xf numFmtId="0" fontId="31" fillId="12" borderId="21" xfId="0" applyFont="1" applyFill="1" applyBorder="1" applyAlignment="1">
      <alignment horizontal="left" vertical="center"/>
    </xf>
    <xf numFmtId="0" fontId="40" fillId="13" borderId="21" xfId="0" applyFont="1" applyFill="1" applyBorder="1" applyAlignment="1"/>
    <xf numFmtId="165" fontId="31" fillId="11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0" fontId="42" fillId="25" borderId="21" xfId="0" applyFont="1" applyFill="1" applyBorder="1" applyAlignment="1"/>
    <xf numFmtId="0" fontId="31" fillId="23" borderId="21" xfId="0" applyFont="1" applyFill="1" applyBorder="1" applyAlignment="1">
      <alignment horizontal="left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9" borderId="1" xfId="0" applyFont="1" applyFill="1" applyBorder="1" applyAlignment="1">
      <alignment horizontal="center" vertical="center"/>
    </xf>
    <xf numFmtId="15" fontId="31" fillId="19" borderId="1" xfId="0" applyNumberFormat="1" applyFont="1" applyFill="1" applyBorder="1" applyAlignment="1">
      <alignment horizontal="center" vertical="center"/>
    </xf>
    <xf numFmtId="0" fontId="32" fillId="19" borderId="1" xfId="0" applyFont="1" applyFill="1" applyBorder="1"/>
    <xf numFmtId="43" fontId="31" fillId="19" borderId="1" xfId="0" applyNumberFormat="1" applyFont="1" applyFill="1" applyBorder="1" applyAlignment="1">
      <alignment horizontal="center" vertical="top"/>
    </xf>
    <xf numFmtId="0" fontId="31" fillId="19" borderId="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top"/>
    </xf>
    <xf numFmtId="16" fontId="31" fillId="16" borderId="21" xfId="0" applyNumberFormat="1" applyFont="1" applyFill="1" applyBorder="1" applyAlignment="1">
      <alignment horizontal="center" vertical="center"/>
    </xf>
    <xf numFmtId="0" fontId="42" fillId="26" borderId="21" xfId="0" applyFont="1" applyFill="1" applyBorder="1" applyAlignment="1"/>
    <xf numFmtId="2" fontId="32" fillId="6" borderId="2" xfId="0" applyNumberFormat="1" applyFont="1" applyFill="1" applyBorder="1" applyAlignment="1">
      <alignment horizontal="center" vertical="center"/>
    </xf>
    <xf numFmtId="1" fontId="31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left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26" borderId="1" xfId="0" applyFont="1" applyFill="1" applyBorder="1" applyAlignment="1">
      <alignment horizontal="center" vertical="center"/>
    </xf>
    <xf numFmtId="15" fontId="31" fillId="26" borderId="1" xfId="0" applyNumberFormat="1" applyFont="1" applyFill="1" applyBorder="1" applyAlignment="1">
      <alignment horizontal="center" vertical="center"/>
    </xf>
    <xf numFmtId="0" fontId="32" fillId="26" borderId="1" xfId="0" applyFont="1" applyFill="1" applyBorder="1"/>
    <xf numFmtId="43" fontId="31" fillId="26" borderId="1" xfId="0" applyNumberFormat="1" applyFont="1" applyFill="1" applyBorder="1" applyAlignment="1">
      <alignment horizontal="center" vertical="top"/>
    </xf>
    <xf numFmtId="0" fontId="31" fillId="26" borderId="1" xfId="0" applyFont="1" applyFill="1" applyBorder="1" applyAlignment="1">
      <alignment horizontal="center" vertical="top"/>
    </xf>
    <xf numFmtId="2" fontId="32" fillId="15" borderId="2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0" fontId="45" fillId="11" borderId="21" xfId="0" applyFont="1" applyFill="1" applyBorder="1" applyAlignment="1">
      <alignment horizontal="center" vertical="center"/>
    </xf>
    <xf numFmtId="0" fontId="45" fillId="19" borderId="21" xfId="0" applyFont="1" applyFill="1" applyBorder="1" applyAlignment="1"/>
    <xf numFmtId="0" fontId="45" fillId="11" borderId="21" xfId="0" applyFont="1" applyFill="1" applyBorder="1" applyAlignment="1">
      <alignment horizontal="left" vertical="center"/>
    </xf>
    <xf numFmtId="0" fontId="45" fillId="6" borderId="21" xfId="0" applyFont="1" applyFill="1" applyBorder="1" applyAlignment="1">
      <alignment horizontal="center" vertical="center"/>
    </xf>
    <xf numFmtId="0" fontId="31" fillId="27" borderId="21" xfId="0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7" borderId="21" xfId="0" applyNumberFormat="1" applyFont="1" applyFill="1" applyBorder="1" applyAlignment="1">
      <alignment horizontal="center" vertical="center"/>
    </xf>
    <xf numFmtId="0" fontId="32" fillId="27" borderId="21" xfId="0" applyFont="1" applyFill="1" applyBorder="1"/>
    <xf numFmtId="43" fontId="31" fillId="27" borderId="21" xfId="0" applyNumberFormat="1" applyFont="1" applyFill="1" applyBorder="1" applyAlignment="1">
      <alignment horizontal="center" vertical="top"/>
    </xf>
    <xf numFmtId="0" fontId="31" fillId="27" borderId="21" xfId="0" applyFont="1" applyFill="1" applyBorder="1" applyAlignment="1">
      <alignment horizontal="center" vertical="top"/>
    </xf>
    <xf numFmtId="0" fontId="32" fillId="28" borderId="1" xfId="0" applyFont="1" applyFill="1" applyBorder="1" applyAlignment="1">
      <alignment horizontal="center" vertical="center"/>
    </xf>
    <xf numFmtId="2" fontId="32" fillId="28" borderId="1" xfId="0" applyNumberFormat="1" applyFont="1" applyFill="1" applyBorder="1" applyAlignment="1">
      <alignment horizontal="center" vertical="center"/>
    </xf>
    <xf numFmtId="10" fontId="32" fillId="28" borderId="1" xfId="0" applyNumberFormat="1" applyFont="1" applyFill="1" applyBorder="1" applyAlignment="1">
      <alignment horizontal="center" vertical="center" wrapText="1"/>
    </xf>
    <xf numFmtId="16" fontId="32" fillId="28" borderId="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7" borderId="23" xfId="0" applyFont="1" applyFill="1" applyBorder="1" applyAlignment="1">
      <alignment horizontal="center" vertical="center"/>
    </xf>
    <xf numFmtId="165" fontId="31" fillId="27" borderId="23" xfId="0" applyNumberFormat="1" applyFont="1" applyFill="1" applyBorder="1" applyAlignment="1">
      <alignment horizontal="center" vertical="center"/>
    </xf>
    <xf numFmtId="15" fontId="31" fillId="27" borderId="23" xfId="0" applyNumberFormat="1" applyFont="1" applyFill="1" applyBorder="1" applyAlignment="1">
      <alignment horizontal="center" vertical="center"/>
    </xf>
    <xf numFmtId="0" fontId="32" fillId="27" borderId="23" xfId="0" applyFont="1" applyFill="1" applyBorder="1"/>
    <xf numFmtId="43" fontId="31" fillId="27" borderId="23" xfId="0" applyNumberFormat="1" applyFont="1" applyFill="1" applyBorder="1" applyAlignment="1">
      <alignment horizontal="center" vertical="top"/>
    </xf>
    <xf numFmtId="0" fontId="31" fillId="27" borderId="23" xfId="0" applyFont="1" applyFill="1" applyBorder="1" applyAlignment="1">
      <alignment horizontal="center" vertical="top"/>
    </xf>
    <xf numFmtId="0" fontId="32" fillId="28" borderId="2" xfId="0" applyFont="1" applyFill="1" applyBorder="1" applyAlignment="1">
      <alignment horizontal="center" vertical="center"/>
    </xf>
    <xf numFmtId="2" fontId="32" fillId="28" borderId="2" xfId="0" applyNumberFormat="1" applyFont="1" applyFill="1" applyBorder="1" applyAlignment="1">
      <alignment horizontal="center" vertical="center"/>
    </xf>
    <xf numFmtId="10" fontId="32" fillId="28" borderId="2" xfId="0" applyNumberFormat="1" applyFont="1" applyFill="1" applyBorder="1" applyAlignment="1">
      <alignment horizontal="center" vertical="center" wrapText="1"/>
    </xf>
    <xf numFmtId="16" fontId="32" fillId="28" borderId="2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1" fontId="31" fillId="23" borderId="21" xfId="0" applyNumberFormat="1" applyFont="1" applyFill="1" applyBorder="1" applyAlignment="1">
      <alignment horizontal="center" vertical="center"/>
    </xf>
    <xf numFmtId="16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left"/>
    </xf>
    <xf numFmtId="0" fontId="32" fillId="24" borderId="2" xfId="0" applyFont="1" applyFill="1" applyBorder="1" applyAlignment="1">
      <alignment horizontal="center" vertical="center"/>
    </xf>
    <xf numFmtId="2" fontId="32" fillId="24" borderId="2" xfId="0" applyNumberFormat="1" applyFont="1" applyFill="1" applyBorder="1" applyAlignment="1">
      <alignment horizontal="center" vertical="center"/>
    </xf>
    <xf numFmtId="10" fontId="32" fillId="24" borderId="2" xfId="0" applyNumberFormat="1" applyFont="1" applyFill="1" applyBorder="1" applyAlignment="1">
      <alignment horizontal="center" vertical="center" wrapText="1"/>
    </xf>
    <xf numFmtId="16" fontId="32" fillId="24" borderId="2" xfId="0" applyNumberFormat="1" applyFont="1" applyFill="1" applyBorder="1" applyAlignment="1">
      <alignment horizontal="center" vertical="center"/>
    </xf>
    <xf numFmtId="0" fontId="43" fillId="16" borderId="21" xfId="0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" fontId="32" fillId="16" borderId="23" xfId="0" applyNumberFormat="1" applyFont="1" applyFill="1" applyBorder="1" applyAlignment="1">
      <alignment horizontal="center" vertical="center"/>
    </xf>
    <xf numFmtId="0" fontId="32" fillId="16" borderId="24" xfId="0" applyFont="1" applyFill="1" applyBorder="1" applyAlignment="1">
      <alignment horizontal="center" vertical="center"/>
    </xf>
    <xf numFmtId="0" fontId="32" fillId="15" borderId="23" xfId="0" applyFont="1" applyFill="1" applyBorder="1" applyAlignment="1">
      <alignment horizontal="center" vertical="center"/>
    </xf>
    <xf numFmtId="0" fontId="32" fillId="15" borderId="24" xfId="0" applyFont="1" applyFill="1" applyBorder="1" applyAlignment="1">
      <alignment horizontal="center" vertical="center"/>
    </xf>
    <xf numFmtId="0" fontId="43" fillId="16" borderId="23" xfId="0" applyFont="1" applyFill="1" applyBorder="1" applyAlignment="1">
      <alignment horizontal="center" vertical="center"/>
    </xf>
    <xf numFmtId="0" fontId="43" fillId="16" borderId="24" xfId="0" applyFont="1" applyFill="1" applyBorder="1" applyAlignment="1">
      <alignment horizontal="center" vertical="center"/>
    </xf>
    <xf numFmtId="165" fontId="31" fillId="16" borderId="23" xfId="0" applyNumberFormat="1" applyFont="1" applyFill="1" applyBorder="1" applyAlignment="1">
      <alignment horizontal="center" vertical="center"/>
    </xf>
    <xf numFmtId="165" fontId="31" fillId="16" borderId="24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center" vertical="center"/>
    </xf>
    <xf numFmtId="0" fontId="31" fillId="16" borderId="24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44635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43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43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44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43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43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K18" sqref="K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46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44635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2" t="s">
        <v>16</v>
      </c>
      <c r="B9" s="484" t="s">
        <v>17</v>
      </c>
      <c r="C9" s="484" t="s">
        <v>18</v>
      </c>
      <c r="D9" s="484" t="s">
        <v>19</v>
      </c>
      <c r="E9" s="23" t="s">
        <v>20</v>
      </c>
      <c r="F9" s="23" t="s">
        <v>21</v>
      </c>
      <c r="G9" s="479" t="s">
        <v>22</v>
      </c>
      <c r="H9" s="480"/>
      <c r="I9" s="481"/>
      <c r="J9" s="479" t="s">
        <v>23</v>
      </c>
      <c r="K9" s="480"/>
      <c r="L9" s="481"/>
      <c r="M9" s="23"/>
      <c r="N9" s="24"/>
      <c r="O9" s="24"/>
      <c r="P9" s="24"/>
    </row>
    <row r="10" spans="1:16" ht="59.25" customHeight="1">
      <c r="A10" s="483"/>
      <c r="B10" s="485"/>
      <c r="C10" s="485"/>
      <c r="D10" s="48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16885.400000000001</v>
      </c>
      <c r="F11" s="32">
        <v>16802.716666666667</v>
      </c>
      <c r="G11" s="33">
        <v>16692.833333333336</v>
      </c>
      <c r="H11" s="33">
        <v>16500.26666666667</v>
      </c>
      <c r="I11" s="33">
        <v>16390.383333333339</v>
      </c>
      <c r="J11" s="33">
        <v>16995.283333333333</v>
      </c>
      <c r="K11" s="33">
        <v>17105.166666666664</v>
      </c>
      <c r="L11" s="33">
        <v>17297.73333333333</v>
      </c>
      <c r="M11" s="34">
        <v>16912.599999999999</v>
      </c>
      <c r="N11" s="34">
        <v>16610.150000000001</v>
      </c>
      <c r="O11" s="35">
        <v>17938850</v>
      </c>
      <c r="P11" s="36">
        <v>3.9776613380012288E-2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35319.050000000003</v>
      </c>
      <c r="F12" s="37">
        <v>35133.01666666667</v>
      </c>
      <c r="G12" s="38">
        <v>34801.083333333343</v>
      </c>
      <c r="H12" s="38">
        <v>34283.116666666676</v>
      </c>
      <c r="I12" s="38">
        <v>33951.183333333349</v>
      </c>
      <c r="J12" s="38">
        <v>35650.983333333337</v>
      </c>
      <c r="K12" s="38">
        <v>35982.916666666672</v>
      </c>
      <c r="L12" s="38">
        <v>36500.883333333331</v>
      </c>
      <c r="M12" s="28">
        <v>35464.949999999997</v>
      </c>
      <c r="N12" s="28">
        <v>34615.050000000003</v>
      </c>
      <c r="O12" s="39">
        <v>6339825</v>
      </c>
      <c r="P12" s="40">
        <v>1.3289806486672233E-2</v>
      </c>
    </row>
    <row r="13" spans="1:16" ht="12.75" customHeight="1">
      <c r="A13" s="28">
        <v>3</v>
      </c>
      <c r="B13" s="29" t="s">
        <v>35</v>
      </c>
      <c r="C13" s="30" t="s">
        <v>827</v>
      </c>
      <c r="D13" s="31">
        <v>44649</v>
      </c>
      <c r="E13" s="37">
        <v>16519.900000000001</v>
      </c>
      <c r="F13" s="37">
        <v>16438.600000000002</v>
      </c>
      <c r="G13" s="38">
        <v>16281.300000000003</v>
      </c>
      <c r="H13" s="38">
        <v>16042.7</v>
      </c>
      <c r="I13" s="38">
        <v>15885.400000000001</v>
      </c>
      <c r="J13" s="38">
        <v>16677.200000000004</v>
      </c>
      <c r="K13" s="38">
        <v>16834.5</v>
      </c>
      <c r="L13" s="38">
        <v>17073.100000000006</v>
      </c>
      <c r="M13" s="28">
        <v>16595.900000000001</v>
      </c>
      <c r="N13" s="28">
        <v>16200</v>
      </c>
      <c r="O13" s="39">
        <v>4040</v>
      </c>
      <c r="P13" s="40">
        <v>-0.16528925619834711</v>
      </c>
    </row>
    <row r="14" spans="1:16" ht="12.75" customHeight="1">
      <c r="A14" s="28">
        <v>4</v>
      </c>
      <c r="B14" s="29" t="s">
        <v>35</v>
      </c>
      <c r="C14" s="30" t="s">
        <v>859</v>
      </c>
      <c r="D14" s="31">
        <v>44649</v>
      </c>
      <c r="E14" s="37">
        <v>6900.3</v>
      </c>
      <c r="F14" s="37">
        <v>6936.7666666666664</v>
      </c>
      <c r="G14" s="38">
        <v>6863.5333333333328</v>
      </c>
      <c r="H14" s="38">
        <v>6826.7666666666664</v>
      </c>
      <c r="I14" s="38">
        <v>6753.5333333333328</v>
      </c>
      <c r="J14" s="38">
        <v>6973.5333333333328</v>
      </c>
      <c r="K14" s="38">
        <v>7046.7666666666664</v>
      </c>
      <c r="L14" s="38">
        <v>7083.5333333333328</v>
      </c>
      <c r="M14" s="28">
        <v>7010</v>
      </c>
      <c r="N14" s="28">
        <v>6900</v>
      </c>
      <c r="O14" s="39">
        <v>2250</v>
      </c>
      <c r="P14" s="40">
        <v>-3.2258064516129031E-2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874.45</v>
      </c>
      <c r="F15" s="37">
        <v>864.2166666666667</v>
      </c>
      <c r="G15" s="38">
        <v>846.48333333333335</v>
      </c>
      <c r="H15" s="38">
        <v>818.51666666666665</v>
      </c>
      <c r="I15" s="38">
        <v>800.7833333333333</v>
      </c>
      <c r="J15" s="38">
        <v>892.18333333333339</v>
      </c>
      <c r="K15" s="38">
        <v>909.91666666666674</v>
      </c>
      <c r="L15" s="38">
        <v>937.88333333333344</v>
      </c>
      <c r="M15" s="28">
        <v>881.95</v>
      </c>
      <c r="N15" s="28">
        <v>836.25</v>
      </c>
      <c r="O15" s="39">
        <v>2793100</v>
      </c>
      <c r="P15" s="40">
        <v>-2.8959810874704492E-2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44651</v>
      </c>
      <c r="E16" s="37">
        <v>2083.35</v>
      </c>
      <c r="F16" s="37">
        <v>2099.8999999999996</v>
      </c>
      <c r="G16" s="38">
        <v>2057.8499999999995</v>
      </c>
      <c r="H16" s="38">
        <v>2032.35</v>
      </c>
      <c r="I16" s="38">
        <v>1990.2999999999997</v>
      </c>
      <c r="J16" s="38">
        <v>2125.3999999999992</v>
      </c>
      <c r="K16" s="38">
        <v>2167.4499999999994</v>
      </c>
      <c r="L16" s="38">
        <v>2192.9499999999989</v>
      </c>
      <c r="M16" s="28">
        <v>2141.9499999999998</v>
      </c>
      <c r="N16" s="28">
        <v>2074.4</v>
      </c>
      <c r="O16" s="39">
        <v>213750</v>
      </c>
      <c r="P16" s="40">
        <v>-1.4976958525345621E-2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44651</v>
      </c>
      <c r="E17" s="37">
        <v>17107.5</v>
      </c>
      <c r="F17" s="37">
        <v>17211.666666666668</v>
      </c>
      <c r="G17" s="38">
        <v>16932.333333333336</v>
      </c>
      <c r="H17" s="38">
        <v>16757.166666666668</v>
      </c>
      <c r="I17" s="38">
        <v>16477.833333333336</v>
      </c>
      <c r="J17" s="38">
        <v>17386.833333333336</v>
      </c>
      <c r="K17" s="38">
        <v>17666.166666666672</v>
      </c>
      <c r="L17" s="38">
        <v>17841.333333333336</v>
      </c>
      <c r="M17" s="28">
        <v>17491</v>
      </c>
      <c r="N17" s="28">
        <v>17036.5</v>
      </c>
      <c r="O17" s="39">
        <v>35500</v>
      </c>
      <c r="P17" s="40">
        <v>6.3784549964564135E-3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44651</v>
      </c>
      <c r="E18" s="37">
        <v>104.55</v>
      </c>
      <c r="F18" s="37">
        <v>103.91666666666667</v>
      </c>
      <c r="G18" s="38">
        <v>102.83333333333334</v>
      </c>
      <c r="H18" s="38">
        <v>101.11666666666667</v>
      </c>
      <c r="I18" s="38">
        <v>100.03333333333335</v>
      </c>
      <c r="J18" s="38">
        <v>105.63333333333334</v>
      </c>
      <c r="K18" s="38">
        <v>106.71666666666668</v>
      </c>
      <c r="L18" s="38">
        <v>108.43333333333334</v>
      </c>
      <c r="M18" s="28">
        <v>105</v>
      </c>
      <c r="N18" s="28">
        <v>102.2</v>
      </c>
      <c r="O18" s="39">
        <v>16394400</v>
      </c>
      <c r="P18" s="40">
        <v>-2.1424745581146223E-3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44651</v>
      </c>
      <c r="E19" s="37">
        <v>277.35000000000002</v>
      </c>
      <c r="F19" s="37">
        <v>277.88333333333338</v>
      </c>
      <c r="G19" s="38">
        <v>274.01666666666677</v>
      </c>
      <c r="H19" s="38">
        <v>270.68333333333339</v>
      </c>
      <c r="I19" s="38">
        <v>266.81666666666678</v>
      </c>
      <c r="J19" s="38">
        <v>281.21666666666675</v>
      </c>
      <c r="K19" s="38">
        <v>285.08333333333343</v>
      </c>
      <c r="L19" s="38">
        <v>288.41666666666674</v>
      </c>
      <c r="M19" s="28">
        <v>281.75</v>
      </c>
      <c r="N19" s="28">
        <v>274.55</v>
      </c>
      <c r="O19" s="39">
        <v>12157600</v>
      </c>
      <c r="P19" s="40">
        <v>-3.6472285184422006E-2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44651</v>
      </c>
      <c r="E20" s="37">
        <v>2067.4499999999998</v>
      </c>
      <c r="F20" s="37">
        <v>2057.1166666666663</v>
      </c>
      <c r="G20" s="38">
        <v>2040.3833333333328</v>
      </c>
      <c r="H20" s="38">
        <v>2013.3166666666664</v>
      </c>
      <c r="I20" s="38">
        <v>1996.5833333333328</v>
      </c>
      <c r="J20" s="38">
        <v>2084.1833333333325</v>
      </c>
      <c r="K20" s="38">
        <v>2100.9166666666661</v>
      </c>
      <c r="L20" s="38">
        <v>2127.9833333333327</v>
      </c>
      <c r="M20" s="28">
        <v>2073.85</v>
      </c>
      <c r="N20" s="28">
        <v>2030.05</v>
      </c>
      <c r="O20" s="39">
        <v>2344250</v>
      </c>
      <c r="P20" s="40">
        <v>3.8539770902472968E-3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44651</v>
      </c>
      <c r="E21" s="37">
        <v>1742.55</v>
      </c>
      <c r="F21" s="37">
        <v>1741.7166666666665</v>
      </c>
      <c r="G21" s="38">
        <v>1726.4333333333329</v>
      </c>
      <c r="H21" s="38">
        <v>1710.3166666666664</v>
      </c>
      <c r="I21" s="38">
        <v>1695.0333333333328</v>
      </c>
      <c r="J21" s="38">
        <v>1757.833333333333</v>
      </c>
      <c r="K21" s="38">
        <v>1773.1166666666663</v>
      </c>
      <c r="L21" s="38">
        <v>1789.2333333333331</v>
      </c>
      <c r="M21" s="28">
        <v>1757</v>
      </c>
      <c r="N21" s="28">
        <v>1725.6</v>
      </c>
      <c r="O21" s="39">
        <v>20248000</v>
      </c>
      <c r="P21" s="40">
        <v>-5.3299928769680446E-3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44651</v>
      </c>
      <c r="E22" s="37">
        <v>733.65</v>
      </c>
      <c r="F22" s="37">
        <v>731.65</v>
      </c>
      <c r="G22" s="38">
        <v>727.59999999999991</v>
      </c>
      <c r="H22" s="38">
        <v>721.55</v>
      </c>
      <c r="I22" s="38">
        <v>717.49999999999989</v>
      </c>
      <c r="J22" s="38">
        <v>737.69999999999993</v>
      </c>
      <c r="K22" s="38">
        <v>741.74999999999989</v>
      </c>
      <c r="L22" s="38">
        <v>747.8</v>
      </c>
      <c r="M22" s="28">
        <v>735.7</v>
      </c>
      <c r="N22" s="28">
        <v>725.6</v>
      </c>
      <c r="O22" s="39">
        <v>82800000</v>
      </c>
      <c r="P22" s="40">
        <v>1.1335298118340512E-3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44651</v>
      </c>
      <c r="E23" s="37">
        <v>3390.75</v>
      </c>
      <c r="F23" s="37">
        <v>3393.9666666666667</v>
      </c>
      <c r="G23" s="38">
        <v>3366.4333333333334</v>
      </c>
      <c r="H23" s="38">
        <v>3342.1166666666668</v>
      </c>
      <c r="I23" s="38">
        <v>3314.5833333333335</v>
      </c>
      <c r="J23" s="38">
        <v>3418.2833333333333</v>
      </c>
      <c r="K23" s="38">
        <v>3445.8166666666671</v>
      </c>
      <c r="L23" s="38">
        <v>3470.1333333333332</v>
      </c>
      <c r="M23" s="28">
        <v>3421.5</v>
      </c>
      <c r="N23" s="28">
        <v>3369.65</v>
      </c>
      <c r="O23" s="39">
        <v>183200</v>
      </c>
      <c r="P23" s="40">
        <v>-2.553191489361702E-2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44651</v>
      </c>
      <c r="E24" s="37">
        <v>578.4</v>
      </c>
      <c r="F24" s="37">
        <v>577.65</v>
      </c>
      <c r="G24" s="38">
        <v>572.75</v>
      </c>
      <c r="H24" s="38">
        <v>567.1</v>
      </c>
      <c r="I24" s="38">
        <v>562.20000000000005</v>
      </c>
      <c r="J24" s="38">
        <v>583.29999999999995</v>
      </c>
      <c r="K24" s="38">
        <v>588.19999999999982</v>
      </c>
      <c r="L24" s="38">
        <v>593.84999999999991</v>
      </c>
      <c r="M24" s="28">
        <v>582.54999999999995</v>
      </c>
      <c r="N24" s="28">
        <v>572</v>
      </c>
      <c r="O24" s="39">
        <v>6821000</v>
      </c>
      <c r="P24" s="40">
        <v>1.7623733294169482E-3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44651</v>
      </c>
      <c r="E25" s="37">
        <v>286.45</v>
      </c>
      <c r="F25" s="37">
        <v>288.16666666666669</v>
      </c>
      <c r="G25" s="38">
        <v>282.33333333333337</v>
      </c>
      <c r="H25" s="38">
        <v>278.2166666666667</v>
      </c>
      <c r="I25" s="38">
        <v>272.38333333333338</v>
      </c>
      <c r="J25" s="38">
        <v>292.28333333333336</v>
      </c>
      <c r="K25" s="38">
        <v>298.11666666666673</v>
      </c>
      <c r="L25" s="38">
        <v>302.23333333333335</v>
      </c>
      <c r="M25" s="28">
        <v>294</v>
      </c>
      <c r="N25" s="28">
        <v>284.05</v>
      </c>
      <c r="O25" s="39">
        <v>28623000</v>
      </c>
      <c r="P25" s="40">
        <v>1.7435350573180484E-2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44651</v>
      </c>
      <c r="E26" s="37">
        <v>732.7</v>
      </c>
      <c r="F26" s="37">
        <v>734.2833333333333</v>
      </c>
      <c r="G26" s="38">
        <v>726.56666666666661</v>
      </c>
      <c r="H26" s="38">
        <v>720.43333333333328</v>
      </c>
      <c r="I26" s="38">
        <v>712.71666666666658</v>
      </c>
      <c r="J26" s="38">
        <v>740.41666666666663</v>
      </c>
      <c r="K26" s="38">
        <v>748.13333333333333</v>
      </c>
      <c r="L26" s="38">
        <v>754.26666666666665</v>
      </c>
      <c r="M26" s="28">
        <v>742</v>
      </c>
      <c r="N26" s="28">
        <v>728.15</v>
      </c>
      <c r="O26" s="39">
        <v>1809500</v>
      </c>
      <c r="P26" s="40">
        <v>2.4980174464710549E-2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44651</v>
      </c>
      <c r="E27" s="37">
        <v>4930.95</v>
      </c>
      <c r="F27" s="37">
        <v>4945.2833333333338</v>
      </c>
      <c r="G27" s="38">
        <v>4864.3166666666675</v>
      </c>
      <c r="H27" s="38">
        <v>4797.6833333333334</v>
      </c>
      <c r="I27" s="38">
        <v>4716.7166666666672</v>
      </c>
      <c r="J27" s="38">
        <v>5011.9166666666679</v>
      </c>
      <c r="K27" s="38">
        <v>5092.8833333333332</v>
      </c>
      <c r="L27" s="38">
        <v>5159.5166666666682</v>
      </c>
      <c r="M27" s="28">
        <v>5026.25</v>
      </c>
      <c r="N27" s="28">
        <v>4878.6499999999996</v>
      </c>
      <c r="O27" s="39">
        <v>2149250</v>
      </c>
      <c r="P27" s="40">
        <v>4.2051162247401007E-3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44651</v>
      </c>
      <c r="E28" s="37">
        <v>184.55</v>
      </c>
      <c r="F28" s="37">
        <v>183.81666666666669</v>
      </c>
      <c r="G28" s="38">
        <v>182.03333333333339</v>
      </c>
      <c r="H28" s="38">
        <v>179.51666666666671</v>
      </c>
      <c r="I28" s="38">
        <v>177.73333333333341</v>
      </c>
      <c r="J28" s="38">
        <v>186.33333333333337</v>
      </c>
      <c r="K28" s="38">
        <v>188.11666666666667</v>
      </c>
      <c r="L28" s="38">
        <v>190.63333333333335</v>
      </c>
      <c r="M28" s="28">
        <v>185.6</v>
      </c>
      <c r="N28" s="28">
        <v>181.3</v>
      </c>
      <c r="O28" s="39">
        <v>14880000</v>
      </c>
      <c r="P28" s="40">
        <v>4.0013978682509173E-2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44651</v>
      </c>
      <c r="E29" s="37">
        <v>107.65</v>
      </c>
      <c r="F29" s="37">
        <v>106.5</v>
      </c>
      <c r="G29" s="38">
        <v>104.75</v>
      </c>
      <c r="H29" s="38">
        <v>101.85</v>
      </c>
      <c r="I29" s="38">
        <v>100.1</v>
      </c>
      <c r="J29" s="38">
        <v>109.4</v>
      </c>
      <c r="K29" s="38">
        <v>111.15</v>
      </c>
      <c r="L29" s="38">
        <v>114.05000000000001</v>
      </c>
      <c r="M29" s="28">
        <v>108.25</v>
      </c>
      <c r="N29" s="28">
        <v>103.6</v>
      </c>
      <c r="O29" s="39">
        <v>47385000</v>
      </c>
      <c r="P29" s="40">
        <v>9.3941717791411038E-3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44651</v>
      </c>
      <c r="E30" s="37">
        <v>2966.65</v>
      </c>
      <c r="F30" s="37">
        <v>2953.7333333333336</v>
      </c>
      <c r="G30" s="38">
        <v>2932.4666666666672</v>
      </c>
      <c r="H30" s="38">
        <v>2898.2833333333338</v>
      </c>
      <c r="I30" s="38">
        <v>2877.0166666666673</v>
      </c>
      <c r="J30" s="38">
        <v>2987.916666666667</v>
      </c>
      <c r="K30" s="38">
        <v>3009.1833333333334</v>
      </c>
      <c r="L30" s="38">
        <v>3043.3666666666668</v>
      </c>
      <c r="M30" s="28">
        <v>2975</v>
      </c>
      <c r="N30" s="28">
        <v>2919.55</v>
      </c>
      <c r="O30" s="39">
        <v>5590650</v>
      </c>
      <c r="P30" s="40">
        <v>-6.5835065835065836E-3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44651</v>
      </c>
      <c r="E31" s="37">
        <v>1978.55</v>
      </c>
      <c r="F31" s="37">
        <v>1960.3833333333332</v>
      </c>
      <c r="G31" s="38">
        <v>1933.0666666666664</v>
      </c>
      <c r="H31" s="38">
        <v>1887.5833333333333</v>
      </c>
      <c r="I31" s="38">
        <v>1860.2666666666664</v>
      </c>
      <c r="J31" s="38">
        <v>2005.8666666666663</v>
      </c>
      <c r="K31" s="38">
        <v>2033.1833333333329</v>
      </c>
      <c r="L31" s="38">
        <v>2078.6666666666661</v>
      </c>
      <c r="M31" s="28">
        <v>1987.7</v>
      </c>
      <c r="N31" s="28">
        <v>1914.9</v>
      </c>
      <c r="O31" s="39">
        <v>1033175</v>
      </c>
      <c r="P31" s="40">
        <v>-2.1359729096118781E-2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44651</v>
      </c>
      <c r="E32" s="37">
        <v>9497.0499999999993</v>
      </c>
      <c r="F32" s="37">
        <v>9451.1999999999989</v>
      </c>
      <c r="G32" s="38">
        <v>9272.3999999999978</v>
      </c>
      <c r="H32" s="38">
        <v>9047.7499999999982</v>
      </c>
      <c r="I32" s="38">
        <v>8868.9499999999971</v>
      </c>
      <c r="J32" s="38">
        <v>9675.8499999999985</v>
      </c>
      <c r="K32" s="38">
        <v>9854.6499999999978</v>
      </c>
      <c r="L32" s="38">
        <v>10079.299999999999</v>
      </c>
      <c r="M32" s="28">
        <v>9630</v>
      </c>
      <c r="N32" s="28">
        <v>9226.5499999999993</v>
      </c>
      <c r="O32" s="39">
        <v>125850</v>
      </c>
      <c r="P32" s="40">
        <v>7.9794079794079792E-2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44651</v>
      </c>
      <c r="E33" s="37">
        <v>1116</v>
      </c>
      <c r="F33" s="37">
        <v>1133.8833333333334</v>
      </c>
      <c r="G33" s="38">
        <v>1060.1166666666668</v>
      </c>
      <c r="H33" s="38">
        <v>1004.2333333333333</v>
      </c>
      <c r="I33" s="38">
        <v>930.4666666666667</v>
      </c>
      <c r="J33" s="38">
        <v>1189.7666666666669</v>
      </c>
      <c r="K33" s="38">
        <v>1263.5333333333338</v>
      </c>
      <c r="L33" s="38">
        <v>1319.416666666667</v>
      </c>
      <c r="M33" s="28">
        <v>1207.6500000000001</v>
      </c>
      <c r="N33" s="28">
        <v>1078</v>
      </c>
      <c r="O33" s="39">
        <v>3177000</v>
      </c>
      <c r="P33" s="40">
        <v>0.35972608602610745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44651</v>
      </c>
      <c r="E34" s="37">
        <v>633.95000000000005</v>
      </c>
      <c r="F34" s="37">
        <v>638.05000000000007</v>
      </c>
      <c r="G34" s="38">
        <v>625.10000000000014</v>
      </c>
      <c r="H34" s="38">
        <v>616.25000000000011</v>
      </c>
      <c r="I34" s="38">
        <v>603.30000000000018</v>
      </c>
      <c r="J34" s="38">
        <v>646.90000000000009</v>
      </c>
      <c r="K34" s="38">
        <v>659.85000000000014</v>
      </c>
      <c r="L34" s="38">
        <v>668.7</v>
      </c>
      <c r="M34" s="28">
        <v>651</v>
      </c>
      <c r="N34" s="28">
        <v>629.20000000000005</v>
      </c>
      <c r="O34" s="39">
        <v>15474750</v>
      </c>
      <c r="P34" s="40">
        <v>6.4387103068143017E-3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44651</v>
      </c>
      <c r="E35" s="37">
        <v>710.7</v>
      </c>
      <c r="F35" s="37">
        <v>703.94999999999993</v>
      </c>
      <c r="G35" s="38">
        <v>694.59999999999991</v>
      </c>
      <c r="H35" s="38">
        <v>678.5</v>
      </c>
      <c r="I35" s="38">
        <v>669.15</v>
      </c>
      <c r="J35" s="38">
        <v>720.04999999999984</v>
      </c>
      <c r="K35" s="38">
        <v>729.4</v>
      </c>
      <c r="L35" s="38">
        <v>745.49999999999977</v>
      </c>
      <c r="M35" s="28">
        <v>713.3</v>
      </c>
      <c r="N35" s="28">
        <v>687.85</v>
      </c>
      <c r="O35" s="39">
        <v>49736400</v>
      </c>
      <c r="P35" s="40">
        <v>-3.6541993072828287E-2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44651</v>
      </c>
      <c r="E36" s="37">
        <v>3418</v>
      </c>
      <c r="F36" s="37">
        <v>3402.7166666666667</v>
      </c>
      <c r="G36" s="38">
        <v>3363.1333333333332</v>
      </c>
      <c r="H36" s="38">
        <v>3308.2666666666664</v>
      </c>
      <c r="I36" s="38">
        <v>3268.6833333333329</v>
      </c>
      <c r="J36" s="38">
        <v>3457.5833333333335</v>
      </c>
      <c r="K36" s="38">
        <v>3497.1666666666665</v>
      </c>
      <c r="L36" s="38">
        <v>3552.0333333333338</v>
      </c>
      <c r="M36" s="28">
        <v>3442.3</v>
      </c>
      <c r="N36" s="28">
        <v>3347.85</v>
      </c>
      <c r="O36" s="39">
        <v>2199500</v>
      </c>
      <c r="P36" s="40">
        <v>-7.9500283929585466E-4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44651</v>
      </c>
      <c r="E37" s="37">
        <v>15748.7</v>
      </c>
      <c r="F37" s="37">
        <v>15669</v>
      </c>
      <c r="G37" s="38">
        <v>15530.05</v>
      </c>
      <c r="H37" s="38">
        <v>15311.4</v>
      </c>
      <c r="I37" s="38">
        <v>15172.449999999999</v>
      </c>
      <c r="J37" s="38">
        <v>15887.65</v>
      </c>
      <c r="K37" s="38">
        <v>16026.6</v>
      </c>
      <c r="L37" s="38">
        <v>16245.25</v>
      </c>
      <c r="M37" s="28">
        <v>15807.95</v>
      </c>
      <c r="N37" s="28">
        <v>15450.35</v>
      </c>
      <c r="O37" s="39">
        <v>676300</v>
      </c>
      <c r="P37" s="40">
        <v>1.8754236649845598E-2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44651</v>
      </c>
      <c r="E38" s="37">
        <v>6694.9</v>
      </c>
      <c r="F38" s="37">
        <v>6641.5333333333328</v>
      </c>
      <c r="G38" s="38">
        <v>6564.7166666666653</v>
      </c>
      <c r="H38" s="38">
        <v>6434.5333333333328</v>
      </c>
      <c r="I38" s="38">
        <v>6357.7166666666653</v>
      </c>
      <c r="J38" s="38">
        <v>6771.7166666666653</v>
      </c>
      <c r="K38" s="38">
        <v>6848.5333333333328</v>
      </c>
      <c r="L38" s="38">
        <v>6978.7166666666653</v>
      </c>
      <c r="M38" s="28">
        <v>6718.35</v>
      </c>
      <c r="N38" s="28">
        <v>6511.35</v>
      </c>
      <c r="O38" s="39">
        <v>4293250</v>
      </c>
      <c r="P38" s="40">
        <v>2.6632790315348976E-2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44651</v>
      </c>
      <c r="E39" s="37">
        <v>1980.6</v>
      </c>
      <c r="F39" s="37">
        <v>1974.9333333333332</v>
      </c>
      <c r="G39" s="38">
        <v>1951.2666666666664</v>
      </c>
      <c r="H39" s="38">
        <v>1921.9333333333332</v>
      </c>
      <c r="I39" s="38">
        <v>1898.2666666666664</v>
      </c>
      <c r="J39" s="38">
        <v>2004.2666666666664</v>
      </c>
      <c r="K39" s="38">
        <v>2027.9333333333329</v>
      </c>
      <c r="L39" s="38">
        <v>2057.2666666666664</v>
      </c>
      <c r="M39" s="28">
        <v>1998.6</v>
      </c>
      <c r="N39" s="28">
        <v>1945.6</v>
      </c>
      <c r="O39" s="39">
        <v>1336000</v>
      </c>
      <c r="P39" s="40">
        <v>-3.5799522673031028E-3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44651</v>
      </c>
      <c r="E40" s="37">
        <v>503.1</v>
      </c>
      <c r="F40" s="37">
        <v>499.08333333333331</v>
      </c>
      <c r="G40" s="38">
        <v>482.66666666666663</v>
      </c>
      <c r="H40" s="38">
        <v>462.23333333333329</v>
      </c>
      <c r="I40" s="38">
        <v>445.81666666666661</v>
      </c>
      <c r="J40" s="38">
        <v>519.51666666666665</v>
      </c>
      <c r="K40" s="38">
        <v>535.93333333333328</v>
      </c>
      <c r="L40" s="38">
        <v>556.36666666666667</v>
      </c>
      <c r="M40" s="28">
        <v>515.5</v>
      </c>
      <c r="N40" s="28">
        <v>478.65</v>
      </c>
      <c r="O40" s="39">
        <v>10950400</v>
      </c>
      <c r="P40" s="40">
        <v>0.19046790746216732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44651</v>
      </c>
      <c r="E41" s="37">
        <v>266.05</v>
      </c>
      <c r="F41" s="37">
        <v>265.2</v>
      </c>
      <c r="G41" s="38">
        <v>260.95</v>
      </c>
      <c r="H41" s="38">
        <v>255.85000000000002</v>
      </c>
      <c r="I41" s="38">
        <v>251.60000000000002</v>
      </c>
      <c r="J41" s="38">
        <v>270.29999999999995</v>
      </c>
      <c r="K41" s="38">
        <v>274.54999999999995</v>
      </c>
      <c r="L41" s="38">
        <v>279.64999999999992</v>
      </c>
      <c r="M41" s="28">
        <v>269.45</v>
      </c>
      <c r="N41" s="28">
        <v>260.10000000000002</v>
      </c>
      <c r="O41" s="39">
        <v>30551400</v>
      </c>
      <c r="P41" s="40">
        <v>2.6489265195040822E-2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44651</v>
      </c>
      <c r="E42" s="37">
        <v>107.05</v>
      </c>
      <c r="F42" s="37">
        <v>106.10000000000001</v>
      </c>
      <c r="G42" s="38">
        <v>104.50000000000001</v>
      </c>
      <c r="H42" s="38">
        <v>101.95</v>
      </c>
      <c r="I42" s="38">
        <v>100.35000000000001</v>
      </c>
      <c r="J42" s="38">
        <v>108.65000000000002</v>
      </c>
      <c r="K42" s="38">
        <v>110.25000000000001</v>
      </c>
      <c r="L42" s="38">
        <v>112.80000000000003</v>
      </c>
      <c r="M42" s="28">
        <v>107.7</v>
      </c>
      <c r="N42" s="28">
        <v>103.55</v>
      </c>
      <c r="O42" s="39">
        <v>116017200</v>
      </c>
      <c r="P42" s="40">
        <v>-1.1080890500654781E-3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44651</v>
      </c>
      <c r="E43" s="37">
        <v>1851.4</v>
      </c>
      <c r="F43" s="37">
        <v>1830.2</v>
      </c>
      <c r="G43" s="38">
        <v>1801</v>
      </c>
      <c r="H43" s="38">
        <v>1750.6</v>
      </c>
      <c r="I43" s="38">
        <v>1721.3999999999999</v>
      </c>
      <c r="J43" s="38">
        <v>1880.6000000000001</v>
      </c>
      <c r="K43" s="38">
        <v>1909.8000000000004</v>
      </c>
      <c r="L43" s="38">
        <v>1960.2000000000003</v>
      </c>
      <c r="M43" s="28">
        <v>1859.4</v>
      </c>
      <c r="N43" s="28">
        <v>1779.8</v>
      </c>
      <c r="O43" s="39">
        <v>1509750</v>
      </c>
      <c r="P43" s="40">
        <v>5.5769230769230772E-2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44651</v>
      </c>
      <c r="E44" s="37">
        <v>209.05</v>
      </c>
      <c r="F44" s="37">
        <v>210.81666666666669</v>
      </c>
      <c r="G44" s="38">
        <v>206.53333333333339</v>
      </c>
      <c r="H44" s="38">
        <v>204.01666666666671</v>
      </c>
      <c r="I44" s="38">
        <v>199.73333333333341</v>
      </c>
      <c r="J44" s="38">
        <v>213.33333333333337</v>
      </c>
      <c r="K44" s="38">
        <v>217.61666666666667</v>
      </c>
      <c r="L44" s="38">
        <v>220.13333333333335</v>
      </c>
      <c r="M44" s="28">
        <v>215.1</v>
      </c>
      <c r="N44" s="28">
        <v>208.3</v>
      </c>
      <c r="O44" s="39">
        <v>27272600</v>
      </c>
      <c r="P44" s="40">
        <v>3.9692887150514271E-2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44651</v>
      </c>
      <c r="E45" s="37">
        <v>680.35</v>
      </c>
      <c r="F45" s="37">
        <v>677.58333333333337</v>
      </c>
      <c r="G45" s="38">
        <v>669.91666666666674</v>
      </c>
      <c r="H45" s="38">
        <v>659.48333333333335</v>
      </c>
      <c r="I45" s="38">
        <v>651.81666666666672</v>
      </c>
      <c r="J45" s="38">
        <v>688.01666666666677</v>
      </c>
      <c r="K45" s="38">
        <v>695.68333333333351</v>
      </c>
      <c r="L45" s="38">
        <v>706.11666666666679</v>
      </c>
      <c r="M45" s="28">
        <v>685.25</v>
      </c>
      <c r="N45" s="28">
        <v>667.15</v>
      </c>
      <c r="O45" s="39">
        <v>4719000</v>
      </c>
      <c r="P45" s="40">
        <v>1.1315417256011316E-2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44651</v>
      </c>
      <c r="E46" s="37">
        <v>650.25</v>
      </c>
      <c r="F46" s="37">
        <v>642.91666666666663</v>
      </c>
      <c r="G46" s="38">
        <v>633.13333333333321</v>
      </c>
      <c r="H46" s="38">
        <v>616.01666666666654</v>
      </c>
      <c r="I46" s="38">
        <v>606.23333333333312</v>
      </c>
      <c r="J46" s="38">
        <v>660.0333333333333</v>
      </c>
      <c r="K46" s="38">
        <v>669.81666666666683</v>
      </c>
      <c r="L46" s="38">
        <v>686.93333333333339</v>
      </c>
      <c r="M46" s="28">
        <v>652.70000000000005</v>
      </c>
      <c r="N46" s="28">
        <v>625.79999999999995</v>
      </c>
      <c r="O46" s="39">
        <v>6322500</v>
      </c>
      <c r="P46" s="40">
        <v>-1.4265668849391955E-2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44651</v>
      </c>
      <c r="E47" s="37">
        <v>702.55</v>
      </c>
      <c r="F47" s="37">
        <v>700.35</v>
      </c>
      <c r="G47" s="38">
        <v>694.35</v>
      </c>
      <c r="H47" s="38">
        <v>686.15</v>
      </c>
      <c r="I47" s="38">
        <v>680.15</v>
      </c>
      <c r="J47" s="38">
        <v>708.55000000000007</v>
      </c>
      <c r="K47" s="38">
        <v>714.55000000000007</v>
      </c>
      <c r="L47" s="38">
        <v>722.75000000000011</v>
      </c>
      <c r="M47" s="28">
        <v>706.35</v>
      </c>
      <c r="N47" s="28">
        <v>692.15</v>
      </c>
      <c r="O47" s="39">
        <v>52803850</v>
      </c>
      <c r="P47" s="40">
        <v>-8.7209302325581394E-3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44651</v>
      </c>
      <c r="E48" s="37">
        <v>51.2</v>
      </c>
      <c r="F48" s="37">
        <v>51.433333333333337</v>
      </c>
      <c r="G48" s="38">
        <v>50.316666666666677</v>
      </c>
      <c r="H48" s="38">
        <v>49.433333333333337</v>
      </c>
      <c r="I48" s="38">
        <v>48.316666666666677</v>
      </c>
      <c r="J48" s="38">
        <v>52.316666666666677</v>
      </c>
      <c r="K48" s="38">
        <v>53.433333333333337</v>
      </c>
      <c r="L48" s="38">
        <v>54.316666666666677</v>
      </c>
      <c r="M48" s="28">
        <v>52.55</v>
      </c>
      <c r="N48" s="28">
        <v>50.55</v>
      </c>
      <c r="O48" s="39">
        <v>106470000</v>
      </c>
      <c r="P48" s="40">
        <v>-1.378766988378964E-3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44651</v>
      </c>
      <c r="E49" s="37">
        <v>330.25</v>
      </c>
      <c r="F49" s="37">
        <v>330.65000000000003</v>
      </c>
      <c r="G49" s="38">
        <v>325.65000000000009</v>
      </c>
      <c r="H49" s="38">
        <v>321.05000000000007</v>
      </c>
      <c r="I49" s="38">
        <v>316.05000000000013</v>
      </c>
      <c r="J49" s="38">
        <v>335.25000000000006</v>
      </c>
      <c r="K49" s="38">
        <v>340.24999999999994</v>
      </c>
      <c r="L49" s="38">
        <v>344.85</v>
      </c>
      <c r="M49" s="28">
        <v>335.65</v>
      </c>
      <c r="N49" s="28">
        <v>326.05</v>
      </c>
      <c r="O49" s="39">
        <v>20670100</v>
      </c>
      <c r="P49" s="40">
        <v>2.4977189781021897E-2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44651</v>
      </c>
      <c r="E50" s="37">
        <v>14074.8</v>
      </c>
      <c r="F50" s="37">
        <v>14103.85</v>
      </c>
      <c r="G50" s="38">
        <v>13907.7</v>
      </c>
      <c r="H50" s="38">
        <v>13740.6</v>
      </c>
      <c r="I50" s="38">
        <v>13544.45</v>
      </c>
      <c r="J50" s="38">
        <v>14270.95</v>
      </c>
      <c r="K50" s="38">
        <v>14467.099999999999</v>
      </c>
      <c r="L50" s="38">
        <v>14634.2</v>
      </c>
      <c r="M50" s="28">
        <v>14300</v>
      </c>
      <c r="N50" s="28">
        <v>13936.75</v>
      </c>
      <c r="O50" s="39">
        <v>173450</v>
      </c>
      <c r="P50" s="40">
        <v>7.9004665629860027E-2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44651</v>
      </c>
      <c r="E51" s="37">
        <v>356.95</v>
      </c>
      <c r="F51" s="37">
        <v>355.06666666666666</v>
      </c>
      <c r="G51" s="38">
        <v>350.93333333333334</v>
      </c>
      <c r="H51" s="38">
        <v>344.91666666666669</v>
      </c>
      <c r="I51" s="38">
        <v>340.78333333333336</v>
      </c>
      <c r="J51" s="38">
        <v>361.08333333333331</v>
      </c>
      <c r="K51" s="38">
        <v>365.21666666666664</v>
      </c>
      <c r="L51" s="38">
        <v>371.23333333333329</v>
      </c>
      <c r="M51" s="28">
        <v>359.2</v>
      </c>
      <c r="N51" s="28">
        <v>349.05</v>
      </c>
      <c r="O51" s="39">
        <v>24962400</v>
      </c>
      <c r="P51" s="40">
        <v>-4.2463577987985918E-2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44651</v>
      </c>
      <c r="E52" s="37">
        <v>3199.2</v>
      </c>
      <c r="F52" s="37">
        <v>3193.1333333333332</v>
      </c>
      <c r="G52" s="38">
        <v>3163.4166666666665</v>
      </c>
      <c r="H52" s="38">
        <v>3127.6333333333332</v>
      </c>
      <c r="I52" s="38">
        <v>3097.9166666666665</v>
      </c>
      <c r="J52" s="38">
        <v>3228.9166666666665</v>
      </c>
      <c r="K52" s="38">
        <v>3258.6333333333337</v>
      </c>
      <c r="L52" s="38">
        <v>3294.4166666666665</v>
      </c>
      <c r="M52" s="28">
        <v>3222.85</v>
      </c>
      <c r="N52" s="28">
        <v>3157.35</v>
      </c>
      <c r="O52" s="39">
        <v>1868400</v>
      </c>
      <c r="P52" s="40">
        <v>7.332326935518654E-3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44651</v>
      </c>
      <c r="E53" s="37">
        <v>454.5</v>
      </c>
      <c r="F53" s="37">
        <v>455.95</v>
      </c>
      <c r="G53" s="38">
        <v>451.54999999999995</v>
      </c>
      <c r="H53" s="38">
        <v>448.59999999999997</v>
      </c>
      <c r="I53" s="38">
        <v>444.19999999999993</v>
      </c>
      <c r="J53" s="38">
        <v>458.9</v>
      </c>
      <c r="K53" s="38">
        <v>463.29999999999995</v>
      </c>
      <c r="L53" s="38">
        <v>466.25</v>
      </c>
      <c r="M53" s="28">
        <v>460.35</v>
      </c>
      <c r="N53" s="28">
        <v>453</v>
      </c>
      <c r="O53" s="39">
        <v>3376100</v>
      </c>
      <c r="P53" s="40">
        <v>1.8830914083954493E-2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44651</v>
      </c>
      <c r="E54" s="37">
        <v>221.65</v>
      </c>
      <c r="F54" s="37">
        <v>220.23333333333335</v>
      </c>
      <c r="G54" s="38">
        <v>216.91666666666669</v>
      </c>
      <c r="H54" s="38">
        <v>212.18333333333334</v>
      </c>
      <c r="I54" s="38">
        <v>208.86666666666667</v>
      </c>
      <c r="J54" s="38">
        <v>224.9666666666667</v>
      </c>
      <c r="K54" s="38">
        <v>228.28333333333336</v>
      </c>
      <c r="L54" s="38">
        <v>233.01666666666671</v>
      </c>
      <c r="M54" s="28">
        <v>223.55</v>
      </c>
      <c r="N54" s="28">
        <v>215.5</v>
      </c>
      <c r="O54" s="39">
        <v>44814600</v>
      </c>
      <c r="P54" s="40">
        <v>1.9282731515598135E-2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44651</v>
      </c>
      <c r="E55" s="37">
        <v>594.4</v>
      </c>
      <c r="F55" s="37">
        <v>591.43333333333328</v>
      </c>
      <c r="G55" s="38">
        <v>584.66666666666652</v>
      </c>
      <c r="H55" s="38">
        <v>574.93333333333328</v>
      </c>
      <c r="I55" s="38">
        <v>568.16666666666652</v>
      </c>
      <c r="J55" s="38">
        <v>601.16666666666652</v>
      </c>
      <c r="K55" s="38">
        <v>607.93333333333317</v>
      </c>
      <c r="L55" s="38">
        <v>617.66666666666652</v>
      </c>
      <c r="M55" s="28">
        <v>598.20000000000005</v>
      </c>
      <c r="N55" s="28">
        <v>581.70000000000005</v>
      </c>
      <c r="O55" s="39">
        <v>3198000</v>
      </c>
      <c r="P55" s="40">
        <v>1.5165583410708759E-2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44651</v>
      </c>
      <c r="E56" s="37">
        <v>423.45</v>
      </c>
      <c r="F56" s="37">
        <v>423.56666666666661</v>
      </c>
      <c r="G56" s="38">
        <v>418.03333333333319</v>
      </c>
      <c r="H56" s="38">
        <v>412.61666666666656</v>
      </c>
      <c r="I56" s="38">
        <v>407.08333333333314</v>
      </c>
      <c r="J56" s="38">
        <v>428.98333333333323</v>
      </c>
      <c r="K56" s="38">
        <v>434.51666666666665</v>
      </c>
      <c r="L56" s="38">
        <v>439.93333333333328</v>
      </c>
      <c r="M56" s="28">
        <v>429.1</v>
      </c>
      <c r="N56" s="28">
        <v>418.15</v>
      </c>
      <c r="O56" s="39">
        <v>2682000</v>
      </c>
      <c r="P56" s="40">
        <v>8.4951456310679616E-2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44651</v>
      </c>
      <c r="E57" s="37">
        <v>681.85</v>
      </c>
      <c r="F57" s="37">
        <v>675.5333333333333</v>
      </c>
      <c r="G57" s="38">
        <v>666.31666666666661</v>
      </c>
      <c r="H57" s="38">
        <v>650.7833333333333</v>
      </c>
      <c r="I57" s="38">
        <v>641.56666666666661</v>
      </c>
      <c r="J57" s="38">
        <v>691.06666666666661</v>
      </c>
      <c r="K57" s="38">
        <v>700.2833333333333</v>
      </c>
      <c r="L57" s="38">
        <v>715.81666666666661</v>
      </c>
      <c r="M57" s="28">
        <v>684.75</v>
      </c>
      <c r="N57" s="28">
        <v>660</v>
      </c>
      <c r="O57" s="39">
        <v>8978750</v>
      </c>
      <c r="P57" s="40">
        <v>-4.1591570774989605E-3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44651</v>
      </c>
      <c r="E58" s="37">
        <v>1045.8499999999999</v>
      </c>
      <c r="F58" s="37">
        <v>1046.8833333333334</v>
      </c>
      <c r="G58" s="38">
        <v>1036.0666666666668</v>
      </c>
      <c r="H58" s="38">
        <v>1026.2833333333333</v>
      </c>
      <c r="I58" s="38">
        <v>1015.4666666666667</v>
      </c>
      <c r="J58" s="38">
        <v>1056.666666666667</v>
      </c>
      <c r="K58" s="38">
        <v>1067.4833333333336</v>
      </c>
      <c r="L58" s="38">
        <v>1077.2666666666671</v>
      </c>
      <c r="M58" s="28">
        <v>1057.7</v>
      </c>
      <c r="N58" s="28">
        <v>1037.0999999999999</v>
      </c>
      <c r="O58" s="39">
        <v>10215400</v>
      </c>
      <c r="P58" s="40">
        <v>-3.3456334563345631E-2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44651</v>
      </c>
      <c r="E59" s="37">
        <v>180.3</v>
      </c>
      <c r="F59" s="37">
        <v>179.60000000000002</v>
      </c>
      <c r="G59" s="38">
        <v>177.55000000000004</v>
      </c>
      <c r="H59" s="38">
        <v>174.8</v>
      </c>
      <c r="I59" s="38">
        <v>172.75000000000003</v>
      </c>
      <c r="J59" s="38">
        <v>182.35000000000005</v>
      </c>
      <c r="K59" s="38">
        <v>184.4</v>
      </c>
      <c r="L59" s="38">
        <v>187.15000000000006</v>
      </c>
      <c r="M59" s="28">
        <v>181.65</v>
      </c>
      <c r="N59" s="28">
        <v>176.85</v>
      </c>
      <c r="O59" s="39">
        <v>36951600</v>
      </c>
      <c r="P59" s="40">
        <v>1.8169193380395788E-2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44651</v>
      </c>
      <c r="E60" s="37">
        <v>4381.05</v>
      </c>
      <c r="F60" s="37">
        <v>4336.3499999999995</v>
      </c>
      <c r="G60" s="38">
        <v>4267.6999999999989</v>
      </c>
      <c r="H60" s="38">
        <v>4154.3499999999995</v>
      </c>
      <c r="I60" s="38">
        <v>4085.6999999999989</v>
      </c>
      <c r="J60" s="38">
        <v>4449.6999999999989</v>
      </c>
      <c r="K60" s="38">
        <v>4518.3499999999985</v>
      </c>
      <c r="L60" s="38">
        <v>4631.6999999999989</v>
      </c>
      <c r="M60" s="28">
        <v>4405</v>
      </c>
      <c r="N60" s="28">
        <v>4223</v>
      </c>
      <c r="O60" s="39">
        <v>1691500</v>
      </c>
      <c r="P60" s="40">
        <v>-4.1534451495920215E-2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44651</v>
      </c>
      <c r="E61" s="37">
        <v>1502.35</v>
      </c>
      <c r="F61" s="37">
        <v>1497.5666666666666</v>
      </c>
      <c r="G61" s="38">
        <v>1484.8333333333333</v>
      </c>
      <c r="H61" s="38">
        <v>1467.3166666666666</v>
      </c>
      <c r="I61" s="38">
        <v>1454.5833333333333</v>
      </c>
      <c r="J61" s="38">
        <v>1515.0833333333333</v>
      </c>
      <c r="K61" s="38">
        <v>1527.8166666666668</v>
      </c>
      <c r="L61" s="38">
        <v>1545.3333333333333</v>
      </c>
      <c r="M61" s="28">
        <v>1510.3</v>
      </c>
      <c r="N61" s="28">
        <v>1480.05</v>
      </c>
      <c r="O61" s="39">
        <v>2411850</v>
      </c>
      <c r="P61" s="40">
        <v>0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44651</v>
      </c>
      <c r="E62" s="37">
        <v>601.45000000000005</v>
      </c>
      <c r="F62" s="37">
        <v>599.61666666666667</v>
      </c>
      <c r="G62" s="38">
        <v>592.5333333333333</v>
      </c>
      <c r="H62" s="38">
        <v>583.61666666666667</v>
      </c>
      <c r="I62" s="38">
        <v>576.5333333333333</v>
      </c>
      <c r="J62" s="38">
        <v>608.5333333333333</v>
      </c>
      <c r="K62" s="38">
        <v>615.61666666666656</v>
      </c>
      <c r="L62" s="38">
        <v>624.5333333333333</v>
      </c>
      <c r="M62" s="28">
        <v>606.70000000000005</v>
      </c>
      <c r="N62" s="28">
        <v>590.70000000000005</v>
      </c>
      <c r="O62" s="39">
        <v>5812000</v>
      </c>
      <c r="P62" s="40">
        <v>-3.4294829190482518E-2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44651</v>
      </c>
      <c r="E63" s="37">
        <v>768.85</v>
      </c>
      <c r="F63" s="37">
        <v>773.96666666666658</v>
      </c>
      <c r="G63" s="38">
        <v>759.93333333333317</v>
      </c>
      <c r="H63" s="38">
        <v>751.01666666666654</v>
      </c>
      <c r="I63" s="38">
        <v>736.98333333333312</v>
      </c>
      <c r="J63" s="38">
        <v>782.88333333333321</v>
      </c>
      <c r="K63" s="38">
        <v>796.91666666666674</v>
      </c>
      <c r="L63" s="38">
        <v>805.83333333333326</v>
      </c>
      <c r="M63" s="28">
        <v>788</v>
      </c>
      <c r="N63" s="28">
        <v>765.05</v>
      </c>
      <c r="O63" s="39">
        <v>978125</v>
      </c>
      <c r="P63" s="40">
        <v>-1.8193224592220829E-2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44651</v>
      </c>
      <c r="E64" s="37">
        <v>406.15</v>
      </c>
      <c r="F64" s="37">
        <v>407.86666666666662</v>
      </c>
      <c r="G64" s="38">
        <v>402.28333333333325</v>
      </c>
      <c r="H64" s="38">
        <v>398.41666666666663</v>
      </c>
      <c r="I64" s="38">
        <v>392.83333333333326</v>
      </c>
      <c r="J64" s="38">
        <v>411.73333333333323</v>
      </c>
      <c r="K64" s="38">
        <v>417.31666666666661</v>
      </c>
      <c r="L64" s="38">
        <v>421.18333333333322</v>
      </c>
      <c r="M64" s="28">
        <v>413.45</v>
      </c>
      <c r="N64" s="28">
        <v>404</v>
      </c>
      <c r="O64" s="39">
        <v>4335100</v>
      </c>
      <c r="P64" s="40">
        <v>2.0720020720020719E-2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44651</v>
      </c>
      <c r="E65" s="37">
        <v>120.85</v>
      </c>
      <c r="F65" s="37">
        <v>121.84999999999998</v>
      </c>
      <c r="G65" s="38">
        <v>119.59999999999997</v>
      </c>
      <c r="H65" s="38">
        <v>118.34999999999998</v>
      </c>
      <c r="I65" s="38">
        <v>116.09999999999997</v>
      </c>
      <c r="J65" s="38">
        <v>123.09999999999997</v>
      </c>
      <c r="K65" s="38">
        <v>125.35</v>
      </c>
      <c r="L65" s="38">
        <v>126.59999999999997</v>
      </c>
      <c r="M65" s="28">
        <v>124.1</v>
      </c>
      <c r="N65" s="28">
        <v>120.6</v>
      </c>
      <c r="O65" s="39">
        <v>10417600</v>
      </c>
      <c r="P65" s="40">
        <v>7.3957237995092878E-2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44651</v>
      </c>
      <c r="E66" s="37">
        <v>1032.55</v>
      </c>
      <c r="F66" s="37">
        <v>1025.8666666666666</v>
      </c>
      <c r="G66" s="38">
        <v>1003.6833333333332</v>
      </c>
      <c r="H66" s="38">
        <v>974.81666666666661</v>
      </c>
      <c r="I66" s="38">
        <v>952.63333333333321</v>
      </c>
      <c r="J66" s="38">
        <v>1054.7333333333331</v>
      </c>
      <c r="K66" s="38">
        <v>1076.9166666666665</v>
      </c>
      <c r="L66" s="38">
        <v>1105.7833333333331</v>
      </c>
      <c r="M66" s="28">
        <v>1048.05</v>
      </c>
      <c r="N66" s="28">
        <v>997</v>
      </c>
      <c r="O66" s="39">
        <v>1767600</v>
      </c>
      <c r="P66" s="40">
        <v>0.13046815042210283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44651</v>
      </c>
      <c r="E67" s="37">
        <v>542.20000000000005</v>
      </c>
      <c r="F67" s="37">
        <v>541.83333333333337</v>
      </c>
      <c r="G67" s="38">
        <v>534.7166666666667</v>
      </c>
      <c r="H67" s="38">
        <v>527.23333333333335</v>
      </c>
      <c r="I67" s="38">
        <v>520.11666666666667</v>
      </c>
      <c r="J67" s="38">
        <v>549.31666666666672</v>
      </c>
      <c r="K67" s="38">
        <v>556.43333333333328</v>
      </c>
      <c r="L67" s="38">
        <v>563.91666666666674</v>
      </c>
      <c r="M67" s="28">
        <v>548.95000000000005</v>
      </c>
      <c r="N67" s="28">
        <v>534.35</v>
      </c>
      <c r="O67" s="39">
        <v>13248750</v>
      </c>
      <c r="P67" s="40">
        <v>2.2575976845151953E-2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44651</v>
      </c>
      <c r="E68" s="37">
        <v>1415.3</v>
      </c>
      <c r="F68" s="37">
        <v>1405.7833333333335</v>
      </c>
      <c r="G68" s="38">
        <v>1384.5666666666671</v>
      </c>
      <c r="H68" s="38">
        <v>1353.8333333333335</v>
      </c>
      <c r="I68" s="38">
        <v>1332.616666666667</v>
      </c>
      <c r="J68" s="38">
        <v>1436.5166666666671</v>
      </c>
      <c r="K68" s="38">
        <v>1457.7333333333338</v>
      </c>
      <c r="L68" s="38">
        <v>1488.4666666666672</v>
      </c>
      <c r="M68" s="28">
        <v>1427</v>
      </c>
      <c r="N68" s="28">
        <v>1375.05</v>
      </c>
      <c r="O68" s="39">
        <v>744500</v>
      </c>
      <c r="P68" s="40">
        <v>0.2194922194922195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44651</v>
      </c>
      <c r="E69" s="37">
        <v>2220.9499999999998</v>
      </c>
      <c r="F69" s="37">
        <v>2167.4166666666665</v>
      </c>
      <c r="G69" s="38">
        <v>2086.833333333333</v>
      </c>
      <c r="H69" s="38">
        <v>1952.7166666666665</v>
      </c>
      <c r="I69" s="38">
        <v>1872.133333333333</v>
      </c>
      <c r="J69" s="38">
        <v>2301.5333333333328</v>
      </c>
      <c r="K69" s="38">
        <v>2382.1166666666659</v>
      </c>
      <c r="L69" s="38">
        <v>2516.2333333333331</v>
      </c>
      <c r="M69" s="28">
        <v>2248</v>
      </c>
      <c r="N69" s="28">
        <v>2033.3</v>
      </c>
      <c r="O69" s="39">
        <v>1816750</v>
      </c>
      <c r="P69" s="40">
        <v>6.7420681551116329E-2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44651</v>
      </c>
      <c r="E70" s="37">
        <v>288.55</v>
      </c>
      <c r="F70" s="37">
        <v>285.35000000000002</v>
      </c>
      <c r="G70" s="38">
        <v>280.35000000000002</v>
      </c>
      <c r="H70" s="38">
        <v>272.14999999999998</v>
      </c>
      <c r="I70" s="38">
        <v>267.14999999999998</v>
      </c>
      <c r="J70" s="38">
        <v>293.55000000000007</v>
      </c>
      <c r="K70" s="38">
        <v>298.55000000000007</v>
      </c>
      <c r="L70" s="38">
        <v>306.75000000000011</v>
      </c>
      <c r="M70" s="28">
        <v>290.35000000000002</v>
      </c>
      <c r="N70" s="28">
        <v>277.14999999999998</v>
      </c>
      <c r="O70" s="39">
        <v>15476700</v>
      </c>
      <c r="P70" s="40">
        <v>3.8906901343214451E-2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44651</v>
      </c>
      <c r="E71" s="37">
        <v>4399.75</v>
      </c>
      <c r="F71" s="37">
        <v>4379.916666666667</v>
      </c>
      <c r="G71" s="38">
        <v>4349.8333333333339</v>
      </c>
      <c r="H71" s="38">
        <v>4299.916666666667</v>
      </c>
      <c r="I71" s="38">
        <v>4269.8333333333339</v>
      </c>
      <c r="J71" s="38">
        <v>4429.8333333333339</v>
      </c>
      <c r="K71" s="38">
        <v>4459.9166666666679</v>
      </c>
      <c r="L71" s="38">
        <v>4509.8333333333339</v>
      </c>
      <c r="M71" s="28">
        <v>4410</v>
      </c>
      <c r="N71" s="28">
        <v>4330</v>
      </c>
      <c r="O71" s="39">
        <v>2384400</v>
      </c>
      <c r="P71" s="40">
        <v>-2.9390214117072377E-2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44651</v>
      </c>
      <c r="E72" s="37">
        <v>4348.8999999999996</v>
      </c>
      <c r="F72" s="37">
        <v>4310.2</v>
      </c>
      <c r="G72" s="38">
        <v>4142.7999999999993</v>
      </c>
      <c r="H72" s="38">
        <v>3936.7</v>
      </c>
      <c r="I72" s="38">
        <v>3769.2999999999993</v>
      </c>
      <c r="J72" s="38">
        <v>4516.2999999999993</v>
      </c>
      <c r="K72" s="38">
        <v>4683.6999999999989</v>
      </c>
      <c r="L72" s="38">
        <v>4889.7999999999993</v>
      </c>
      <c r="M72" s="28">
        <v>4477.6000000000004</v>
      </c>
      <c r="N72" s="28">
        <v>4104.1000000000004</v>
      </c>
      <c r="O72" s="39">
        <v>533000</v>
      </c>
      <c r="P72" s="40">
        <v>-2.8258887876025523E-2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44651</v>
      </c>
      <c r="E73" s="37">
        <v>345.05</v>
      </c>
      <c r="F73" s="37">
        <v>348.18333333333334</v>
      </c>
      <c r="G73" s="38">
        <v>339.61666666666667</v>
      </c>
      <c r="H73" s="38">
        <v>334.18333333333334</v>
      </c>
      <c r="I73" s="38">
        <v>325.61666666666667</v>
      </c>
      <c r="J73" s="38">
        <v>353.61666666666667</v>
      </c>
      <c r="K73" s="38">
        <v>362.18333333333339</v>
      </c>
      <c r="L73" s="38">
        <v>367.61666666666667</v>
      </c>
      <c r="M73" s="28">
        <v>356.75</v>
      </c>
      <c r="N73" s="28">
        <v>342.75</v>
      </c>
      <c r="O73" s="39">
        <v>40113150</v>
      </c>
      <c r="P73" s="40">
        <v>7.3807420494699641E-2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44651</v>
      </c>
      <c r="E74" s="37">
        <v>3973.1</v>
      </c>
      <c r="F74" s="37">
        <v>3972.6666666666665</v>
      </c>
      <c r="G74" s="38">
        <v>3938.583333333333</v>
      </c>
      <c r="H74" s="38">
        <v>3904.0666666666666</v>
      </c>
      <c r="I74" s="38">
        <v>3869.9833333333331</v>
      </c>
      <c r="J74" s="38">
        <v>4007.1833333333329</v>
      </c>
      <c r="K74" s="38">
        <v>4041.266666666666</v>
      </c>
      <c r="L74" s="38">
        <v>4075.7833333333328</v>
      </c>
      <c r="M74" s="28">
        <v>4006.75</v>
      </c>
      <c r="N74" s="28">
        <v>3938.15</v>
      </c>
      <c r="O74" s="39">
        <v>3095750</v>
      </c>
      <c r="P74" s="40">
        <v>-1.6636887035934089E-2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44651</v>
      </c>
      <c r="E75" s="37">
        <v>2322.4499999999998</v>
      </c>
      <c r="F75" s="37">
        <v>2298.9166666666665</v>
      </c>
      <c r="G75" s="38">
        <v>2268.333333333333</v>
      </c>
      <c r="H75" s="38">
        <v>2214.2166666666667</v>
      </c>
      <c r="I75" s="38">
        <v>2183.6333333333332</v>
      </c>
      <c r="J75" s="38">
        <v>2353.0333333333328</v>
      </c>
      <c r="K75" s="38">
        <v>2383.6166666666659</v>
      </c>
      <c r="L75" s="38">
        <v>2437.7333333333327</v>
      </c>
      <c r="M75" s="28">
        <v>2329.5</v>
      </c>
      <c r="N75" s="28">
        <v>2244.8000000000002</v>
      </c>
      <c r="O75" s="39">
        <v>3523450</v>
      </c>
      <c r="P75" s="40">
        <v>2.9889409186011759E-3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44651</v>
      </c>
      <c r="E76" s="37">
        <v>1716.7</v>
      </c>
      <c r="F76" s="37">
        <v>1713.9333333333334</v>
      </c>
      <c r="G76" s="38">
        <v>1690.7666666666669</v>
      </c>
      <c r="H76" s="38">
        <v>1664.8333333333335</v>
      </c>
      <c r="I76" s="38">
        <v>1641.666666666667</v>
      </c>
      <c r="J76" s="38">
        <v>1739.8666666666668</v>
      </c>
      <c r="K76" s="38">
        <v>1763.0333333333333</v>
      </c>
      <c r="L76" s="38">
        <v>1788.9666666666667</v>
      </c>
      <c r="M76" s="28">
        <v>1737.1</v>
      </c>
      <c r="N76" s="28">
        <v>1688</v>
      </c>
      <c r="O76" s="39">
        <v>5930650</v>
      </c>
      <c r="P76" s="40">
        <v>-5.3541648380584568E-2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44651</v>
      </c>
      <c r="E77" s="37">
        <v>155.4</v>
      </c>
      <c r="F77" s="37">
        <v>154.51666666666668</v>
      </c>
      <c r="G77" s="38">
        <v>153.33333333333337</v>
      </c>
      <c r="H77" s="38">
        <v>151.26666666666668</v>
      </c>
      <c r="I77" s="38">
        <v>150.08333333333337</v>
      </c>
      <c r="J77" s="38">
        <v>156.58333333333337</v>
      </c>
      <c r="K77" s="38">
        <v>157.76666666666671</v>
      </c>
      <c r="L77" s="38">
        <v>159.83333333333337</v>
      </c>
      <c r="M77" s="28">
        <v>155.69999999999999</v>
      </c>
      <c r="N77" s="28">
        <v>152.44999999999999</v>
      </c>
      <c r="O77" s="39">
        <v>21931200</v>
      </c>
      <c r="P77" s="40">
        <v>-1.6785022595222725E-2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44651</v>
      </c>
      <c r="E78" s="37">
        <v>95.25</v>
      </c>
      <c r="F78" s="37">
        <v>95.133333333333326</v>
      </c>
      <c r="G78" s="38">
        <v>94.266666666666652</v>
      </c>
      <c r="H78" s="38">
        <v>93.283333333333331</v>
      </c>
      <c r="I78" s="38">
        <v>92.416666666666657</v>
      </c>
      <c r="J78" s="38">
        <v>96.116666666666646</v>
      </c>
      <c r="K78" s="38">
        <v>96.98333333333332</v>
      </c>
      <c r="L78" s="38">
        <v>97.96666666666664</v>
      </c>
      <c r="M78" s="28">
        <v>96</v>
      </c>
      <c r="N78" s="28">
        <v>94.15</v>
      </c>
      <c r="O78" s="39">
        <v>64400000</v>
      </c>
      <c r="P78" s="40">
        <v>1.5933112478308881E-2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44651</v>
      </c>
      <c r="E79" s="37">
        <v>125.5</v>
      </c>
      <c r="F79" s="37">
        <v>125.18333333333334</v>
      </c>
      <c r="G79" s="38">
        <v>123.86666666666667</v>
      </c>
      <c r="H79" s="38">
        <v>122.23333333333333</v>
      </c>
      <c r="I79" s="38">
        <v>120.91666666666667</v>
      </c>
      <c r="J79" s="38">
        <v>126.81666666666668</v>
      </c>
      <c r="K79" s="38">
        <v>128.13333333333333</v>
      </c>
      <c r="L79" s="38">
        <v>129.76666666666668</v>
      </c>
      <c r="M79" s="28">
        <v>126.5</v>
      </c>
      <c r="N79" s="28">
        <v>123.55</v>
      </c>
      <c r="O79" s="39">
        <v>15675400</v>
      </c>
      <c r="P79" s="40">
        <v>2.7436946148602589E-2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44651</v>
      </c>
      <c r="E80" s="37">
        <v>148.15</v>
      </c>
      <c r="F80" s="37">
        <v>148.81666666666666</v>
      </c>
      <c r="G80" s="38">
        <v>145.88333333333333</v>
      </c>
      <c r="H80" s="38">
        <v>143.61666666666667</v>
      </c>
      <c r="I80" s="38">
        <v>140.68333333333334</v>
      </c>
      <c r="J80" s="38">
        <v>151.08333333333331</v>
      </c>
      <c r="K80" s="38">
        <v>154.01666666666665</v>
      </c>
      <c r="L80" s="38">
        <v>156.2833333333333</v>
      </c>
      <c r="M80" s="28">
        <v>151.75</v>
      </c>
      <c r="N80" s="28">
        <v>146.55000000000001</v>
      </c>
      <c r="O80" s="39">
        <v>31701700</v>
      </c>
      <c r="P80" s="40">
        <v>3.0128840436075322E-2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44651</v>
      </c>
      <c r="E81" s="37">
        <v>448.75</v>
      </c>
      <c r="F81" s="37">
        <v>450.4666666666667</v>
      </c>
      <c r="G81" s="38">
        <v>442.28333333333342</v>
      </c>
      <c r="H81" s="38">
        <v>435.81666666666672</v>
      </c>
      <c r="I81" s="38">
        <v>427.63333333333344</v>
      </c>
      <c r="J81" s="38">
        <v>456.93333333333339</v>
      </c>
      <c r="K81" s="38">
        <v>465.11666666666667</v>
      </c>
      <c r="L81" s="38">
        <v>471.58333333333337</v>
      </c>
      <c r="M81" s="28">
        <v>458.65</v>
      </c>
      <c r="N81" s="28">
        <v>444</v>
      </c>
      <c r="O81" s="39">
        <v>7085150</v>
      </c>
      <c r="P81" s="40">
        <v>-6.3962321482831971E-2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44651</v>
      </c>
      <c r="E82" s="37">
        <v>38.75</v>
      </c>
      <c r="F82" s="37">
        <v>38.866666666666667</v>
      </c>
      <c r="G82" s="38">
        <v>38.133333333333333</v>
      </c>
      <c r="H82" s="38">
        <v>37.516666666666666</v>
      </c>
      <c r="I82" s="38">
        <v>36.783333333333331</v>
      </c>
      <c r="J82" s="38">
        <v>39.483333333333334</v>
      </c>
      <c r="K82" s="38">
        <v>40.216666666666669</v>
      </c>
      <c r="L82" s="38">
        <v>40.833333333333336</v>
      </c>
      <c r="M82" s="28">
        <v>39.6</v>
      </c>
      <c r="N82" s="28">
        <v>38.25</v>
      </c>
      <c r="O82" s="39">
        <v>100890000</v>
      </c>
      <c r="P82" s="40">
        <v>2.0714773503300705E-2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44651</v>
      </c>
      <c r="E83" s="37">
        <v>728.95</v>
      </c>
      <c r="F83" s="37">
        <v>723.38333333333333</v>
      </c>
      <c r="G83" s="38">
        <v>707.26666666666665</v>
      </c>
      <c r="H83" s="38">
        <v>685.58333333333337</v>
      </c>
      <c r="I83" s="38">
        <v>669.4666666666667</v>
      </c>
      <c r="J83" s="38">
        <v>745.06666666666661</v>
      </c>
      <c r="K83" s="38">
        <v>761.18333333333317</v>
      </c>
      <c r="L83" s="38">
        <v>782.86666666666656</v>
      </c>
      <c r="M83" s="28">
        <v>739.5</v>
      </c>
      <c r="N83" s="28">
        <v>701.7</v>
      </c>
      <c r="O83" s="39">
        <v>3304600</v>
      </c>
      <c r="P83" s="40">
        <v>-9.3761140819964353E-2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44651</v>
      </c>
      <c r="E84" s="37">
        <v>713.35</v>
      </c>
      <c r="F84" s="37">
        <v>711.2166666666667</v>
      </c>
      <c r="G84" s="38">
        <v>704.83333333333337</v>
      </c>
      <c r="H84" s="38">
        <v>696.31666666666672</v>
      </c>
      <c r="I84" s="38">
        <v>689.93333333333339</v>
      </c>
      <c r="J84" s="38">
        <v>719.73333333333335</v>
      </c>
      <c r="K84" s="38">
        <v>726.11666666666656</v>
      </c>
      <c r="L84" s="38">
        <v>734.63333333333333</v>
      </c>
      <c r="M84" s="28">
        <v>717.6</v>
      </c>
      <c r="N84" s="28">
        <v>702.7</v>
      </c>
      <c r="O84" s="39">
        <v>9448000</v>
      </c>
      <c r="P84" s="40">
        <v>2.9723991507431E-3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44651</v>
      </c>
      <c r="E85" s="37">
        <v>1494.8</v>
      </c>
      <c r="F85" s="37">
        <v>1491.4666666666665</v>
      </c>
      <c r="G85" s="38">
        <v>1476.4833333333329</v>
      </c>
      <c r="H85" s="38">
        <v>1458.1666666666665</v>
      </c>
      <c r="I85" s="38">
        <v>1443.1833333333329</v>
      </c>
      <c r="J85" s="38">
        <v>1509.7833333333328</v>
      </c>
      <c r="K85" s="38">
        <v>1524.7666666666664</v>
      </c>
      <c r="L85" s="38">
        <v>1543.0833333333328</v>
      </c>
      <c r="M85" s="28">
        <v>1506.45</v>
      </c>
      <c r="N85" s="28">
        <v>1473.15</v>
      </c>
      <c r="O85" s="39">
        <v>4951050</v>
      </c>
      <c r="P85" s="40">
        <v>6.7406819984139575E-3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44651</v>
      </c>
      <c r="E86" s="37">
        <v>304.55</v>
      </c>
      <c r="F86" s="37">
        <v>306.28333333333336</v>
      </c>
      <c r="G86" s="38">
        <v>300.76666666666671</v>
      </c>
      <c r="H86" s="38">
        <v>296.98333333333335</v>
      </c>
      <c r="I86" s="38">
        <v>291.4666666666667</v>
      </c>
      <c r="J86" s="38">
        <v>310.06666666666672</v>
      </c>
      <c r="K86" s="38">
        <v>315.58333333333337</v>
      </c>
      <c r="L86" s="38">
        <v>319.36666666666673</v>
      </c>
      <c r="M86" s="28">
        <v>311.8</v>
      </c>
      <c r="N86" s="28">
        <v>302.5</v>
      </c>
      <c r="O86" s="39">
        <v>11192550</v>
      </c>
      <c r="P86" s="40">
        <v>4.7307638792263807E-3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44651</v>
      </c>
      <c r="E87" s="37">
        <v>1578.65</v>
      </c>
      <c r="F87" s="37">
        <v>1570.8666666666668</v>
      </c>
      <c r="G87" s="38">
        <v>1556.7333333333336</v>
      </c>
      <c r="H87" s="38">
        <v>1534.8166666666668</v>
      </c>
      <c r="I87" s="38">
        <v>1520.6833333333336</v>
      </c>
      <c r="J87" s="38">
        <v>1592.7833333333335</v>
      </c>
      <c r="K87" s="38">
        <v>1606.9166666666667</v>
      </c>
      <c r="L87" s="38">
        <v>1628.8333333333335</v>
      </c>
      <c r="M87" s="28">
        <v>1585</v>
      </c>
      <c r="N87" s="28">
        <v>1548.95</v>
      </c>
      <c r="O87" s="39">
        <v>10677525</v>
      </c>
      <c r="P87" s="40">
        <v>-4.4483985765124558E-5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44651</v>
      </c>
      <c r="E88" s="37">
        <v>267.3</v>
      </c>
      <c r="F88" s="37">
        <v>267.73333333333335</v>
      </c>
      <c r="G88" s="38">
        <v>264.51666666666671</v>
      </c>
      <c r="H88" s="38">
        <v>261.73333333333335</v>
      </c>
      <c r="I88" s="38">
        <v>258.51666666666671</v>
      </c>
      <c r="J88" s="38">
        <v>270.51666666666671</v>
      </c>
      <c r="K88" s="38">
        <v>273.73333333333341</v>
      </c>
      <c r="L88" s="38">
        <v>276.51666666666671</v>
      </c>
      <c r="M88" s="28">
        <v>270.95</v>
      </c>
      <c r="N88" s="28">
        <v>264.95</v>
      </c>
      <c r="O88" s="39">
        <v>2227000</v>
      </c>
      <c r="P88" s="40">
        <v>4.133545310015898E-2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44651</v>
      </c>
      <c r="E89" s="37">
        <v>513.45000000000005</v>
      </c>
      <c r="F89" s="37">
        <v>512.15</v>
      </c>
      <c r="G89" s="38">
        <v>505.09999999999991</v>
      </c>
      <c r="H89" s="38">
        <v>496.74999999999994</v>
      </c>
      <c r="I89" s="38">
        <v>489.69999999999987</v>
      </c>
      <c r="J89" s="38">
        <v>520.5</v>
      </c>
      <c r="K89" s="38">
        <v>527.54999999999995</v>
      </c>
      <c r="L89" s="38">
        <v>535.9</v>
      </c>
      <c r="M89" s="28">
        <v>519.20000000000005</v>
      </c>
      <c r="N89" s="28">
        <v>503.8</v>
      </c>
      <c r="O89" s="39">
        <v>3403750</v>
      </c>
      <c r="P89" s="40">
        <v>9.8426784993949176E-2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44651</v>
      </c>
      <c r="E90" s="37">
        <v>1386</v>
      </c>
      <c r="F90" s="37">
        <v>1390.8999999999999</v>
      </c>
      <c r="G90" s="38">
        <v>1375.0499999999997</v>
      </c>
      <c r="H90" s="38">
        <v>1364.1</v>
      </c>
      <c r="I90" s="38">
        <v>1348.2499999999998</v>
      </c>
      <c r="J90" s="38">
        <v>1401.8499999999997</v>
      </c>
      <c r="K90" s="38">
        <v>1417.6999999999996</v>
      </c>
      <c r="L90" s="38">
        <v>1428.6499999999996</v>
      </c>
      <c r="M90" s="28">
        <v>1406.75</v>
      </c>
      <c r="N90" s="28">
        <v>1379.95</v>
      </c>
      <c r="O90" s="39">
        <v>1860100</v>
      </c>
      <c r="P90" s="40">
        <v>-7.6550140341923956E-4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44651</v>
      </c>
      <c r="E91" s="37">
        <v>1100.7</v>
      </c>
      <c r="F91" s="37">
        <v>1094.1000000000001</v>
      </c>
      <c r="G91" s="38">
        <v>1083.2500000000002</v>
      </c>
      <c r="H91" s="38">
        <v>1065.8000000000002</v>
      </c>
      <c r="I91" s="38">
        <v>1054.9500000000003</v>
      </c>
      <c r="J91" s="38">
        <v>1111.5500000000002</v>
      </c>
      <c r="K91" s="38">
        <v>1122.4000000000001</v>
      </c>
      <c r="L91" s="38">
        <v>1139.8500000000001</v>
      </c>
      <c r="M91" s="28">
        <v>1104.95</v>
      </c>
      <c r="N91" s="28">
        <v>1076.6500000000001</v>
      </c>
      <c r="O91" s="39">
        <v>5089000</v>
      </c>
      <c r="P91" s="40">
        <v>-7.605304212168487E-3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44651</v>
      </c>
      <c r="E92" s="37">
        <v>1207.8499999999999</v>
      </c>
      <c r="F92" s="37">
        <v>1200.9333333333334</v>
      </c>
      <c r="G92" s="38">
        <v>1186.3666666666668</v>
      </c>
      <c r="H92" s="38">
        <v>1164.8833333333334</v>
      </c>
      <c r="I92" s="38">
        <v>1150.3166666666668</v>
      </c>
      <c r="J92" s="38">
        <v>1222.4166666666667</v>
      </c>
      <c r="K92" s="38">
        <v>1236.9833333333333</v>
      </c>
      <c r="L92" s="38">
        <v>1258.4666666666667</v>
      </c>
      <c r="M92" s="28">
        <v>1215.5</v>
      </c>
      <c r="N92" s="28">
        <v>1179.45</v>
      </c>
      <c r="O92" s="39">
        <v>20378400</v>
      </c>
      <c r="P92" s="40">
        <v>-2.6721479958890029E-3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44651</v>
      </c>
      <c r="E93" s="37">
        <v>2279.5500000000002</v>
      </c>
      <c r="F93" s="37">
        <v>2263.2333333333336</v>
      </c>
      <c r="G93" s="38">
        <v>2238.4666666666672</v>
      </c>
      <c r="H93" s="38">
        <v>2197.3833333333337</v>
      </c>
      <c r="I93" s="38">
        <v>2172.6166666666672</v>
      </c>
      <c r="J93" s="38">
        <v>2304.3166666666671</v>
      </c>
      <c r="K93" s="38">
        <v>2329.0833333333335</v>
      </c>
      <c r="L93" s="38">
        <v>2370.166666666667</v>
      </c>
      <c r="M93" s="28">
        <v>2288</v>
      </c>
      <c r="N93" s="28">
        <v>2222.15</v>
      </c>
      <c r="O93" s="39">
        <v>26386500</v>
      </c>
      <c r="P93" s="40">
        <v>-3.1733439111463705E-3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44651</v>
      </c>
      <c r="E94" s="37">
        <v>2152.1999999999998</v>
      </c>
      <c r="F94" s="37">
        <v>2149.4499999999998</v>
      </c>
      <c r="G94" s="38">
        <v>2123.9499999999998</v>
      </c>
      <c r="H94" s="38">
        <v>2095.6999999999998</v>
      </c>
      <c r="I94" s="38">
        <v>2070.1999999999998</v>
      </c>
      <c r="J94" s="38">
        <v>2177.6999999999998</v>
      </c>
      <c r="K94" s="38">
        <v>2203.1999999999998</v>
      </c>
      <c r="L94" s="38">
        <v>2231.4499999999998</v>
      </c>
      <c r="M94" s="28">
        <v>2174.9499999999998</v>
      </c>
      <c r="N94" s="28">
        <v>2121.1999999999998</v>
      </c>
      <c r="O94" s="39">
        <v>2521400</v>
      </c>
      <c r="P94" s="40">
        <v>1.9571370804690659E-2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44651</v>
      </c>
      <c r="E95" s="37">
        <v>1436.2</v>
      </c>
      <c r="F95" s="37">
        <v>1429.25</v>
      </c>
      <c r="G95" s="38">
        <v>1415</v>
      </c>
      <c r="H95" s="38">
        <v>1393.8</v>
      </c>
      <c r="I95" s="38">
        <v>1379.55</v>
      </c>
      <c r="J95" s="38">
        <v>1450.45</v>
      </c>
      <c r="K95" s="38">
        <v>1464.7</v>
      </c>
      <c r="L95" s="38">
        <v>1485.9</v>
      </c>
      <c r="M95" s="28">
        <v>1443.5</v>
      </c>
      <c r="N95" s="28">
        <v>1408.05</v>
      </c>
      <c r="O95" s="39">
        <v>43791000</v>
      </c>
      <c r="P95" s="40">
        <v>3.5074491042874599E-2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44651</v>
      </c>
      <c r="E96" s="37">
        <v>514.9</v>
      </c>
      <c r="F96" s="37">
        <v>516.51666666666665</v>
      </c>
      <c r="G96" s="38">
        <v>510.38333333333333</v>
      </c>
      <c r="H96" s="38">
        <v>505.86666666666667</v>
      </c>
      <c r="I96" s="38">
        <v>499.73333333333335</v>
      </c>
      <c r="J96" s="38">
        <v>521.0333333333333</v>
      </c>
      <c r="K96" s="38">
        <v>527.16666666666652</v>
      </c>
      <c r="L96" s="38">
        <v>531.68333333333328</v>
      </c>
      <c r="M96" s="28">
        <v>522.65</v>
      </c>
      <c r="N96" s="28">
        <v>512</v>
      </c>
      <c r="O96" s="39">
        <v>33205700</v>
      </c>
      <c r="P96" s="40">
        <v>2.9043804329299473E-2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44651</v>
      </c>
      <c r="E97" s="37">
        <v>2351.3000000000002</v>
      </c>
      <c r="F97" s="37">
        <v>2328.3333333333335</v>
      </c>
      <c r="G97" s="38">
        <v>2295.7166666666672</v>
      </c>
      <c r="H97" s="38">
        <v>2240.1333333333337</v>
      </c>
      <c r="I97" s="38">
        <v>2207.5166666666673</v>
      </c>
      <c r="J97" s="38">
        <v>2383.916666666667</v>
      </c>
      <c r="K97" s="38">
        <v>2416.5333333333328</v>
      </c>
      <c r="L97" s="38">
        <v>2472.1166666666668</v>
      </c>
      <c r="M97" s="28">
        <v>2360.9499999999998</v>
      </c>
      <c r="N97" s="28">
        <v>2272.75</v>
      </c>
      <c r="O97" s="39">
        <v>3339300</v>
      </c>
      <c r="P97" s="40">
        <v>-1.180752840909091E-2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44651</v>
      </c>
      <c r="E98" s="37">
        <v>591.04999999999995</v>
      </c>
      <c r="F98" s="37">
        <v>588.0333333333333</v>
      </c>
      <c r="G98" s="38">
        <v>582.36666666666656</v>
      </c>
      <c r="H98" s="38">
        <v>573.68333333333328</v>
      </c>
      <c r="I98" s="38">
        <v>568.01666666666654</v>
      </c>
      <c r="J98" s="38">
        <v>596.71666666666658</v>
      </c>
      <c r="K98" s="38">
        <v>602.38333333333333</v>
      </c>
      <c r="L98" s="38">
        <v>611.06666666666661</v>
      </c>
      <c r="M98" s="28">
        <v>593.70000000000005</v>
      </c>
      <c r="N98" s="28">
        <v>579.35</v>
      </c>
      <c r="O98" s="39">
        <v>33914100</v>
      </c>
      <c r="P98" s="40">
        <v>9.5102234902520204E-5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44651</v>
      </c>
      <c r="E99" s="37">
        <v>120.1</v>
      </c>
      <c r="F99" s="37">
        <v>121.56666666666668</v>
      </c>
      <c r="G99" s="38">
        <v>117.93333333333335</v>
      </c>
      <c r="H99" s="38">
        <v>115.76666666666668</v>
      </c>
      <c r="I99" s="38">
        <v>112.13333333333335</v>
      </c>
      <c r="J99" s="38">
        <v>123.73333333333335</v>
      </c>
      <c r="K99" s="38">
        <v>127.36666666666667</v>
      </c>
      <c r="L99" s="38">
        <v>129.53333333333336</v>
      </c>
      <c r="M99" s="28">
        <v>125.2</v>
      </c>
      <c r="N99" s="28">
        <v>119.4</v>
      </c>
      <c r="O99" s="39">
        <v>16877500</v>
      </c>
      <c r="P99" s="40">
        <v>3.0995534541633833E-2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44651</v>
      </c>
      <c r="E100" s="37">
        <v>280.5</v>
      </c>
      <c r="F100" s="37">
        <v>284.56666666666666</v>
      </c>
      <c r="G100" s="38">
        <v>274.43333333333334</v>
      </c>
      <c r="H100" s="38">
        <v>268.36666666666667</v>
      </c>
      <c r="I100" s="38">
        <v>258.23333333333335</v>
      </c>
      <c r="J100" s="38">
        <v>290.63333333333333</v>
      </c>
      <c r="K100" s="38">
        <v>300.76666666666665</v>
      </c>
      <c r="L100" s="38">
        <v>306.83333333333331</v>
      </c>
      <c r="M100" s="28">
        <v>294.7</v>
      </c>
      <c r="N100" s="28">
        <v>278.5</v>
      </c>
      <c r="O100" s="39">
        <v>15163200</v>
      </c>
      <c r="P100" s="40">
        <v>3.558915729301125E-2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44651</v>
      </c>
      <c r="E101" s="37">
        <v>2068.3000000000002</v>
      </c>
      <c r="F101" s="37">
        <v>2072.1333333333337</v>
      </c>
      <c r="G101" s="38">
        <v>2048.3666666666672</v>
      </c>
      <c r="H101" s="38">
        <v>2028.4333333333334</v>
      </c>
      <c r="I101" s="38">
        <v>2004.666666666667</v>
      </c>
      <c r="J101" s="38">
        <v>2092.0666666666675</v>
      </c>
      <c r="K101" s="38">
        <v>2115.8333333333339</v>
      </c>
      <c r="L101" s="38">
        <v>2135.7666666666678</v>
      </c>
      <c r="M101" s="28">
        <v>2095.9</v>
      </c>
      <c r="N101" s="28">
        <v>2052.1999999999998</v>
      </c>
      <c r="O101" s="39">
        <v>12540000</v>
      </c>
      <c r="P101" s="40">
        <v>3.9800995024875621E-2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44651</v>
      </c>
      <c r="E102" s="37">
        <v>40199.199999999997</v>
      </c>
      <c r="F102" s="37">
        <v>40216.733333333337</v>
      </c>
      <c r="G102" s="38">
        <v>39933.566666666673</v>
      </c>
      <c r="H102" s="38">
        <v>39667.933333333334</v>
      </c>
      <c r="I102" s="38">
        <v>39384.76666666667</v>
      </c>
      <c r="J102" s="38">
        <v>40482.366666666676</v>
      </c>
      <c r="K102" s="38">
        <v>40765.533333333333</v>
      </c>
      <c r="L102" s="38">
        <v>41031.166666666679</v>
      </c>
      <c r="M102" s="28">
        <v>40499.9</v>
      </c>
      <c r="N102" s="28">
        <v>39951.1</v>
      </c>
      <c r="O102" s="39">
        <v>8700</v>
      </c>
      <c r="P102" s="40">
        <v>2.8368794326241134E-2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44651</v>
      </c>
      <c r="E103" s="37">
        <v>151.19999999999999</v>
      </c>
      <c r="F103" s="37">
        <v>150.31666666666666</v>
      </c>
      <c r="G103" s="38">
        <v>148.13333333333333</v>
      </c>
      <c r="H103" s="38">
        <v>145.06666666666666</v>
      </c>
      <c r="I103" s="38">
        <v>142.88333333333333</v>
      </c>
      <c r="J103" s="38">
        <v>153.38333333333333</v>
      </c>
      <c r="K103" s="38">
        <v>155.56666666666666</v>
      </c>
      <c r="L103" s="38">
        <v>158.63333333333333</v>
      </c>
      <c r="M103" s="28">
        <v>152.5</v>
      </c>
      <c r="N103" s="28">
        <v>147.25</v>
      </c>
      <c r="O103" s="39">
        <v>38266400</v>
      </c>
      <c r="P103" s="40">
        <v>-8.3547557840616959E-3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44651</v>
      </c>
      <c r="E104" s="37">
        <v>696.8</v>
      </c>
      <c r="F104" s="37">
        <v>691.65</v>
      </c>
      <c r="G104" s="38">
        <v>683.9</v>
      </c>
      <c r="H104" s="38">
        <v>671</v>
      </c>
      <c r="I104" s="38">
        <v>663.25</v>
      </c>
      <c r="J104" s="38">
        <v>704.55</v>
      </c>
      <c r="K104" s="38">
        <v>712.3</v>
      </c>
      <c r="L104" s="38">
        <v>725.19999999999993</v>
      </c>
      <c r="M104" s="28">
        <v>699.4</v>
      </c>
      <c r="N104" s="28">
        <v>678.75</v>
      </c>
      <c r="O104" s="39">
        <v>132070125</v>
      </c>
      <c r="P104" s="40">
        <v>-2.8404090674597152E-2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44651</v>
      </c>
      <c r="E105" s="37">
        <v>1259.05</v>
      </c>
      <c r="F105" s="37">
        <v>1255.6833333333332</v>
      </c>
      <c r="G105" s="38">
        <v>1235.5166666666664</v>
      </c>
      <c r="H105" s="38">
        <v>1211.9833333333333</v>
      </c>
      <c r="I105" s="38">
        <v>1191.8166666666666</v>
      </c>
      <c r="J105" s="38">
        <v>1279.2166666666662</v>
      </c>
      <c r="K105" s="38">
        <v>1299.3833333333328</v>
      </c>
      <c r="L105" s="38">
        <v>1322.9166666666661</v>
      </c>
      <c r="M105" s="28">
        <v>1275.8499999999999</v>
      </c>
      <c r="N105" s="28">
        <v>1232.1500000000001</v>
      </c>
      <c r="O105" s="39">
        <v>3741275</v>
      </c>
      <c r="P105" s="40">
        <v>1.044536271808999E-2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44651</v>
      </c>
      <c r="E106" s="37">
        <v>464.1</v>
      </c>
      <c r="F106" s="37">
        <v>461.73333333333335</v>
      </c>
      <c r="G106" s="38">
        <v>457.36666666666667</v>
      </c>
      <c r="H106" s="38">
        <v>450.63333333333333</v>
      </c>
      <c r="I106" s="38">
        <v>446.26666666666665</v>
      </c>
      <c r="J106" s="38">
        <v>468.4666666666667</v>
      </c>
      <c r="K106" s="38">
        <v>472.83333333333337</v>
      </c>
      <c r="L106" s="38">
        <v>479.56666666666672</v>
      </c>
      <c r="M106" s="28">
        <v>466.1</v>
      </c>
      <c r="N106" s="28">
        <v>455</v>
      </c>
      <c r="O106" s="39">
        <v>8737500</v>
      </c>
      <c r="P106" s="40">
        <v>-9.5221901037238557E-3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44651</v>
      </c>
      <c r="E107" s="37">
        <v>10.25</v>
      </c>
      <c r="F107" s="37">
        <v>10.35</v>
      </c>
      <c r="G107" s="38">
        <v>10.1</v>
      </c>
      <c r="H107" s="38">
        <v>9.9499999999999993</v>
      </c>
      <c r="I107" s="38">
        <v>9.6999999999999993</v>
      </c>
      <c r="J107" s="38">
        <v>10.5</v>
      </c>
      <c r="K107" s="38">
        <v>10.75</v>
      </c>
      <c r="L107" s="38">
        <v>10.9</v>
      </c>
      <c r="M107" s="28">
        <v>10.6</v>
      </c>
      <c r="N107" s="28">
        <v>10.199999999999999</v>
      </c>
      <c r="O107" s="39">
        <v>815780000</v>
      </c>
      <c r="P107" s="40">
        <v>3.9627842866988283E-3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44651</v>
      </c>
      <c r="E108" s="37">
        <v>57.7</v>
      </c>
      <c r="F108" s="37">
        <v>57.133333333333326</v>
      </c>
      <c r="G108" s="38">
        <v>56.366666666666653</v>
      </c>
      <c r="H108" s="38">
        <v>55.033333333333324</v>
      </c>
      <c r="I108" s="38">
        <v>54.266666666666652</v>
      </c>
      <c r="J108" s="38">
        <v>58.466666666666654</v>
      </c>
      <c r="K108" s="38">
        <v>59.233333333333334</v>
      </c>
      <c r="L108" s="38">
        <v>60.566666666666656</v>
      </c>
      <c r="M108" s="28">
        <v>57.9</v>
      </c>
      <c r="N108" s="28">
        <v>55.8</v>
      </c>
      <c r="O108" s="39">
        <v>89030000</v>
      </c>
      <c r="P108" s="40">
        <v>4.4948870659624679E-4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44651</v>
      </c>
      <c r="E109" s="37">
        <v>42</v>
      </c>
      <c r="F109" s="37">
        <v>42.033333333333331</v>
      </c>
      <c r="G109" s="38">
        <v>41.36666666666666</v>
      </c>
      <c r="H109" s="38">
        <v>40.733333333333327</v>
      </c>
      <c r="I109" s="38">
        <v>40.066666666666656</v>
      </c>
      <c r="J109" s="38">
        <v>42.666666666666664</v>
      </c>
      <c r="K109" s="38">
        <v>43.333333333333336</v>
      </c>
      <c r="L109" s="38">
        <v>43.966666666666669</v>
      </c>
      <c r="M109" s="28">
        <v>42.7</v>
      </c>
      <c r="N109" s="28">
        <v>41.4</v>
      </c>
      <c r="O109" s="39">
        <v>156621000</v>
      </c>
      <c r="P109" s="40">
        <v>1.0383100608664519E-2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44651</v>
      </c>
      <c r="E110" s="37">
        <v>220.1</v>
      </c>
      <c r="F110" s="37">
        <v>221.26666666666665</v>
      </c>
      <c r="G110" s="38">
        <v>216.48333333333329</v>
      </c>
      <c r="H110" s="38">
        <v>212.86666666666665</v>
      </c>
      <c r="I110" s="38">
        <v>208.08333333333329</v>
      </c>
      <c r="J110" s="38">
        <v>224.8833333333333</v>
      </c>
      <c r="K110" s="38">
        <v>229.66666666666666</v>
      </c>
      <c r="L110" s="38">
        <v>233.2833333333333</v>
      </c>
      <c r="M110" s="28">
        <v>226.05</v>
      </c>
      <c r="N110" s="28">
        <v>217.65</v>
      </c>
      <c r="O110" s="39">
        <v>39480000</v>
      </c>
      <c r="P110" s="40">
        <v>3.8008361839604712E-4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44651</v>
      </c>
      <c r="E111" s="37">
        <v>399.75</v>
      </c>
      <c r="F111" s="37">
        <v>392.41666666666669</v>
      </c>
      <c r="G111" s="38">
        <v>383.33333333333337</v>
      </c>
      <c r="H111" s="38">
        <v>366.91666666666669</v>
      </c>
      <c r="I111" s="38">
        <v>357.83333333333337</v>
      </c>
      <c r="J111" s="38">
        <v>408.83333333333337</v>
      </c>
      <c r="K111" s="38">
        <v>417.91666666666674</v>
      </c>
      <c r="L111" s="38">
        <v>434.33333333333337</v>
      </c>
      <c r="M111" s="28">
        <v>401.5</v>
      </c>
      <c r="N111" s="28">
        <v>376</v>
      </c>
      <c r="O111" s="39">
        <v>14478750</v>
      </c>
      <c r="P111" s="40">
        <v>-8.2752613240418119E-2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44651</v>
      </c>
      <c r="E112" s="37">
        <v>205.4</v>
      </c>
      <c r="F112" s="37">
        <v>205.4666666666667</v>
      </c>
      <c r="G112" s="38">
        <v>203.23333333333341</v>
      </c>
      <c r="H112" s="38">
        <v>201.06666666666672</v>
      </c>
      <c r="I112" s="38">
        <v>198.83333333333343</v>
      </c>
      <c r="J112" s="38">
        <v>207.63333333333338</v>
      </c>
      <c r="K112" s="38">
        <v>209.86666666666667</v>
      </c>
      <c r="L112" s="38">
        <v>212.03333333333336</v>
      </c>
      <c r="M112" s="28">
        <v>207.7</v>
      </c>
      <c r="N112" s="28">
        <v>203.3</v>
      </c>
      <c r="O112" s="39">
        <v>18436848</v>
      </c>
      <c r="P112" s="40">
        <v>-1.7784443968287978E-2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44651</v>
      </c>
      <c r="E113" s="37">
        <v>204</v>
      </c>
      <c r="F113" s="37">
        <v>204.15</v>
      </c>
      <c r="G113" s="38">
        <v>201.15</v>
      </c>
      <c r="H113" s="38">
        <v>198.3</v>
      </c>
      <c r="I113" s="38">
        <v>195.3</v>
      </c>
      <c r="J113" s="38">
        <v>207</v>
      </c>
      <c r="K113" s="38">
        <v>210</v>
      </c>
      <c r="L113" s="38">
        <v>212.85</v>
      </c>
      <c r="M113" s="28">
        <v>207.15</v>
      </c>
      <c r="N113" s="28">
        <v>201.3</v>
      </c>
      <c r="O113" s="39">
        <v>13308100</v>
      </c>
      <c r="P113" s="40">
        <v>1.5939783041841932E-2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44651</v>
      </c>
      <c r="E114" s="37">
        <v>4390</v>
      </c>
      <c r="F114" s="37">
        <v>4443.1500000000005</v>
      </c>
      <c r="G114" s="38">
        <v>4314.8500000000013</v>
      </c>
      <c r="H114" s="38">
        <v>4239.7000000000007</v>
      </c>
      <c r="I114" s="38">
        <v>4111.4000000000015</v>
      </c>
      <c r="J114" s="38">
        <v>4518.3000000000011</v>
      </c>
      <c r="K114" s="38">
        <v>4646.6000000000004</v>
      </c>
      <c r="L114" s="38">
        <v>4721.7500000000009</v>
      </c>
      <c r="M114" s="28">
        <v>4571.45</v>
      </c>
      <c r="N114" s="28">
        <v>4368</v>
      </c>
      <c r="O114" s="39">
        <v>378150</v>
      </c>
      <c r="P114" s="40">
        <v>4.5624222314392365E-2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44651</v>
      </c>
      <c r="E115" s="37">
        <v>1840.2</v>
      </c>
      <c r="F115" s="37">
        <v>1834.1000000000001</v>
      </c>
      <c r="G115" s="38">
        <v>1815.2500000000002</v>
      </c>
      <c r="H115" s="38">
        <v>1790.3000000000002</v>
      </c>
      <c r="I115" s="38">
        <v>1771.4500000000003</v>
      </c>
      <c r="J115" s="38">
        <v>1859.0500000000002</v>
      </c>
      <c r="K115" s="38">
        <v>1877.9</v>
      </c>
      <c r="L115" s="38">
        <v>1902.8500000000001</v>
      </c>
      <c r="M115" s="28">
        <v>1852.95</v>
      </c>
      <c r="N115" s="28">
        <v>1809.15</v>
      </c>
      <c r="O115" s="39">
        <v>3270750</v>
      </c>
      <c r="P115" s="40">
        <v>-1.1858006042296072E-2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44651</v>
      </c>
      <c r="E116" s="37">
        <v>911.4</v>
      </c>
      <c r="F116" s="37">
        <v>908.19999999999993</v>
      </c>
      <c r="G116" s="38">
        <v>898.44999999999982</v>
      </c>
      <c r="H116" s="38">
        <v>885.49999999999989</v>
      </c>
      <c r="I116" s="38">
        <v>875.74999999999977</v>
      </c>
      <c r="J116" s="38">
        <v>921.14999999999986</v>
      </c>
      <c r="K116" s="38">
        <v>930.90000000000009</v>
      </c>
      <c r="L116" s="38">
        <v>943.84999999999991</v>
      </c>
      <c r="M116" s="28">
        <v>917.95</v>
      </c>
      <c r="N116" s="28">
        <v>895.25</v>
      </c>
      <c r="O116" s="39">
        <v>26613000</v>
      </c>
      <c r="P116" s="40">
        <v>8.5610013984105861E-3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44651</v>
      </c>
      <c r="E117" s="37">
        <v>214.25</v>
      </c>
      <c r="F117" s="37">
        <v>214.29999999999998</v>
      </c>
      <c r="G117" s="38">
        <v>211.59999999999997</v>
      </c>
      <c r="H117" s="38">
        <v>208.95</v>
      </c>
      <c r="I117" s="38">
        <v>206.24999999999997</v>
      </c>
      <c r="J117" s="38">
        <v>216.94999999999996</v>
      </c>
      <c r="K117" s="38">
        <v>219.64999999999995</v>
      </c>
      <c r="L117" s="38">
        <v>222.29999999999995</v>
      </c>
      <c r="M117" s="28">
        <v>217</v>
      </c>
      <c r="N117" s="28">
        <v>211.65</v>
      </c>
      <c r="O117" s="39">
        <v>21786800</v>
      </c>
      <c r="P117" s="40">
        <v>-2.6916175339656498E-3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44651</v>
      </c>
      <c r="E118" s="37">
        <v>1893</v>
      </c>
      <c r="F118" s="37">
        <v>1876.1833333333334</v>
      </c>
      <c r="G118" s="38">
        <v>1855.8666666666668</v>
      </c>
      <c r="H118" s="38">
        <v>1818.7333333333333</v>
      </c>
      <c r="I118" s="38">
        <v>1798.4166666666667</v>
      </c>
      <c r="J118" s="38">
        <v>1913.3166666666668</v>
      </c>
      <c r="K118" s="38">
        <v>1933.6333333333334</v>
      </c>
      <c r="L118" s="38">
        <v>1970.7666666666669</v>
      </c>
      <c r="M118" s="28">
        <v>1896.5</v>
      </c>
      <c r="N118" s="28">
        <v>1839.05</v>
      </c>
      <c r="O118" s="39">
        <v>33558600</v>
      </c>
      <c r="P118" s="40">
        <v>-1.6243217335479163E-2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44651</v>
      </c>
      <c r="E119" s="37">
        <v>736.4</v>
      </c>
      <c r="F119" s="37">
        <v>736.91666666666663</v>
      </c>
      <c r="G119" s="38">
        <v>721.18333333333328</v>
      </c>
      <c r="H119" s="38">
        <v>705.9666666666667</v>
      </c>
      <c r="I119" s="38">
        <v>690.23333333333335</v>
      </c>
      <c r="J119" s="38">
        <v>752.13333333333321</v>
      </c>
      <c r="K119" s="38">
        <v>767.86666666666656</v>
      </c>
      <c r="L119" s="38">
        <v>783.08333333333314</v>
      </c>
      <c r="M119" s="28">
        <v>752.65</v>
      </c>
      <c r="N119" s="28">
        <v>721.7</v>
      </c>
      <c r="O119" s="39">
        <v>631500</v>
      </c>
      <c r="P119" s="40">
        <v>1.4457831325301205E-2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44651</v>
      </c>
      <c r="E120" s="37">
        <v>119.3</v>
      </c>
      <c r="F120" s="37">
        <v>120.3</v>
      </c>
      <c r="G120" s="38">
        <v>117</v>
      </c>
      <c r="H120" s="38">
        <v>114.7</v>
      </c>
      <c r="I120" s="38">
        <v>111.4</v>
      </c>
      <c r="J120" s="38">
        <v>122.6</v>
      </c>
      <c r="K120" s="38">
        <v>125.89999999999998</v>
      </c>
      <c r="L120" s="38">
        <v>128.19999999999999</v>
      </c>
      <c r="M120" s="28">
        <v>123.6</v>
      </c>
      <c r="N120" s="28">
        <v>118</v>
      </c>
      <c r="O120" s="39">
        <v>39058500</v>
      </c>
      <c r="P120" s="40">
        <v>3.5320468642315646E-2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44651</v>
      </c>
      <c r="E121" s="37">
        <v>1009.15</v>
      </c>
      <c r="F121" s="37">
        <v>1014.4666666666666</v>
      </c>
      <c r="G121" s="38">
        <v>991.88333333333321</v>
      </c>
      <c r="H121" s="38">
        <v>974.61666666666667</v>
      </c>
      <c r="I121" s="38">
        <v>952.0333333333333</v>
      </c>
      <c r="J121" s="38">
        <v>1031.7333333333331</v>
      </c>
      <c r="K121" s="38">
        <v>1054.3166666666664</v>
      </c>
      <c r="L121" s="38">
        <v>1071.583333333333</v>
      </c>
      <c r="M121" s="28">
        <v>1037.05</v>
      </c>
      <c r="N121" s="28">
        <v>997.2</v>
      </c>
      <c r="O121" s="39">
        <v>930600</v>
      </c>
      <c r="P121" s="40">
        <v>-2.1296734500709891E-2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44651</v>
      </c>
      <c r="E122" s="37">
        <v>751.8</v>
      </c>
      <c r="F122" s="37">
        <v>750.2833333333333</v>
      </c>
      <c r="G122" s="38">
        <v>741.11666666666656</v>
      </c>
      <c r="H122" s="38">
        <v>730.43333333333328</v>
      </c>
      <c r="I122" s="38">
        <v>721.26666666666654</v>
      </c>
      <c r="J122" s="38">
        <v>760.96666666666658</v>
      </c>
      <c r="K122" s="38">
        <v>770.13333333333333</v>
      </c>
      <c r="L122" s="38">
        <v>780.81666666666661</v>
      </c>
      <c r="M122" s="28">
        <v>759.45</v>
      </c>
      <c r="N122" s="28">
        <v>739.6</v>
      </c>
      <c r="O122" s="39">
        <v>13201125</v>
      </c>
      <c r="P122" s="40">
        <v>1.4603385330235646E-3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44651</v>
      </c>
      <c r="E123" s="37">
        <v>239.1</v>
      </c>
      <c r="F123" s="37">
        <v>238.03333333333333</v>
      </c>
      <c r="G123" s="38">
        <v>236.56666666666666</v>
      </c>
      <c r="H123" s="38">
        <v>234.03333333333333</v>
      </c>
      <c r="I123" s="38">
        <v>232.56666666666666</v>
      </c>
      <c r="J123" s="38">
        <v>240.56666666666666</v>
      </c>
      <c r="K123" s="38">
        <v>242.0333333333333</v>
      </c>
      <c r="L123" s="38">
        <v>244.56666666666666</v>
      </c>
      <c r="M123" s="28">
        <v>239.5</v>
      </c>
      <c r="N123" s="28">
        <v>235.5</v>
      </c>
      <c r="O123" s="39">
        <v>117718400</v>
      </c>
      <c r="P123" s="40">
        <v>-1.4519542446891158E-2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44651</v>
      </c>
      <c r="E124" s="37">
        <v>477</v>
      </c>
      <c r="F124" s="37">
        <v>477.86666666666662</v>
      </c>
      <c r="G124" s="38">
        <v>470.03333333333325</v>
      </c>
      <c r="H124" s="38">
        <v>463.06666666666661</v>
      </c>
      <c r="I124" s="38">
        <v>455.23333333333323</v>
      </c>
      <c r="J124" s="38">
        <v>484.83333333333326</v>
      </c>
      <c r="K124" s="38">
        <v>492.66666666666663</v>
      </c>
      <c r="L124" s="38">
        <v>499.63333333333327</v>
      </c>
      <c r="M124" s="28">
        <v>485.7</v>
      </c>
      <c r="N124" s="28">
        <v>470.9</v>
      </c>
      <c r="O124" s="39">
        <v>38447500</v>
      </c>
      <c r="P124" s="40">
        <v>-2.3865439543002222E-2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44651</v>
      </c>
      <c r="E125" s="37">
        <v>2284.15</v>
      </c>
      <c r="F125" s="37">
        <v>2287.8166666666671</v>
      </c>
      <c r="G125" s="38">
        <v>2253.3333333333339</v>
      </c>
      <c r="H125" s="38">
        <v>2222.5166666666669</v>
      </c>
      <c r="I125" s="38">
        <v>2188.0333333333338</v>
      </c>
      <c r="J125" s="38">
        <v>2318.6333333333341</v>
      </c>
      <c r="K125" s="38">
        <v>2353.1166666666668</v>
      </c>
      <c r="L125" s="38">
        <v>2383.9333333333343</v>
      </c>
      <c r="M125" s="28">
        <v>2322.3000000000002</v>
      </c>
      <c r="N125" s="28">
        <v>2257</v>
      </c>
      <c r="O125" s="39">
        <v>489125</v>
      </c>
      <c r="P125" s="40">
        <v>-1.549841493483621E-2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44651</v>
      </c>
      <c r="E126" s="37">
        <v>667.75</v>
      </c>
      <c r="F126" s="37">
        <v>667.41666666666663</v>
      </c>
      <c r="G126" s="38">
        <v>660.13333333333321</v>
      </c>
      <c r="H126" s="38">
        <v>652.51666666666654</v>
      </c>
      <c r="I126" s="38">
        <v>645.23333333333312</v>
      </c>
      <c r="J126" s="38">
        <v>675.0333333333333</v>
      </c>
      <c r="K126" s="38">
        <v>682.31666666666683</v>
      </c>
      <c r="L126" s="38">
        <v>689.93333333333339</v>
      </c>
      <c r="M126" s="28">
        <v>674.7</v>
      </c>
      <c r="N126" s="28">
        <v>659.8</v>
      </c>
      <c r="O126" s="39">
        <v>34164450</v>
      </c>
      <c r="P126" s="40">
        <v>-7.1013810420590085E-3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44651</v>
      </c>
      <c r="E127" s="37">
        <v>2520.0500000000002</v>
      </c>
      <c r="F127" s="37">
        <v>2529.2000000000003</v>
      </c>
      <c r="G127" s="38">
        <v>2431.4000000000005</v>
      </c>
      <c r="H127" s="38">
        <v>2342.7500000000005</v>
      </c>
      <c r="I127" s="38">
        <v>2244.9500000000007</v>
      </c>
      <c r="J127" s="38">
        <v>2617.8500000000004</v>
      </c>
      <c r="K127" s="38">
        <v>2715.6500000000005</v>
      </c>
      <c r="L127" s="38">
        <v>2804.3</v>
      </c>
      <c r="M127" s="28">
        <v>2627</v>
      </c>
      <c r="N127" s="28">
        <v>2440.5500000000002</v>
      </c>
      <c r="O127" s="39">
        <v>2768625</v>
      </c>
      <c r="P127" s="40">
        <v>-5.4779758430245611E-3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44651</v>
      </c>
      <c r="E128" s="37">
        <v>1790.55</v>
      </c>
      <c r="F128" s="37">
        <v>1776.4666666666665</v>
      </c>
      <c r="G128" s="38">
        <v>1756.083333333333</v>
      </c>
      <c r="H128" s="38">
        <v>1721.6166666666666</v>
      </c>
      <c r="I128" s="38">
        <v>1701.2333333333331</v>
      </c>
      <c r="J128" s="38">
        <v>1810.9333333333329</v>
      </c>
      <c r="K128" s="38">
        <v>1831.3166666666666</v>
      </c>
      <c r="L128" s="38">
        <v>1865.7833333333328</v>
      </c>
      <c r="M128" s="28">
        <v>1796.85</v>
      </c>
      <c r="N128" s="28">
        <v>1742</v>
      </c>
      <c r="O128" s="39">
        <v>14607200</v>
      </c>
      <c r="P128" s="40">
        <v>-2.1568469844331913E-2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44651</v>
      </c>
      <c r="E129" s="37">
        <v>66.599999999999994</v>
      </c>
      <c r="F129" s="37">
        <v>66.183333333333323</v>
      </c>
      <c r="G129" s="38">
        <v>65.266666666666652</v>
      </c>
      <c r="H129" s="38">
        <v>63.933333333333323</v>
      </c>
      <c r="I129" s="38">
        <v>63.016666666666652</v>
      </c>
      <c r="J129" s="38">
        <v>67.516666666666652</v>
      </c>
      <c r="K129" s="38">
        <v>68.433333333333309</v>
      </c>
      <c r="L129" s="38">
        <v>69.766666666666652</v>
      </c>
      <c r="M129" s="28">
        <v>67.099999999999994</v>
      </c>
      <c r="N129" s="28">
        <v>64.849999999999994</v>
      </c>
      <c r="O129" s="39">
        <v>63592424</v>
      </c>
      <c r="P129" s="40">
        <v>2.0186113099498925E-2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44651</v>
      </c>
      <c r="E130" s="37">
        <v>2621.4</v>
      </c>
      <c r="F130" s="37">
        <v>2611.9333333333334</v>
      </c>
      <c r="G130" s="38">
        <v>2581.9666666666667</v>
      </c>
      <c r="H130" s="38">
        <v>2542.5333333333333</v>
      </c>
      <c r="I130" s="38">
        <v>2512.5666666666666</v>
      </c>
      <c r="J130" s="38">
        <v>2651.3666666666668</v>
      </c>
      <c r="K130" s="38">
        <v>2681.3333333333339</v>
      </c>
      <c r="L130" s="38">
        <v>2720.7666666666669</v>
      </c>
      <c r="M130" s="28">
        <v>2641.9</v>
      </c>
      <c r="N130" s="28">
        <v>2572.5</v>
      </c>
      <c r="O130" s="39">
        <v>708000</v>
      </c>
      <c r="P130" s="40">
        <v>-3.1298101590559263E-2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44651</v>
      </c>
      <c r="E131" s="37">
        <v>581.20000000000005</v>
      </c>
      <c r="F131" s="37">
        <v>585.7833333333333</v>
      </c>
      <c r="G131" s="38">
        <v>574.56666666666661</v>
      </c>
      <c r="H131" s="38">
        <v>567.93333333333328</v>
      </c>
      <c r="I131" s="38">
        <v>556.71666666666658</v>
      </c>
      <c r="J131" s="38">
        <v>592.41666666666663</v>
      </c>
      <c r="K131" s="38">
        <v>603.63333333333333</v>
      </c>
      <c r="L131" s="38">
        <v>610.26666666666665</v>
      </c>
      <c r="M131" s="28">
        <v>597</v>
      </c>
      <c r="N131" s="28">
        <v>579.15</v>
      </c>
      <c r="O131" s="39">
        <v>6542100</v>
      </c>
      <c r="P131" s="40">
        <v>0.15070444831407315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44651</v>
      </c>
      <c r="E132" s="37">
        <v>353.55</v>
      </c>
      <c r="F132" s="37">
        <v>353.05</v>
      </c>
      <c r="G132" s="38">
        <v>348.35</v>
      </c>
      <c r="H132" s="38">
        <v>343.15000000000003</v>
      </c>
      <c r="I132" s="38">
        <v>338.45000000000005</v>
      </c>
      <c r="J132" s="38">
        <v>358.25</v>
      </c>
      <c r="K132" s="38">
        <v>362.94999999999993</v>
      </c>
      <c r="L132" s="38">
        <v>368.15</v>
      </c>
      <c r="M132" s="28">
        <v>357.75</v>
      </c>
      <c r="N132" s="28">
        <v>347.85</v>
      </c>
      <c r="O132" s="39">
        <v>19898000</v>
      </c>
      <c r="P132" s="40">
        <v>2.6516714816343375E-2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44651</v>
      </c>
      <c r="E133" s="37">
        <v>1749.8</v>
      </c>
      <c r="F133" s="37">
        <v>1741.2333333333336</v>
      </c>
      <c r="G133" s="38">
        <v>1726.4666666666672</v>
      </c>
      <c r="H133" s="38">
        <v>1703.1333333333337</v>
      </c>
      <c r="I133" s="38">
        <v>1688.3666666666672</v>
      </c>
      <c r="J133" s="38">
        <v>1764.5666666666671</v>
      </c>
      <c r="K133" s="38">
        <v>1779.3333333333335</v>
      </c>
      <c r="L133" s="38">
        <v>1802.666666666667</v>
      </c>
      <c r="M133" s="28">
        <v>1756</v>
      </c>
      <c r="N133" s="28">
        <v>1717.9</v>
      </c>
      <c r="O133" s="39">
        <v>14717125</v>
      </c>
      <c r="P133" s="40">
        <v>-3.3099688473520249E-3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44651</v>
      </c>
      <c r="E134" s="37">
        <v>6301.6</v>
      </c>
      <c r="F134" s="37">
        <v>6273.8166666666666</v>
      </c>
      <c r="G134" s="38">
        <v>6228.6333333333332</v>
      </c>
      <c r="H134" s="38">
        <v>6155.666666666667</v>
      </c>
      <c r="I134" s="38">
        <v>6110.4833333333336</v>
      </c>
      <c r="J134" s="38">
        <v>6346.7833333333328</v>
      </c>
      <c r="K134" s="38">
        <v>6391.9666666666653</v>
      </c>
      <c r="L134" s="38">
        <v>6464.9333333333325</v>
      </c>
      <c r="M134" s="28">
        <v>6319</v>
      </c>
      <c r="N134" s="28">
        <v>6200.85</v>
      </c>
      <c r="O134" s="39">
        <v>1016700</v>
      </c>
      <c r="P134" s="40">
        <v>1.5430711610486892E-2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44651</v>
      </c>
      <c r="E135" s="37">
        <v>4993.95</v>
      </c>
      <c r="F135" s="37">
        <v>4989.7833333333338</v>
      </c>
      <c r="G135" s="38">
        <v>4950.5166666666673</v>
      </c>
      <c r="H135" s="38">
        <v>4907.0833333333339</v>
      </c>
      <c r="I135" s="38">
        <v>4867.8166666666675</v>
      </c>
      <c r="J135" s="38">
        <v>5033.2166666666672</v>
      </c>
      <c r="K135" s="38">
        <v>5072.4833333333336</v>
      </c>
      <c r="L135" s="38">
        <v>5115.916666666667</v>
      </c>
      <c r="M135" s="28">
        <v>5029.05</v>
      </c>
      <c r="N135" s="28">
        <v>4946.3500000000004</v>
      </c>
      <c r="O135" s="39">
        <v>512800</v>
      </c>
      <c r="P135" s="40">
        <v>-2.7226760015558148E-3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44651</v>
      </c>
      <c r="E136" s="37">
        <v>747.65</v>
      </c>
      <c r="F136" s="37">
        <v>748.23333333333323</v>
      </c>
      <c r="G136" s="38">
        <v>736.96666666666647</v>
      </c>
      <c r="H136" s="38">
        <v>726.28333333333319</v>
      </c>
      <c r="I136" s="38">
        <v>715.01666666666642</v>
      </c>
      <c r="J136" s="38">
        <v>758.91666666666652</v>
      </c>
      <c r="K136" s="38">
        <v>770.18333333333317</v>
      </c>
      <c r="L136" s="38">
        <v>780.86666666666656</v>
      </c>
      <c r="M136" s="28">
        <v>759.5</v>
      </c>
      <c r="N136" s="28">
        <v>737.55</v>
      </c>
      <c r="O136" s="39">
        <v>9114550</v>
      </c>
      <c r="P136" s="40">
        <v>-2.0014622555291538E-2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44651</v>
      </c>
      <c r="E137" s="37">
        <v>745.95</v>
      </c>
      <c r="F137" s="37">
        <v>740.69999999999993</v>
      </c>
      <c r="G137" s="38">
        <v>732.39999999999986</v>
      </c>
      <c r="H137" s="38">
        <v>718.84999999999991</v>
      </c>
      <c r="I137" s="38">
        <v>710.54999999999984</v>
      </c>
      <c r="J137" s="38">
        <v>754.24999999999989</v>
      </c>
      <c r="K137" s="38">
        <v>762.54999999999984</v>
      </c>
      <c r="L137" s="38">
        <v>776.09999999999991</v>
      </c>
      <c r="M137" s="28">
        <v>749</v>
      </c>
      <c r="N137" s="28">
        <v>727.15</v>
      </c>
      <c r="O137" s="39">
        <v>15690500</v>
      </c>
      <c r="P137" s="40">
        <v>1.5172101449275362E-2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44651</v>
      </c>
      <c r="E138" s="37">
        <v>147.4</v>
      </c>
      <c r="F138" s="37">
        <v>146.11666666666667</v>
      </c>
      <c r="G138" s="38">
        <v>144.43333333333334</v>
      </c>
      <c r="H138" s="38">
        <v>141.46666666666667</v>
      </c>
      <c r="I138" s="38">
        <v>139.78333333333333</v>
      </c>
      <c r="J138" s="38">
        <v>149.08333333333334</v>
      </c>
      <c r="K138" s="38">
        <v>150.76666666666668</v>
      </c>
      <c r="L138" s="38">
        <v>153.73333333333335</v>
      </c>
      <c r="M138" s="28">
        <v>147.80000000000001</v>
      </c>
      <c r="N138" s="28">
        <v>143.15</v>
      </c>
      <c r="O138" s="39">
        <v>33928000</v>
      </c>
      <c r="P138" s="40">
        <v>-3.4073551874045354E-3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44651</v>
      </c>
      <c r="E139" s="37">
        <v>115.25</v>
      </c>
      <c r="F139" s="37">
        <v>115.36666666666667</v>
      </c>
      <c r="G139" s="38">
        <v>112.98333333333335</v>
      </c>
      <c r="H139" s="38">
        <v>110.71666666666667</v>
      </c>
      <c r="I139" s="38">
        <v>108.33333333333334</v>
      </c>
      <c r="J139" s="38">
        <v>117.63333333333335</v>
      </c>
      <c r="K139" s="38">
        <v>120.01666666666668</v>
      </c>
      <c r="L139" s="38">
        <v>122.28333333333336</v>
      </c>
      <c r="M139" s="28">
        <v>117.75</v>
      </c>
      <c r="N139" s="28">
        <v>113.1</v>
      </c>
      <c r="O139" s="39">
        <v>28989000</v>
      </c>
      <c r="P139" s="40">
        <v>6.5497849818061532E-2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44651</v>
      </c>
      <c r="E140" s="37">
        <v>508</v>
      </c>
      <c r="F140" s="37">
        <v>507.84999999999997</v>
      </c>
      <c r="G140" s="38">
        <v>505.04999999999995</v>
      </c>
      <c r="H140" s="38">
        <v>502.09999999999997</v>
      </c>
      <c r="I140" s="38">
        <v>499.29999999999995</v>
      </c>
      <c r="J140" s="38">
        <v>510.79999999999995</v>
      </c>
      <c r="K140" s="38">
        <v>513.6</v>
      </c>
      <c r="L140" s="38">
        <v>516.54999999999995</v>
      </c>
      <c r="M140" s="28">
        <v>510.65</v>
      </c>
      <c r="N140" s="28">
        <v>504.9</v>
      </c>
      <c r="O140" s="39">
        <v>8733000</v>
      </c>
      <c r="P140" s="40">
        <v>-1.1768699784994908E-2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44651</v>
      </c>
      <c r="E141" s="37">
        <v>7323.35</v>
      </c>
      <c r="F141" s="37">
        <v>7234.8499999999995</v>
      </c>
      <c r="G141" s="38">
        <v>7124.7499999999991</v>
      </c>
      <c r="H141" s="38">
        <v>6926.15</v>
      </c>
      <c r="I141" s="38">
        <v>6816.0499999999993</v>
      </c>
      <c r="J141" s="38">
        <v>7433.4499999999989</v>
      </c>
      <c r="K141" s="38">
        <v>7543.5499999999993</v>
      </c>
      <c r="L141" s="38">
        <v>7742.1499999999987</v>
      </c>
      <c r="M141" s="28">
        <v>7344.95</v>
      </c>
      <c r="N141" s="28">
        <v>7036.25</v>
      </c>
      <c r="O141" s="39">
        <v>2916500</v>
      </c>
      <c r="P141" s="40">
        <v>-3.6568446088794927E-2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44651</v>
      </c>
      <c r="E142" s="37">
        <v>858.6</v>
      </c>
      <c r="F142" s="37">
        <v>857.98333333333323</v>
      </c>
      <c r="G142" s="38">
        <v>851.61666666666645</v>
      </c>
      <c r="H142" s="38">
        <v>844.63333333333321</v>
      </c>
      <c r="I142" s="38">
        <v>838.26666666666642</v>
      </c>
      <c r="J142" s="38">
        <v>864.96666666666647</v>
      </c>
      <c r="K142" s="38">
        <v>871.33333333333326</v>
      </c>
      <c r="L142" s="38">
        <v>878.31666666666649</v>
      </c>
      <c r="M142" s="28">
        <v>864.35</v>
      </c>
      <c r="N142" s="28">
        <v>851</v>
      </c>
      <c r="O142" s="39">
        <v>12756250</v>
      </c>
      <c r="P142" s="40">
        <v>9.3966369930761628E-3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44651</v>
      </c>
      <c r="E143" s="37">
        <v>1411.55</v>
      </c>
      <c r="F143" s="37">
        <v>1409.9333333333334</v>
      </c>
      <c r="G143" s="38">
        <v>1391.6666666666667</v>
      </c>
      <c r="H143" s="38">
        <v>1371.7833333333333</v>
      </c>
      <c r="I143" s="38">
        <v>1353.5166666666667</v>
      </c>
      <c r="J143" s="38">
        <v>1429.8166666666668</v>
      </c>
      <c r="K143" s="38">
        <v>1448.0833333333333</v>
      </c>
      <c r="L143" s="38">
        <v>1467.9666666666669</v>
      </c>
      <c r="M143" s="28">
        <v>1428.2</v>
      </c>
      <c r="N143" s="28">
        <v>1390.05</v>
      </c>
      <c r="O143" s="39">
        <v>2118200</v>
      </c>
      <c r="P143" s="40">
        <v>3.1493452676943476E-3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44651</v>
      </c>
      <c r="E144" s="37">
        <v>1892.55</v>
      </c>
      <c r="F144" s="37">
        <v>1885.4166666666667</v>
      </c>
      <c r="G144" s="38">
        <v>1869.8833333333334</v>
      </c>
      <c r="H144" s="38">
        <v>1847.2166666666667</v>
      </c>
      <c r="I144" s="38">
        <v>1831.6833333333334</v>
      </c>
      <c r="J144" s="38">
        <v>1908.0833333333335</v>
      </c>
      <c r="K144" s="38">
        <v>1923.6166666666668</v>
      </c>
      <c r="L144" s="38">
        <v>1946.2833333333335</v>
      </c>
      <c r="M144" s="28">
        <v>1900.95</v>
      </c>
      <c r="N144" s="28">
        <v>1862.75</v>
      </c>
      <c r="O144" s="39">
        <v>825000</v>
      </c>
      <c r="P144" s="40">
        <v>-8.8899567515617495E-3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44651</v>
      </c>
      <c r="E145" s="37">
        <v>778.35</v>
      </c>
      <c r="F145" s="37">
        <v>777.26666666666677</v>
      </c>
      <c r="G145" s="38">
        <v>770.33333333333348</v>
      </c>
      <c r="H145" s="38">
        <v>762.31666666666672</v>
      </c>
      <c r="I145" s="38">
        <v>755.38333333333344</v>
      </c>
      <c r="J145" s="38">
        <v>785.28333333333353</v>
      </c>
      <c r="K145" s="38">
        <v>792.2166666666667</v>
      </c>
      <c r="L145" s="38">
        <v>800.23333333333358</v>
      </c>
      <c r="M145" s="28">
        <v>784.2</v>
      </c>
      <c r="N145" s="28">
        <v>769.25</v>
      </c>
      <c r="O145" s="39">
        <v>1734200</v>
      </c>
      <c r="P145" s="40">
        <v>1.0223400227186671E-2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44651</v>
      </c>
      <c r="E146" s="37">
        <v>794.55</v>
      </c>
      <c r="F146" s="37">
        <v>782.85</v>
      </c>
      <c r="G146" s="38">
        <v>768.7</v>
      </c>
      <c r="H146" s="38">
        <v>742.85</v>
      </c>
      <c r="I146" s="38">
        <v>728.7</v>
      </c>
      <c r="J146" s="38">
        <v>808.7</v>
      </c>
      <c r="K146" s="38">
        <v>822.84999999999991</v>
      </c>
      <c r="L146" s="38">
        <v>848.7</v>
      </c>
      <c r="M146" s="28">
        <v>797</v>
      </c>
      <c r="N146" s="28">
        <v>757</v>
      </c>
      <c r="O146" s="39">
        <v>3250200</v>
      </c>
      <c r="P146" s="40">
        <v>-9.7016169361560253E-2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44651</v>
      </c>
      <c r="E147" s="37">
        <v>4134.7</v>
      </c>
      <c r="F147" s="37">
        <v>4127.2333333333336</v>
      </c>
      <c r="G147" s="38">
        <v>4095.4666666666672</v>
      </c>
      <c r="H147" s="38">
        <v>4056.2333333333336</v>
      </c>
      <c r="I147" s="38">
        <v>4024.4666666666672</v>
      </c>
      <c r="J147" s="38">
        <v>4166.4666666666672</v>
      </c>
      <c r="K147" s="38">
        <v>4198.2333333333336</v>
      </c>
      <c r="L147" s="38">
        <v>4237.4666666666672</v>
      </c>
      <c r="M147" s="28">
        <v>4159</v>
      </c>
      <c r="N147" s="28">
        <v>4088</v>
      </c>
      <c r="O147" s="39">
        <v>2679600</v>
      </c>
      <c r="P147" s="40">
        <v>-1.3256738842244807E-2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44651</v>
      </c>
      <c r="E148" s="37">
        <v>128.80000000000001</v>
      </c>
      <c r="F148" s="37">
        <v>128.79999999999998</v>
      </c>
      <c r="G148" s="38">
        <v>126.09999999999997</v>
      </c>
      <c r="H148" s="38">
        <v>123.39999999999998</v>
      </c>
      <c r="I148" s="38">
        <v>120.69999999999996</v>
      </c>
      <c r="J148" s="38">
        <v>131.49999999999997</v>
      </c>
      <c r="K148" s="38">
        <v>134.19999999999996</v>
      </c>
      <c r="L148" s="38">
        <v>136.89999999999998</v>
      </c>
      <c r="M148" s="28">
        <v>131.5</v>
      </c>
      <c r="N148" s="28">
        <v>126.1</v>
      </c>
      <c r="O148" s="39">
        <v>39560500</v>
      </c>
      <c r="P148" s="40">
        <v>0.11921972472522031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44651</v>
      </c>
      <c r="E149" s="37">
        <v>3318.7</v>
      </c>
      <c r="F149" s="37">
        <v>3314.9666666666667</v>
      </c>
      <c r="G149" s="38">
        <v>3264.9333333333334</v>
      </c>
      <c r="H149" s="38">
        <v>3211.1666666666665</v>
      </c>
      <c r="I149" s="38">
        <v>3161.1333333333332</v>
      </c>
      <c r="J149" s="38">
        <v>3368.7333333333336</v>
      </c>
      <c r="K149" s="38">
        <v>3418.7666666666673</v>
      </c>
      <c r="L149" s="38">
        <v>3472.5333333333338</v>
      </c>
      <c r="M149" s="28">
        <v>3365</v>
      </c>
      <c r="N149" s="28">
        <v>3261.2</v>
      </c>
      <c r="O149" s="39">
        <v>1633100</v>
      </c>
      <c r="P149" s="40">
        <v>-1.3947590870667794E-2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44651</v>
      </c>
      <c r="E150" s="37">
        <v>68094.2</v>
      </c>
      <c r="F150" s="37">
        <v>67767.333333333328</v>
      </c>
      <c r="G150" s="38">
        <v>67250.066666666651</v>
      </c>
      <c r="H150" s="38">
        <v>66405.93333333332</v>
      </c>
      <c r="I150" s="38">
        <v>65888.666666666642</v>
      </c>
      <c r="J150" s="38">
        <v>68611.46666666666</v>
      </c>
      <c r="K150" s="38">
        <v>69128.733333333352</v>
      </c>
      <c r="L150" s="38">
        <v>69972.866666666669</v>
      </c>
      <c r="M150" s="28">
        <v>68284.600000000006</v>
      </c>
      <c r="N150" s="28">
        <v>66923.199999999997</v>
      </c>
      <c r="O150" s="39">
        <v>82630</v>
      </c>
      <c r="P150" s="40">
        <v>-2.0531400966183576E-3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44651</v>
      </c>
      <c r="E151" s="37">
        <v>1362.2</v>
      </c>
      <c r="F151" s="37">
        <v>1366.2333333333333</v>
      </c>
      <c r="G151" s="38">
        <v>1338.9666666666667</v>
      </c>
      <c r="H151" s="38">
        <v>1315.7333333333333</v>
      </c>
      <c r="I151" s="38">
        <v>1288.4666666666667</v>
      </c>
      <c r="J151" s="38">
        <v>1389.4666666666667</v>
      </c>
      <c r="K151" s="38">
        <v>1416.7333333333336</v>
      </c>
      <c r="L151" s="38">
        <v>1439.9666666666667</v>
      </c>
      <c r="M151" s="28">
        <v>1393.5</v>
      </c>
      <c r="N151" s="28">
        <v>1343</v>
      </c>
      <c r="O151" s="39">
        <v>3272250</v>
      </c>
      <c r="P151" s="40">
        <v>6.4405952671383271E-2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44651</v>
      </c>
      <c r="E152" s="37">
        <v>323.64999999999998</v>
      </c>
      <c r="F152" s="37">
        <v>319.68333333333334</v>
      </c>
      <c r="G152" s="38">
        <v>312.41666666666669</v>
      </c>
      <c r="H152" s="38">
        <v>301.18333333333334</v>
      </c>
      <c r="I152" s="38">
        <v>293.91666666666669</v>
      </c>
      <c r="J152" s="38">
        <v>330.91666666666669</v>
      </c>
      <c r="K152" s="38">
        <v>338.18333333333334</v>
      </c>
      <c r="L152" s="38">
        <v>349.41666666666669</v>
      </c>
      <c r="M152" s="28">
        <v>326.95</v>
      </c>
      <c r="N152" s="28">
        <v>308.45</v>
      </c>
      <c r="O152" s="39">
        <v>2411200</v>
      </c>
      <c r="P152" s="40">
        <v>6.0080106809078772E-3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44651</v>
      </c>
      <c r="E153" s="37">
        <v>117.85</v>
      </c>
      <c r="F153" s="37">
        <v>119.23333333333333</v>
      </c>
      <c r="G153" s="38">
        <v>115.11666666666667</v>
      </c>
      <c r="H153" s="38">
        <v>112.38333333333334</v>
      </c>
      <c r="I153" s="38">
        <v>108.26666666666668</v>
      </c>
      <c r="J153" s="38">
        <v>121.96666666666667</v>
      </c>
      <c r="K153" s="38">
        <v>126.08333333333331</v>
      </c>
      <c r="L153" s="38">
        <v>128.81666666666666</v>
      </c>
      <c r="M153" s="28">
        <v>123.35</v>
      </c>
      <c r="N153" s="28">
        <v>116.5</v>
      </c>
      <c r="O153" s="39">
        <v>96177500</v>
      </c>
      <c r="P153" s="40">
        <v>3.4561579957940937E-2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44651</v>
      </c>
      <c r="E154" s="37">
        <v>4544.75</v>
      </c>
      <c r="F154" s="37">
        <v>4572.7833333333338</v>
      </c>
      <c r="G154" s="38">
        <v>4494.2166666666672</v>
      </c>
      <c r="H154" s="38">
        <v>4443.6833333333334</v>
      </c>
      <c r="I154" s="38">
        <v>4365.1166666666668</v>
      </c>
      <c r="J154" s="38">
        <v>4623.3166666666675</v>
      </c>
      <c r="K154" s="38">
        <v>4701.883333333335</v>
      </c>
      <c r="L154" s="38">
        <v>4752.4166666666679</v>
      </c>
      <c r="M154" s="28">
        <v>4651.3500000000004</v>
      </c>
      <c r="N154" s="28">
        <v>4522.25</v>
      </c>
      <c r="O154" s="39">
        <v>1586750</v>
      </c>
      <c r="P154" s="40">
        <v>9.2224519001431072E-3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44651</v>
      </c>
      <c r="E155" s="37">
        <v>3888.55</v>
      </c>
      <c r="F155" s="37">
        <v>3875.7666666666664</v>
      </c>
      <c r="G155" s="38">
        <v>3741.4833333333327</v>
      </c>
      <c r="H155" s="38">
        <v>3594.4166666666661</v>
      </c>
      <c r="I155" s="38">
        <v>3460.1333333333323</v>
      </c>
      <c r="J155" s="38">
        <v>4022.833333333333</v>
      </c>
      <c r="K155" s="38">
        <v>4157.1166666666668</v>
      </c>
      <c r="L155" s="38">
        <v>4304.1833333333334</v>
      </c>
      <c r="M155" s="28">
        <v>4010.05</v>
      </c>
      <c r="N155" s="28">
        <v>3728.7</v>
      </c>
      <c r="O155" s="39">
        <v>393525</v>
      </c>
      <c r="P155" s="40">
        <v>9.7928436911487754E-2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44651</v>
      </c>
      <c r="E156" s="37">
        <v>39.049999999999997</v>
      </c>
      <c r="F156" s="37">
        <v>39.15</v>
      </c>
      <c r="G156" s="38">
        <v>38.65</v>
      </c>
      <c r="H156" s="38">
        <v>38.25</v>
      </c>
      <c r="I156" s="38">
        <v>37.75</v>
      </c>
      <c r="J156" s="38">
        <v>39.549999999999997</v>
      </c>
      <c r="K156" s="38">
        <v>40.049999999999997</v>
      </c>
      <c r="L156" s="38">
        <v>40.449999999999996</v>
      </c>
      <c r="M156" s="28">
        <v>39.65</v>
      </c>
      <c r="N156" s="28">
        <v>38.75</v>
      </c>
      <c r="O156" s="39">
        <v>22968000</v>
      </c>
      <c r="P156" s="40">
        <v>1.4846235418875928E-2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44651</v>
      </c>
      <c r="E157" s="37">
        <v>17429.900000000001</v>
      </c>
      <c r="F157" s="37">
        <v>17356.800000000003</v>
      </c>
      <c r="G157" s="38">
        <v>17241.650000000005</v>
      </c>
      <c r="H157" s="38">
        <v>17053.400000000001</v>
      </c>
      <c r="I157" s="38">
        <v>16938.250000000004</v>
      </c>
      <c r="J157" s="38">
        <v>17545.050000000007</v>
      </c>
      <c r="K157" s="38">
        <v>17660.2</v>
      </c>
      <c r="L157" s="38">
        <v>17848.450000000008</v>
      </c>
      <c r="M157" s="28">
        <v>17471.95</v>
      </c>
      <c r="N157" s="28">
        <v>17168.55</v>
      </c>
      <c r="O157" s="39">
        <v>386225</v>
      </c>
      <c r="P157" s="40">
        <v>1.1664830535934158E-3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44651</v>
      </c>
      <c r="E158" s="37">
        <v>155.9</v>
      </c>
      <c r="F158" s="37">
        <v>156.28333333333333</v>
      </c>
      <c r="G158" s="38">
        <v>152.86666666666667</v>
      </c>
      <c r="H158" s="38">
        <v>149.83333333333334</v>
      </c>
      <c r="I158" s="38">
        <v>146.41666666666669</v>
      </c>
      <c r="J158" s="38">
        <v>159.31666666666666</v>
      </c>
      <c r="K158" s="38">
        <v>162.73333333333335</v>
      </c>
      <c r="L158" s="38">
        <v>165.76666666666665</v>
      </c>
      <c r="M158" s="28">
        <v>159.69999999999999</v>
      </c>
      <c r="N158" s="28">
        <v>153.25</v>
      </c>
      <c r="O158" s="39">
        <v>71167400</v>
      </c>
      <c r="P158" s="40">
        <v>-1.222378937470616E-3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44651</v>
      </c>
      <c r="E159" s="37">
        <v>132</v>
      </c>
      <c r="F159" s="37">
        <v>131.85</v>
      </c>
      <c r="G159" s="38">
        <v>131</v>
      </c>
      <c r="H159" s="38">
        <v>130</v>
      </c>
      <c r="I159" s="38">
        <v>129.15</v>
      </c>
      <c r="J159" s="38">
        <v>132.85</v>
      </c>
      <c r="K159" s="38">
        <v>133.69999999999996</v>
      </c>
      <c r="L159" s="38">
        <v>134.69999999999999</v>
      </c>
      <c r="M159" s="28">
        <v>132.69999999999999</v>
      </c>
      <c r="N159" s="28">
        <v>130.85</v>
      </c>
      <c r="O159" s="39">
        <v>50815500</v>
      </c>
      <c r="P159" s="40">
        <v>-1.4154594714143537E-2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44651</v>
      </c>
      <c r="E160" s="37">
        <v>901.25</v>
      </c>
      <c r="F160" s="37">
        <v>905.7166666666667</v>
      </c>
      <c r="G160" s="38">
        <v>893.13333333333344</v>
      </c>
      <c r="H160" s="38">
        <v>885.01666666666677</v>
      </c>
      <c r="I160" s="38">
        <v>872.43333333333351</v>
      </c>
      <c r="J160" s="38">
        <v>913.83333333333337</v>
      </c>
      <c r="K160" s="38">
        <v>926.41666666666663</v>
      </c>
      <c r="L160" s="38">
        <v>934.5333333333333</v>
      </c>
      <c r="M160" s="28">
        <v>918.3</v>
      </c>
      <c r="N160" s="28">
        <v>897.6</v>
      </c>
      <c r="O160" s="39">
        <v>1755600</v>
      </c>
      <c r="P160" s="40">
        <v>1.4152850788515973E-2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44651</v>
      </c>
      <c r="E161" s="37">
        <v>3528.8</v>
      </c>
      <c r="F161" s="37">
        <v>3509.7999999999997</v>
      </c>
      <c r="G161" s="38">
        <v>3479.5999999999995</v>
      </c>
      <c r="H161" s="38">
        <v>3430.3999999999996</v>
      </c>
      <c r="I161" s="38">
        <v>3400.1999999999994</v>
      </c>
      <c r="J161" s="38">
        <v>3558.9999999999995</v>
      </c>
      <c r="K161" s="38">
        <v>3589.1999999999994</v>
      </c>
      <c r="L161" s="38">
        <v>3638.3999999999996</v>
      </c>
      <c r="M161" s="28">
        <v>3540</v>
      </c>
      <c r="N161" s="28">
        <v>3460.6</v>
      </c>
      <c r="O161" s="39">
        <v>584500</v>
      </c>
      <c r="P161" s="40">
        <v>-1.5164279696714406E-2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44651</v>
      </c>
      <c r="E162" s="37">
        <v>171.75</v>
      </c>
      <c r="F162" s="37">
        <v>172.33333333333334</v>
      </c>
      <c r="G162" s="38">
        <v>169.4666666666667</v>
      </c>
      <c r="H162" s="38">
        <v>167.18333333333337</v>
      </c>
      <c r="I162" s="38">
        <v>164.31666666666672</v>
      </c>
      <c r="J162" s="38">
        <v>174.61666666666667</v>
      </c>
      <c r="K162" s="38">
        <v>177.48333333333329</v>
      </c>
      <c r="L162" s="38">
        <v>179.76666666666665</v>
      </c>
      <c r="M162" s="28">
        <v>175.2</v>
      </c>
      <c r="N162" s="28">
        <v>170.05</v>
      </c>
      <c r="O162" s="39">
        <v>45868900</v>
      </c>
      <c r="P162" s="40">
        <v>-5.177020708082832E-3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44651</v>
      </c>
      <c r="E163" s="37">
        <v>41882</v>
      </c>
      <c r="F163" s="37">
        <v>41660.35</v>
      </c>
      <c r="G163" s="38">
        <v>41322.699999999997</v>
      </c>
      <c r="H163" s="38">
        <v>40763.4</v>
      </c>
      <c r="I163" s="38">
        <v>40425.75</v>
      </c>
      <c r="J163" s="38">
        <v>42219.649999999994</v>
      </c>
      <c r="K163" s="38">
        <v>42557.3</v>
      </c>
      <c r="L163" s="38">
        <v>43116.599999999991</v>
      </c>
      <c r="M163" s="28">
        <v>41998</v>
      </c>
      <c r="N163" s="28">
        <v>41101.050000000003</v>
      </c>
      <c r="O163" s="39">
        <v>97920</v>
      </c>
      <c r="P163" s="40">
        <v>-2.654339397554429E-2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44651</v>
      </c>
      <c r="E164" s="37">
        <v>2043.3</v>
      </c>
      <c r="F164" s="37">
        <v>2038.5</v>
      </c>
      <c r="G164" s="38">
        <v>2018.8000000000002</v>
      </c>
      <c r="H164" s="38">
        <v>1994.3000000000002</v>
      </c>
      <c r="I164" s="38">
        <v>1974.6000000000004</v>
      </c>
      <c r="J164" s="38">
        <v>2063</v>
      </c>
      <c r="K164" s="38">
        <v>2082.6999999999998</v>
      </c>
      <c r="L164" s="38">
        <v>2107.1999999999998</v>
      </c>
      <c r="M164" s="28">
        <v>2058.1999999999998</v>
      </c>
      <c r="N164" s="28">
        <v>2014</v>
      </c>
      <c r="O164" s="39">
        <v>4863650</v>
      </c>
      <c r="P164" s="40">
        <v>-1.8624075850781647E-3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44651</v>
      </c>
      <c r="E165" s="37">
        <v>4494.95</v>
      </c>
      <c r="F165" s="37">
        <v>4449.9333333333334</v>
      </c>
      <c r="G165" s="38">
        <v>4380.916666666667</v>
      </c>
      <c r="H165" s="38">
        <v>4266.8833333333332</v>
      </c>
      <c r="I165" s="38">
        <v>4197.8666666666668</v>
      </c>
      <c r="J165" s="38">
        <v>4563.9666666666672</v>
      </c>
      <c r="K165" s="38">
        <v>4632.9833333333336</v>
      </c>
      <c r="L165" s="38">
        <v>4747.0166666666673</v>
      </c>
      <c r="M165" s="28">
        <v>4518.95</v>
      </c>
      <c r="N165" s="28">
        <v>4335.8999999999996</v>
      </c>
      <c r="O165" s="39">
        <v>447600</v>
      </c>
      <c r="P165" s="40">
        <v>6.4573671066714231E-2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44651</v>
      </c>
      <c r="E166" s="37">
        <v>206.1</v>
      </c>
      <c r="F166" s="37">
        <v>206.94999999999996</v>
      </c>
      <c r="G166" s="38">
        <v>203.44999999999993</v>
      </c>
      <c r="H166" s="38">
        <v>200.79999999999998</v>
      </c>
      <c r="I166" s="38">
        <v>197.29999999999995</v>
      </c>
      <c r="J166" s="38">
        <v>209.59999999999991</v>
      </c>
      <c r="K166" s="38">
        <v>213.09999999999997</v>
      </c>
      <c r="L166" s="38">
        <v>215.74999999999989</v>
      </c>
      <c r="M166" s="28">
        <v>210.45</v>
      </c>
      <c r="N166" s="28">
        <v>204.3</v>
      </c>
      <c r="O166" s="39">
        <v>19173000</v>
      </c>
      <c r="P166" s="40">
        <v>5.8989229494614749E-2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44651</v>
      </c>
      <c r="E167" s="37">
        <v>112.5</v>
      </c>
      <c r="F167" s="37">
        <v>112.23333333333333</v>
      </c>
      <c r="G167" s="38">
        <v>110.96666666666667</v>
      </c>
      <c r="H167" s="38">
        <v>109.43333333333334</v>
      </c>
      <c r="I167" s="38">
        <v>108.16666666666667</v>
      </c>
      <c r="J167" s="38">
        <v>113.76666666666667</v>
      </c>
      <c r="K167" s="38">
        <v>115.03333333333335</v>
      </c>
      <c r="L167" s="38">
        <v>116.56666666666666</v>
      </c>
      <c r="M167" s="28">
        <v>113.5</v>
      </c>
      <c r="N167" s="28">
        <v>110.7</v>
      </c>
      <c r="O167" s="39">
        <v>38371800</v>
      </c>
      <c r="P167" s="40">
        <v>1.6423057973394647E-2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44651</v>
      </c>
      <c r="E168" s="37">
        <v>4396</v>
      </c>
      <c r="F168" s="37">
        <v>4411.3833333333332</v>
      </c>
      <c r="G168" s="38">
        <v>4346.0166666666664</v>
      </c>
      <c r="H168" s="38">
        <v>4296.0333333333328</v>
      </c>
      <c r="I168" s="38">
        <v>4230.6666666666661</v>
      </c>
      <c r="J168" s="38">
        <v>4461.3666666666668</v>
      </c>
      <c r="K168" s="38">
        <v>4526.7333333333336</v>
      </c>
      <c r="L168" s="38">
        <v>4576.7166666666672</v>
      </c>
      <c r="M168" s="28">
        <v>4476.75</v>
      </c>
      <c r="N168" s="28">
        <v>4361.3999999999996</v>
      </c>
      <c r="O168" s="39">
        <v>108125</v>
      </c>
      <c r="P168" s="40">
        <v>5.3593179049939099E-2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44651</v>
      </c>
      <c r="E169" s="37">
        <v>2354.85</v>
      </c>
      <c r="F169" s="37">
        <v>2353.6166666666668</v>
      </c>
      <c r="G169" s="38">
        <v>2327.2333333333336</v>
      </c>
      <c r="H169" s="38">
        <v>2299.6166666666668</v>
      </c>
      <c r="I169" s="38">
        <v>2273.2333333333336</v>
      </c>
      <c r="J169" s="38">
        <v>2381.2333333333336</v>
      </c>
      <c r="K169" s="38">
        <v>2407.6166666666668</v>
      </c>
      <c r="L169" s="38">
        <v>2435.2333333333336</v>
      </c>
      <c r="M169" s="28">
        <v>2380</v>
      </c>
      <c r="N169" s="28">
        <v>2326</v>
      </c>
      <c r="O169" s="39">
        <v>3051250</v>
      </c>
      <c r="P169" s="40">
        <v>9.3450215018193849E-3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44651</v>
      </c>
      <c r="E170" s="37">
        <v>2682.15</v>
      </c>
      <c r="F170" s="37">
        <v>2643.8166666666671</v>
      </c>
      <c r="G170" s="38">
        <v>2592.983333333334</v>
      </c>
      <c r="H170" s="38">
        <v>2503.8166666666671</v>
      </c>
      <c r="I170" s="38">
        <v>2452.983333333334</v>
      </c>
      <c r="J170" s="38">
        <v>2732.983333333334</v>
      </c>
      <c r="K170" s="38">
        <v>2783.8166666666671</v>
      </c>
      <c r="L170" s="38">
        <v>2872.983333333334</v>
      </c>
      <c r="M170" s="28">
        <v>2694.65</v>
      </c>
      <c r="N170" s="28">
        <v>2554.65</v>
      </c>
      <c r="O170" s="39">
        <v>1805500</v>
      </c>
      <c r="P170" s="40">
        <v>-9.7353626765391468E-3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44651</v>
      </c>
      <c r="E171" s="37">
        <v>37</v>
      </c>
      <c r="F171" s="37">
        <v>36.633333333333333</v>
      </c>
      <c r="G171" s="38">
        <v>36.216666666666669</v>
      </c>
      <c r="H171" s="38">
        <v>35.433333333333337</v>
      </c>
      <c r="I171" s="38">
        <v>35.016666666666673</v>
      </c>
      <c r="J171" s="38">
        <v>37.416666666666664</v>
      </c>
      <c r="K171" s="38">
        <v>37.833333333333336</v>
      </c>
      <c r="L171" s="38">
        <v>38.61666666666666</v>
      </c>
      <c r="M171" s="28">
        <v>37.049999999999997</v>
      </c>
      <c r="N171" s="28">
        <v>35.85</v>
      </c>
      <c r="O171" s="39">
        <v>197488000</v>
      </c>
      <c r="P171" s="40">
        <v>8.5958120710892136E-2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44651</v>
      </c>
      <c r="E172" s="37">
        <v>2346.15</v>
      </c>
      <c r="F172" s="37">
        <v>2359.4833333333336</v>
      </c>
      <c r="G172" s="38">
        <v>2320.5166666666673</v>
      </c>
      <c r="H172" s="38">
        <v>2294.8833333333337</v>
      </c>
      <c r="I172" s="38">
        <v>2255.9166666666674</v>
      </c>
      <c r="J172" s="38">
        <v>2385.1166666666672</v>
      </c>
      <c r="K172" s="38">
        <v>2424.0833333333335</v>
      </c>
      <c r="L172" s="38">
        <v>2449.7166666666672</v>
      </c>
      <c r="M172" s="28">
        <v>2398.4499999999998</v>
      </c>
      <c r="N172" s="28">
        <v>2333.85</v>
      </c>
      <c r="O172" s="39">
        <v>659400</v>
      </c>
      <c r="P172" s="40">
        <v>5.5715658021133527E-2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44651</v>
      </c>
      <c r="E173" s="37">
        <v>214.05</v>
      </c>
      <c r="F173" s="37">
        <v>213.04999999999998</v>
      </c>
      <c r="G173" s="38">
        <v>211.64999999999998</v>
      </c>
      <c r="H173" s="38">
        <v>209.25</v>
      </c>
      <c r="I173" s="38">
        <v>207.85</v>
      </c>
      <c r="J173" s="38">
        <v>215.44999999999996</v>
      </c>
      <c r="K173" s="38">
        <v>216.85</v>
      </c>
      <c r="L173" s="38">
        <v>219.24999999999994</v>
      </c>
      <c r="M173" s="28">
        <v>214.45</v>
      </c>
      <c r="N173" s="28">
        <v>210.65</v>
      </c>
      <c r="O173" s="39">
        <v>32765952</v>
      </c>
      <c r="P173" s="40">
        <v>2.0598006644518274E-2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44651</v>
      </c>
      <c r="E174" s="37">
        <v>1731.7</v>
      </c>
      <c r="F174" s="37">
        <v>1718.3166666666666</v>
      </c>
      <c r="G174" s="38">
        <v>1700.6833333333332</v>
      </c>
      <c r="H174" s="38">
        <v>1669.6666666666665</v>
      </c>
      <c r="I174" s="38">
        <v>1652.0333333333331</v>
      </c>
      <c r="J174" s="38">
        <v>1749.3333333333333</v>
      </c>
      <c r="K174" s="38">
        <v>1766.9666666666665</v>
      </c>
      <c r="L174" s="38">
        <v>1797.9833333333333</v>
      </c>
      <c r="M174" s="28">
        <v>1735.95</v>
      </c>
      <c r="N174" s="28">
        <v>1687.3</v>
      </c>
      <c r="O174" s="39">
        <v>2937319</v>
      </c>
      <c r="P174" s="40">
        <v>5.5116959064327488E-2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44651</v>
      </c>
      <c r="E175" s="37">
        <v>185.1</v>
      </c>
      <c r="F175" s="37">
        <v>183.35</v>
      </c>
      <c r="G175" s="38">
        <v>179.7</v>
      </c>
      <c r="H175" s="38">
        <v>174.29999999999998</v>
      </c>
      <c r="I175" s="38">
        <v>170.64999999999998</v>
      </c>
      <c r="J175" s="38">
        <v>188.75</v>
      </c>
      <c r="K175" s="38">
        <v>192.40000000000003</v>
      </c>
      <c r="L175" s="38">
        <v>197.8</v>
      </c>
      <c r="M175" s="28">
        <v>187</v>
      </c>
      <c r="N175" s="28">
        <v>177.95</v>
      </c>
      <c r="O175" s="39">
        <v>7077500</v>
      </c>
      <c r="P175" s="40">
        <v>-1.2212142358688068E-2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44651</v>
      </c>
      <c r="E176" s="37">
        <v>730.05</v>
      </c>
      <c r="F176" s="37">
        <v>731.19999999999993</v>
      </c>
      <c r="G176" s="38">
        <v>721.34999999999991</v>
      </c>
      <c r="H176" s="38">
        <v>712.65</v>
      </c>
      <c r="I176" s="38">
        <v>702.8</v>
      </c>
      <c r="J176" s="38">
        <v>739.89999999999986</v>
      </c>
      <c r="K176" s="38">
        <v>749.75</v>
      </c>
      <c r="L176" s="38">
        <v>758.44999999999982</v>
      </c>
      <c r="M176" s="28">
        <v>741.05</v>
      </c>
      <c r="N176" s="28">
        <v>722.5</v>
      </c>
      <c r="O176" s="39">
        <v>2476050</v>
      </c>
      <c r="P176" s="40">
        <v>2.5704225352112677E-2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44651</v>
      </c>
      <c r="E177" s="37">
        <v>133.94999999999999</v>
      </c>
      <c r="F177" s="37">
        <v>133.29999999999998</v>
      </c>
      <c r="G177" s="38">
        <v>131.49999999999997</v>
      </c>
      <c r="H177" s="38">
        <v>129.04999999999998</v>
      </c>
      <c r="I177" s="38">
        <v>127.24999999999997</v>
      </c>
      <c r="J177" s="38">
        <v>135.74999999999997</v>
      </c>
      <c r="K177" s="38">
        <v>137.54999999999998</v>
      </c>
      <c r="L177" s="38">
        <v>139.99999999999997</v>
      </c>
      <c r="M177" s="28">
        <v>135.1</v>
      </c>
      <c r="N177" s="28">
        <v>130.85</v>
      </c>
      <c r="O177" s="39">
        <v>40356400</v>
      </c>
      <c r="P177" s="40">
        <v>2.3611621919823463E-2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44651</v>
      </c>
      <c r="E178" s="37">
        <v>124.3</v>
      </c>
      <c r="F178" s="37">
        <v>124.48333333333333</v>
      </c>
      <c r="G178" s="38">
        <v>122.36666666666667</v>
      </c>
      <c r="H178" s="38">
        <v>120.43333333333334</v>
      </c>
      <c r="I178" s="38">
        <v>118.31666666666668</v>
      </c>
      <c r="J178" s="38">
        <v>126.41666666666667</v>
      </c>
      <c r="K178" s="38">
        <v>128.5333333333333</v>
      </c>
      <c r="L178" s="38">
        <v>130.46666666666667</v>
      </c>
      <c r="M178" s="28">
        <v>126.6</v>
      </c>
      <c r="N178" s="28">
        <v>122.55</v>
      </c>
      <c r="O178" s="39">
        <v>27750000</v>
      </c>
      <c r="P178" s="40">
        <v>3.3288650580875781E-2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44651</v>
      </c>
      <c r="E179" s="37">
        <v>2426.65</v>
      </c>
      <c r="F179" s="37">
        <v>2413.2166666666667</v>
      </c>
      <c r="G179" s="38">
        <v>2393.4333333333334</v>
      </c>
      <c r="H179" s="38">
        <v>2360.2166666666667</v>
      </c>
      <c r="I179" s="38">
        <v>2340.4333333333334</v>
      </c>
      <c r="J179" s="38">
        <v>2446.4333333333334</v>
      </c>
      <c r="K179" s="38">
        <v>2466.2166666666672</v>
      </c>
      <c r="L179" s="38">
        <v>2499.4333333333334</v>
      </c>
      <c r="M179" s="28">
        <v>2433</v>
      </c>
      <c r="N179" s="28">
        <v>2380</v>
      </c>
      <c r="O179" s="39">
        <v>35140000</v>
      </c>
      <c r="P179" s="40">
        <v>9.4292875250454235E-3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44651</v>
      </c>
      <c r="E180" s="37">
        <v>96.8</v>
      </c>
      <c r="F180" s="37">
        <v>97.116666666666674</v>
      </c>
      <c r="G180" s="38">
        <v>94.683333333333351</v>
      </c>
      <c r="H180" s="38">
        <v>92.566666666666677</v>
      </c>
      <c r="I180" s="38">
        <v>90.133333333333354</v>
      </c>
      <c r="J180" s="38">
        <v>99.233333333333348</v>
      </c>
      <c r="K180" s="38">
        <v>101.66666666666669</v>
      </c>
      <c r="L180" s="38">
        <v>103.78333333333335</v>
      </c>
      <c r="M180" s="28">
        <v>99.55</v>
      </c>
      <c r="N180" s="28">
        <v>95</v>
      </c>
      <c r="O180" s="39">
        <v>164806000</v>
      </c>
      <c r="P180" s="40">
        <v>-7.7217868786821483E-3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44651</v>
      </c>
      <c r="E181" s="37">
        <v>817.7</v>
      </c>
      <c r="F181" s="37">
        <v>816</v>
      </c>
      <c r="G181" s="38">
        <v>810.85</v>
      </c>
      <c r="H181" s="38">
        <v>804</v>
      </c>
      <c r="I181" s="38">
        <v>798.85</v>
      </c>
      <c r="J181" s="38">
        <v>822.85</v>
      </c>
      <c r="K181" s="38">
        <v>828.00000000000011</v>
      </c>
      <c r="L181" s="38">
        <v>834.85</v>
      </c>
      <c r="M181" s="28">
        <v>821.15</v>
      </c>
      <c r="N181" s="28">
        <v>809.15</v>
      </c>
      <c r="O181" s="39">
        <v>4725500</v>
      </c>
      <c r="P181" s="40">
        <v>1.4835223058175268E-3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44651</v>
      </c>
      <c r="E182" s="37">
        <v>1073.4000000000001</v>
      </c>
      <c r="F182" s="37">
        <v>1064.5</v>
      </c>
      <c r="G182" s="38">
        <v>1052.7</v>
      </c>
      <c r="H182" s="38">
        <v>1032</v>
      </c>
      <c r="I182" s="38">
        <v>1020.2</v>
      </c>
      <c r="J182" s="38">
        <v>1085.2</v>
      </c>
      <c r="K182" s="38">
        <v>1097.0000000000002</v>
      </c>
      <c r="L182" s="38">
        <v>1117.7</v>
      </c>
      <c r="M182" s="28">
        <v>1076.3</v>
      </c>
      <c r="N182" s="28">
        <v>1043.8</v>
      </c>
      <c r="O182" s="39">
        <v>7974000</v>
      </c>
      <c r="P182" s="40">
        <v>-1.4460511679644048E-2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44651</v>
      </c>
      <c r="E183" s="37">
        <v>485.8</v>
      </c>
      <c r="F183" s="37">
        <v>481.41666666666669</v>
      </c>
      <c r="G183" s="38">
        <v>475.23333333333335</v>
      </c>
      <c r="H183" s="38">
        <v>464.66666666666669</v>
      </c>
      <c r="I183" s="38">
        <v>458.48333333333335</v>
      </c>
      <c r="J183" s="38">
        <v>491.98333333333335</v>
      </c>
      <c r="K183" s="38">
        <v>498.16666666666663</v>
      </c>
      <c r="L183" s="38">
        <v>508.73333333333335</v>
      </c>
      <c r="M183" s="28">
        <v>487.6</v>
      </c>
      <c r="N183" s="28">
        <v>470.85</v>
      </c>
      <c r="O183" s="39">
        <v>73654500</v>
      </c>
      <c r="P183" s="40">
        <v>-5.0599381283836037E-2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44651</v>
      </c>
      <c r="E184" s="37">
        <v>22391.7</v>
      </c>
      <c r="F184" s="37">
        <v>22277.216666666664</v>
      </c>
      <c r="G184" s="38">
        <v>22104.483333333326</v>
      </c>
      <c r="H184" s="38">
        <v>21817.266666666663</v>
      </c>
      <c r="I184" s="38">
        <v>21644.533333333326</v>
      </c>
      <c r="J184" s="38">
        <v>22564.433333333327</v>
      </c>
      <c r="K184" s="38">
        <v>22737.166666666664</v>
      </c>
      <c r="L184" s="38">
        <v>23024.383333333328</v>
      </c>
      <c r="M184" s="28">
        <v>22449.95</v>
      </c>
      <c r="N184" s="28">
        <v>21990</v>
      </c>
      <c r="O184" s="39">
        <v>302975</v>
      </c>
      <c r="P184" s="40">
        <v>-1.3185002060156572E-3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44651</v>
      </c>
      <c r="E185" s="37">
        <v>2368.3000000000002</v>
      </c>
      <c r="F185" s="37">
        <v>2368.9499999999998</v>
      </c>
      <c r="G185" s="38">
        <v>2344.0499999999997</v>
      </c>
      <c r="H185" s="38">
        <v>2319.7999999999997</v>
      </c>
      <c r="I185" s="38">
        <v>2294.8999999999996</v>
      </c>
      <c r="J185" s="38">
        <v>2393.1999999999998</v>
      </c>
      <c r="K185" s="38">
        <v>2418.0999999999995</v>
      </c>
      <c r="L185" s="38">
        <v>2442.35</v>
      </c>
      <c r="M185" s="28">
        <v>2393.85</v>
      </c>
      <c r="N185" s="28">
        <v>2344.6999999999998</v>
      </c>
      <c r="O185" s="39">
        <v>1568600</v>
      </c>
      <c r="P185" s="40">
        <v>-1.1609773002945764E-2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44651</v>
      </c>
      <c r="E186" s="37">
        <v>2367.5</v>
      </c>
      <c r="F186" s="37">
        <v>2341.8833333333332</v>
      </c>
      <c r="G186" s="38">
        <v>2289.1166666666663</v>
      </c>
      <c r="H186" s="38">
        <v>2210.7333333333331</v>
      </c>
      <c r="I186" s="38">
        <v>2157.9666666666662</v>
      </c>
      <c r="J186" s="38">
        <v>2420.2666666666664</v>
      </c>
      <c r="K186" s="38">
        <v>2473.0333333333328</v>
      </c>
      <c r="L186" s="38">
        <v>2551.4166666666665</v>
      </c>
      <c r="M186" s="28">
        <v>2394.65</v>
      </c>
      <c r="N186" s="28">
        <v>2263.5</v>
      </c>
      <c r="O186" s="39">
        <v>3358125</v>
      </c>
      <c r="P186" s="40">
        <v>6.1797752808988764E-3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44651</v>
      </c>
      <c r="E187" s="37">
        <v>1111.4000000000001</v>
      </c>
      <c r="F187" s="37">
        <v>1101.3333333333333</v>
      </c>
      <c r="G187" s="38">
        <v>1087.6666666666665</v>
      </c>
      <c r="H187" s="38">
        <v>1063.9333333333332</v>
      </c>
      <c r="I187" s="38">
        <v>1050.2666666666664</v>
      </c>
      <c r="J187" s="38">
        <v>1125.0666666666666</v>
      </c>
      <c r="K187" s="38">
        <v>1138.7333333333331</v>
      </c>
      <c r="L187" s="38">
        <v>1162.4666666666667</v>
      </c>
      <c r="M187" s="28">
        <v>1115</v>
      </c>
      <c r="N187" s="28">
        <v>1077.5999999999999</v>
      </c>
      <c r="O187" s="39">
        <v>4186800</v>
      </c>
      <c r="P187" s="40">
        <v>-4.7746371275783042E-4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44651</v>
      </c>
      <c r="E188" s="37">
        <v>324.64999999999998</v>
      </c>
      <c r="F188" s="37">
        <v>325.86666666666667</v>
      </c>
      <c r="G188" s="38">
        <v>319.18333333333334</v>
      </c>
      <c r="H188" s="38">
        <v>313.71666666666664</v>
      </c>
      <c r="I188" s="38">
        <v>307.0333333333333</v>
      </c>
      <c r="J188" s="38">
        <v>331.33333333333337</v>
      </c>
      <c r="K188" s="38">
        <v>338.01666666666677</v>
      </c>
      <c r="L188" s="38">
        <v>343.48333333333341</v>
      </c>
      <c r="M188" s="28">
        <v>332.55</v>
      </c>
      <c r="N188" s="28">
        <v>320.39999999999998</v>
      </c>
      <c r="O188" s="39">
        <v>4877100</v>
      </c>
      <c r="P188" s="40">
        <v>1.9183750235094978E-2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44651</v>
      </c>
      <c r="E189" s="37">
        <v>896.25</v>
      </c>
      <c r="F189" s="37">
        <v>900.93333333333339</v>
      </c>
      <c r="G189" s="38">
        <v>889.16666666666674</v>
      </c>
      <c r="H189" s="38">
        <v>882.08333333333337</v>
      </c>
      <c r="I189" s="38">
        <v>870.31666666666672</v>
      </c>
      <c r="J189" s="38">
        <v>908.01666666666677</v>
      </c>
      <c r="K189" s="38">
        <v>919.78333333333342</v>
      </c>
      <c r="L189" s="38">
        <v>926.86666666666679</v>
      </c>
      <c r="M189" s="28">
        <v>912.7</v>
      </c>
      <c r="N189" s="28">
        <v>893.85</v>
      </c>
      <c r="O189" s="39">
        <v>20659100</v>
      </c>
      <c r="P189" s="40">
        <v>-2.6359366023453075E-3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44651</v>
      </c>
      <c r="E190" s="37">
        <v>461.05</v>
      </c>
      <c r="F190" s="37">
        <v>459.31666666666661</v>
      </c>
      <c r="G190" s="38">
        <v>456.13333333333321</v>
      </c>
      <c r="H190" s="38">
        <v>451.21666666666658</v>
      </c>
      <c r="I190" s="38">
        <v>448.03333333333319</v>
      </c>
      <c r="J190" s="38">
        <v>464.23333333333323</v>
      </c>
      <c r="K190" s="38">
        <v>467.41666666666663</v>
      </c>
      <c r="L190" s="38">
        <v>472.33333333333326</v>
      </c>
      <c r="M190" s="28">
        <v>462.5</v>
      </c>
      <c r="N190" s="28">
        <v>454.4</v>
      </c>
      <c r="O190" s="39">
        <v>13546500</v>
      </c>
      <c r="P190" s="40">
        <v>1.5860517435320586E-2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44651</v>
      </c>
      <c r="E191" s="37">
        <v>577.54999999999995</v>
      </c>
      <c r="F191" s="37">
        <v>576.81666666666672</v>
      </c>
      <c r="G191" s="38">
        <v>573.03333333333342</v>
      </c>
      <c r="H191" s="38">
        <v>568.51666666666665</v>
      </c>
      <c r="I191" s="38">
        <v>564.73333333333335</v>
      </c>
      <c r="J191" s="38">
        <v>581.33333333333348</v>
      </c>
      <c r="K191" s="38">
        <v>585.11666666666679</v>
      </c>
      <c r="L191" s="38">
        <v>589.63333333333355</v>
      </c>
      <c r="M191" s="28">
        <v>580.6</v>
      </c>
      <c r="N191" s="28">
        <v>572.29999999999995</v>
      </c>
      <c r="O191" s="39">
        <v>892500</v>
      </c>
      <c r="P191" s="40">
        <v>-1.5932521087160263E-2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44651</v>
      </c>
      <c r="E192" s="37">
        <v>935.65</v>
      </c>
      <c r="F192" s="37">
        <v>931.94999999999993</v>
      </c>
      <c r="G192" s="38">
        <v>923.44999999999982</v>
      </c>
      <c r="H192" s="38">
        <v>911.24999999999989</v>
      </c>
      <c r="I192" s="38">
        <v>902.74999999999977</v>
      </c>
      <c r="J192" s="38">
        <v>944.14999999999986</v>
      </c>
      <c r="K192" s="38">
        <v>952.65000000000009</v>
      </c>
      <c r="L192" s="38">
        <v>964.84999999999991</v>
      </c>
      <c r="M192" s="28">
        <v>940.45</v>
      </c>
      <c r="N192" s="28">
        <v>919.75</v>
      </c>
      <c r="O192" s="39">
        <v>5479000</v>
      </c>
      <c r="P192" s="40">
        <v>4.0843465045592706E-2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44651</v>
      </c>
      <c r="E193" s="37">
        <v>1151.4000000000001</v>
      </c>
      <c r="F193" s="37">
        <v>1148.6833333333334</v>
      </c>
      <c r="G193" s="38">
        <v>1132.7166666666667</v>
      </c>
      <c r="H193" s="38">
        <v>1114.0333333333333</v>
      </c>
      <c r="I193" s="38">
        <v>1098.0666666666666</v>
      </c>
      <c r="J193" s="38">
        <v>1167.3666666666668</v>
      </c>
      <c r="K193" s="38">
        <v>1183.3333333333335</v>
      </c>
      <c r="L193" s="38">
        <v>1202.0166666666669</v>
      </c>
      <c r="M193" s="28">
        <v>1164.6500000000001</v>
      </c>
      <c r="N193" s="28">
        <v>1130</v>
      </c>
      <c r="O193" s="39">
        <v>2823200</v>
      </c>
      <c r="P193" s="40">
        <v>1.2335054503729202E-2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44651</v>
      </c>
      <c r="E194" s="37">
        <v>723.95</v>
      </c>
      <c r="F194" s="37">
        <v>720.43333333333339</v>
      </c>
      <c r="G194" s="38">
        <v>715.41666666666674</v>
      </c>
      <c r="H194" s="38">
        <v>706.88333333333333</v>
      </c>
      <c r="I194" s="38">
        <v>701.86666666666667</v>
      </c>
      <c r="J194" s="38">
        <v>728.96666666666681</v>
      </c>
      <c r="K194" s="38">
        <v>733.98333333333346</v>
      </c>
      <c r="L194" s="38">
        <v>742.51666666666688</v>
      </c>
      <c r="M194" s="28">
        <v>725.45</v>
      </c>
      <c r="N194" s="28">
        <v>711.9</v>
      </c>
      <c r="O194" s="39">
        <v>10506375</v>
      </c>
      <c r="P194" s="40">
        <v>-1.0363682604272634E-2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44651</v>
      </c>
      <c r="E195" s="37">
        <v>412.25</v>
      </c>
      <c r="F195" s="37">
        <v>411.75</v>
      </c>
      <c r="G195" s="38">
        <v>404.8</v>
      </c>
      <c r="H195" s="38">
        <v>397.35</v>
      </c>
      <c r="I195" s="38">
        <v>390.40000000000003</v>
      </c>
      <c r="J195" s="38">
        <v>419.2</v>
      </c>
      <c r="K195" s="38">
        <v>426.15000000000003</v>
      </c>
      <c r="L195" s="38">
        <v>433.59999999999997</v>
      </c>
      <c r="M195" s="28">
        <v>418.7</v>
      </c>
      <c r="N195" s="28">
        <v>404.3</v>
      </c>
      <c r="O195" s="39">
        <v>87560550</v>
      </c>
      <c r="P195" s="40">
        <v>6.9332776443562699E-2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44651</v>
      </c>
      <c r="E196" s="37">
        <v>232.65</v>
      </c>
      <c r="F196" s="37">
        <v>233.06666666666669</v>
      </c>
      <c r="G196" s="38">
        <v>230.73333333333338</v>
      </c>
      <c r="H196" s="38">
        <v>228.81666666666669</v>
      </c>
      <c r="I196" s="38">
        <v>226.48333333333338</v>
      </c>
      <c r="J196" s="38">
        <v>234.98333333333338</v>
      </c>
      <c r="K196" s="38">
        <v>237.31666666666669</v>
      </c>
      <c r="L196" s="38">
        <v>239.23333333333338</v>
      </c>
      <c r="M196" s="28">
        <v>235.4</v>
      </c>
      <c r="N196" s="28">
        <v>231.15</v>
      </c>
      <c r="O196" s="39">
        <v>95046750</v>
      </c>
      <c r="P196" s="40">
        <v>1.4205554371759358E-4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44651</v>
      </c>
      <c r="E197" s="37">
        <v>1302.45</v>
      </c>
      <c r="F197" s="37">
        <v>1299.2333333333333</v>
      </c>
      <c r="G197" s="38">
        <v>1284.7166666666667</v>
      </c>
      <c r="H197" s="38">
        <v>1266.9833333333333</v>
      </c>
      <c r="I197" s="38">
        <v>1252.4666666666667</v>
      </c>
      <c r="J197" s="38">
        <v>1316.9666666666667</v>
      </c>
      <c r="K197" s="38">
        <v>1331.4833333333336</v>
      </c>
      <c r="L197" s="38">
        <v>1349.2166666666667</v>
      </c>
      <c r="M197" s="28">
        <v>1313.75</v>
      </c>
      <c r="N197" s="28">
        <v>1281.5</v>
      </c>
      <c r="O197" s="39">
        <v>38805900</v>
      </c>
      <c r="P197" s="40">
        <v>-3.6772328004801135E-3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44651</v>
      </c>
      <c r="E198" s="37">
        <v>3648.45</v>
      </c>
      <c r="F198" s="37">
        <v>3631.3166666666671</v>
      </c>
      <c r="G198" s="38">
        <v>3608.6333333333341</v>
      </c>
      <c r="H198" s="38">
        <v>3568.8166666666671</v>
      </c>
      <c r="I198" s="38">
        <v>3546.1333333333341</v>
      </c>
      <c r="J198" s="38">
        <v>3671.1333333333341</v>
      </c>
      <c r="K198" s="38">
        <v>3693.8166666666675</v>
      </c>
      <c r="L198" s="38">
        <v>3733.6333333333341</v>
      </c>
      <c r="M198" s="28">
        <v>3654</v>
      </c>
      <c r="N198" s="28">
        <v>3591.5</v>
      </c>
      <c r="O198" s="39">
        <v>13223550</v>
      </c>
      <c r="P198" s="40">
        <v>3.4489038632276275E-3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44651</v>
      </c>
      <c r="E199" s="37">
        <v>1505.25</v>
      </c>
      <c r="F199" s="37">
        <v>1502.3833333333332</v>
      </c>
      <c r="G199" s="38">
        <v>1494.2666666666664</v>
      </c>
      <c r="H199" s="38">
        <v>1483.2833333333333</v>
      </c>
      <c r="I199" s="38">
        <v>1475.1666666666665</v>
      </c>
      <c r="J199" s="38">
        <v>1513.3666666666663</v>
      </c>
      <c r="K199" s="38">
        <v>1521.4833333333331</v>
      </c>
      <c r="L199" s="38">
        <v>1532.4666666666662</v>
      </c>
      <c r="M199" s="28">
        <v>1510.5</v>
      </c>
      <c r="N199" s="28">
        <v>1491.4</v>
      </c>
      <c r="O199" s="39">
        <v>14191200</v>
      </c>
      <c r="P199" s="40">
        <v>-1.0128065623168996E-2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44651</v>
      </c>
      <c r="E200" s="37">
        <v>2542.5500000000002</v>
      </c>
      <c r="F200" s="37">
        <v>2524.35</v>
      </c>
      <c r="G200" s="38">
        <v>2501.6999999999998</v>
      </c>
      <c r="H200" s="38">
        <v>2460.85</v>
      </c>
      <c r="I200" s="38">
        <v>2438.1999999999998</v>
      </c>
      <c r="J200" s="38">
        <v>2565.1999999999998</v>
      </c>
      <c r="K200" s="38">
        <v>2587.8500000000004</v>
      </c>
      <c r="L200" s="38">
        <v>2628.7</v>
      </c>
      <c r="M200" s="28">
        <v>2547</v>
      </c>
      <c r="N200" s="28">
        <v>2483.5</v>
      </c>
      <c r="O200" s="39">
        <v>4991250</v>
      </c>
      <c r="P200" s="40">
        <v>-1.5532544378698224E-2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44651</v>
      </c>
      <c r="E201" s="37">
        <v>2840.2</v>
      </c>
      <c r="F201" s="37">
        <v>2828.5166666666664</v>
      </c>
      <c r="G201" s="38">
        <v>2807.2333333333327</v>
      </c>
      <c r="H201" s="38">
        <v>2774.2666666666664</v>
      </c>
      <c r="I201" s="38">
        <v>2752.9833333333327</v>
      </c>
      <c r="J201" s="38">
        <v>2861.4833333333327</v>
      </c>
      <c r="K201" s="38">
        <v>2882.7666666666664</v>
      </c>
      <c r="L201" s="38">
        <v>2915.7333333333327</v>
      </c>
      <c r="M201" s="28">
        <v>2849.8</v>
      </c>
      <c r="N201" s="28">
        <v>2795.55</v>
      </c>
      <c r="O201" s="39">
        <v>805000</v>
      </c>
      <c r="P201" s="40">
        <v>-1.1663597298956415E-2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44651</v>
      </c>
      <c r="E202" s="37">
        <v>485.95</v>
      </c>
      <c r="F202" s="37">
        <v>482.7833333333333</v>
      </c>
      <c r="G202" s="38">
        <v>478.31666666666661</v>
      </c>
      <c r="H202" s="38">
        <v>470.68333333333328</v>
      </c>
      <c r="I202" s="38">
        <v>466.21666666666658</v>
      </c>
      <c r="J202" s="38">
        <v>490.41666666666663</v>
      </c>
      <c r="K202" s="38">
        <v>494.88333333333333</v>
      </c>
      <c r="L202" s="38">
        <v>502.51666666666665</v>
      </c>
      <c r="M202" s="28">
        <v>487.25</v>
      </c>
      <c r="N202" s="28">
        <v>475.15</v>
      </c>
      <c r="O202" s="39">
        <v>3264000</v>
      </c>
      <c r="P202" s="40">
        <v>-2.2900763358778626E-2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44651</v>
      </c>
      <c r="E203" s="37">
        <v>1168.55</v>
      </c>
      <c r="F203" s="37">
        <v>1170.0999999999999</v>
      </c>
      <c r="G203" s="38">
        <v>1152.8499999999999</v>
      </c>
      <c r="H203" s="38">
        <v>1137.1500000000001</v>
      </c>
      <c r="I203" s="38">
        <v>1119.9000000000001</v>
      </c>
      <c r="J203" s="38">
        <v>1185.7999999999997</v>
      </c>
      <c r="K203" s="38">
        <v>1203.0499999999997</v>
      </c>
      <c r="L203" s="38">
        <v>1218.7499999999995</v>
      </c>
      <c r="M203" s="28">
        <v>1187.3499999999999</v>
      </c>
      <c r="N203" s="28">
        <v>1154.4000000000001</v>
      </c>
      <c r="O203" s="39">
        <v>2595500</v>
      </c>
      <c r="P203" s="40">
        <v>-3.7116729424421735E-2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44651</v>
      </c>
      <c r="E204" s="37">
        <v>586.29999999999995</v>
      </c>
      <c r="F204" s="37">
        <v>581.33333333333326</v>
      </c>
      <c r="G204" s="38">
        <v>574.26666666666654</v>
      </c>
      <c r="H204" s="38">
        <v>562.23333333333323</v>
      </c>
      <c r="I204" s="38">
        <v>555.16666666666652</v>
      </c>
      <c r="J204" s="38">
        <v>593.36666666666656</v>
      </c>
      <c r="K204" s="38">
        <v>600.43333333333317</v>
      </c>
      <c r="L204" s="38">
        <v>612.46666666666658</v>
      </c>
      <c r="M204" s="28">
        <v>588.4</v>
      </c>
      <c r="N204" s="28">
        <v>569.29999999999995</v>
      </c>
      <c r="O204" s="39">
        <v>7943600</v>
      </c>
      <c r="P204" s="40">
        <v>2.4187725631768953E-2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44651</v>
      </c>
      <c r="E205" s="37">
        <v>1451.2</v>
      </c>
      <c r="F205" s="37">
        <v>1443.4666666666669</v>
      </c>
      <c r="G205" s="38">
        <v>1426.2833333333338</v>
      </c>
      <c r="H205" s="38">
        <v>1401.3666666666668</v>
      </c>
      <c r="I205" s="38">
        <v>1384.1833333333336</v>
      </c>
      <c r="J205" s="38">
        <v>1468.3833333333339</v>
      </c>
      <c r="K205" s="38">
        <v>1485.5666666666668</v>
      </c>
      <c r="L205" s="38">
        <v>1510.483333333334</v>
      </c>
      <c r="M205" s="28">
        <v>1460.65</v>
      </c>
      <c r="N205" s="28">
        <v>1418.55</v>
      </c>
      <c r="O205" s="39">
        <v>1069950</v>
      </c>
      <c r="P205" s="40">
        <v>3.1724603442456971E-2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44651</v>
      </c>
      <c r="E206" s="37">
        <v>6064.2</v>
      </c>
      <c r="F206" s="37">
        <v>6041.0666666666666</v>
      </c>
      <c r="G206" s="38">
        <v>5998.1333333333332</v>
      </c>
      <c r="H206" s="38">
        <v>5932.0666666666666</v>
      </c>
      <c r="I206" s="38">
        <v>5889.1333333333332</v>
      </c>
      <c r="J206" s="38">
        <v>6107.1333333333332</v>
      </c>
      <c r="K206" s="38">
        <v>6150.0666666666657</v>
      </c>
      <c r="L206" s="38">
        <v>6216.1333333333332</v>
      </c>
      <c r="M206" s="28">
        <v>6084</v>
      </c>
      <c r="N206" s="28">
        <v>5975</v>
      </c>
      <c r="O206" s="39">
        <v>3244800</v>
      </c>
      <c r="P206" s="40">
        <v>2.3112092069998424E-2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44651</v>
      </c>
      <c r="E207" s="37">
        <v>734.05</v>
      </c>
      <c r="F207" s="37">
        <v>730.79999999999984</v>
      </c>
      <c r="G207" s="38">
        <v>725.29999999999973</v>
      </c>
      <c r="H207" s="38">
        <v>716.54999999999984</v>
      </c>
      <c r="I207" s="38">
        <v>711.04999999999973</v>
      </c>
      <c r="J207" s="38">
        <v>739.54999999999973</v>
      </c>
      <c r="K207" s="38">
        <v>745.05</v>
      </c>
      <c r="L207" s="38">
        <v>753.79999999999973</v>
      </c>
      <c r="M207" s="28">
        <v>736.3</v>
      </c>
      <c r="N207" s="28">
        <v>722.05</v>
      </c>
      <c r="O207" s="39">
        <v>24437400</v>
      </c>
      <c r="P207" s="40">
        <v>1.1569714254964215E-2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44651</v>
      </c>
      <c r="E208" s="37">
        <v>376.4</v>
      </c>
      <c r="F208" s="37">
        <v>376.7</v>
      </c>
      <c r="G208" s="38">
        <v>372</v>
      </c>
      <c r="H208" s="38">
        <v>367.6</v>
      </c>
      <c r="I208" s="38">
        <v>362.90000000000003</v>
      </c>
      <c r="J208" s="38">
        <v>381.09999999999997</v>
      </c>
      <c r="K208" s="38">
        <v>385.7999999999999</v>
      </c>
      <c r="L208" s="38">
        <v>390.19999999999993</v>
      </c>
      <c r="M208" s="28">
        <v>381.4</v>
      </c>
      <c r="N208" s="28">
        <v>372.3</v>
      </c>
      <c r="O208" s="39">
        <v>62288300</v>
      </c>
      <c r="P208" s="40">
        <v>-5.5431823805988613E-3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44651</v>
      </c>
      <c r="E209" s="37">
        <v>1190.6500000000001</v>
      </c>
      <c r="F209" s="37">
        <v>1187.95</v>
      </c>
      <c r="G209" s="38">
        <v>1178.95</v>
      </c>
      <c r="H209" s="38">
        <v>1167.25</v>
      </c>
      <c r="I209" s="38">
        <v>1158.25</v>
      </c>
      <c r="J209" s="38">
        <v>1199.6500000000001</v>
      </c>
      <c r="K209" s="38">
        <v>1208.6500000000001</v>
      </c>
      <c r="L209" s="38">
        <v>1220.3500000000001</v>
      </c>
      <c r="M209" s="28">
        <v>1196.95</v>
      </c>
      <c r="N209" s="28">
        <v>1176.25</v>
      </c>
      <c r="O209" s="39">
        <v>4530000</v>
      </c>
      <c r="P209" s="40">
        <v>-3.9643841424634299E-2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44651</v>
      </c>
      <c r="E210" s="37">
        <v>1561.5</v>
      </c>
      <c r="F210" s="37">
        <v>1564.8666666666668</v>
      </c>
      <c r="G210" s="38">
        <v>1531.8833333333337</v>
      </c>
      <c r="H210" s="38">
        <v>1502.2666666666669</v>
      </c>
      <c r="I210" s="38">
        <v>1469.2833333333338</v>
      </c>
      <c r="J210" s="38">
        <v>1594.4833333333336</v>
      </c>
      <c r="K210" s="38">
        <v>1627.4666666666667</v>
      </c>
      <c r="L210" s="38">
        <v>1657.0833333333335</v>
      </c>
      <c r="M210" s="28">
        <v>1597.85</v>
      </c>
      <c r="N210" s="28">
        <v>1535.25</v>
      </c>
      <c r="O210" s="39">
        <v>656250</v>
      </c>
      <c r="P210" s="40">
        <v>1.3513513513513514E-2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44651</v>
      </c>
      <c r="E211" s="37">
        <v>595.75</v>
      </c>
      <c r="F211" s="37">
        <v>592.83333333333337</v>
      </c>
      <c r="G211" s="38">
        <v>587.41666666666674</v>
      </c>
      <c r="H211" s="38">
        <v>579.08333333333337</v>
      </c>
      <c r="I211" s="38">
        <v>573.66666666666674</v>
      </c>
      <c r="J211" s="38">
        <v>601.16666666666674</v>
      </c>
      <c r="K211" s="38">
        <v>606.58333333333348</v>
      </c>
      <c r="L211" s="38">
        <v>614.91666666666674</v>
      </c>
      <c r="M211" s="28">
        <v>598.25</v>
      </c>
      <c r="N211" s="28">
        <v>584.5</v>
      </c>
      <c r="O211" s="39">
        <v>36692800</v>
      </c>
      <c r="P211" s="40">
        <v>1.1222082589236501E-2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44651</v>
      </c>
      <c r="E212" s="37">
        <v>259.45</v>
      </c>
      <c r="F212" s="37">
        <v>255.94999999999996</v>
      </c>
      <c r="G212" s="38">
        <v>247.99999999999994</v>
      </c>
      <c r="H212" s="38">
        <v>236.54999999999998</v>
      </c>
      <c r="I212" s="38">
        <v>228.59999999999997</v>
      </c>
      <c r="J212" s="38">
        <v>267.39999999999992</v>
      </c>
      <c r="K212" s="38">
        <v>275.34999999999991</v>
      </c>
      <c r="L212" s="38">
        <v>286.7999999999999</v>
      </c>
      <c r="M212" s="28">
        <v>263.89999999999998</v>
      </c>
      <c r="N212" s="28">
        <v>244.5</v>
      </c>
      <c r="O212" s="39">
        <v>76053000</v>
      </c>
      <c r="P212" s="40">
        <v>-6.4665308042012853E-3</v>
      </c>
    </row>
    <row r="213" spans="1:16" ht="12.75" customHeight="1">
      <c r="A213" s="28">
        <v>203</v>
      </c>
      <c r="B213" s="29" t="s">
        <v>47</v>
      </c>
      <c r="C213" s="30" t="s">
        <v>958</v>
      </c>
      <c r="D213" s="31">
        <v>44651</v>
      </c>
      <c r="E213" s="37">
        <v>366.05</v>
      </c>
      <c r="F213" s="37">
        <v>367.8</v>
      </c>
      <c r="G213" s="38">
        <v>361.6</v>
      </c>
      <c r="H213" s="38">
        <v>357.15000000000003</v>
      </c>
      <c r="I213" s="38">
        <v>350.95000000000005</v>
      </c>
      <c r="J213" s="38">
        <v>372.25</v>
      </c>
      <c r="K213" s="38">
        <v>378.44999999999993</v>
      </c>
      <c r="L213" s="38">
        <v>382.9</v>
      </c>
      <c r="M213" s="28">
        <v>374</v>
      </c>
      <c r="N213" s="28">
        <v>363.35</v>
      </c>
      <c r="O213" s="39">
        <v>18364500</v>
      </c>
      <c r="P213" s="40">
        <v>1.1981069909542922E-4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8"/>
      <c r="C216" s="295"/>
      <c r="D216" s="329"/>
      <c r="E216" s="296"/>
      <c r="F216" s="296"/>
      <c r="G216" s="330"/>
      <c r="H216" s="330"/>
      <c r="I216" s="330"/>
      <c r="J216" s="330"/>
      <c r="K216" s="330"/>
      <c r="L216" s="330"/>
      <c r="M216" s="295"/>
      <c r="N216" s="295"/>
      <c r="O216" s="331"/>
      <c r="P216" s="332"/>
    </row>
    <row r="217" spans="1:16" ht="12.75" customHeight="1">
      <c r="A217" s="295"/>
      <c r="B217" s="328"/>
      <c r="C217" s="295"/>
      <c r="D217" s="329"/>
      <c r="E217" s="296"/>
      <c r="F217" s="296"/>
      <c r="G217" s="330"/>
      <c r="H217" s="330"/>
      <c r="I217" s="330"/>
      <c r="J217" s="330"/>
      <c r="K217" s="330"/>
      <c r="L217" s="330"/>
      <c r="M217" s="295"/>
      <c r="N217" s="295"/>
      <c r="O217" s="331"/>
      <c r="P217" s="332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O15" sqref="O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46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44635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82" t="s">
        <v>16</v>
      </c>
      <c r="B8" s="484"/>
      <c r="C8" s="488" t="s">
        <v>20</v>
      </c>
      <c r="D8" s="488" t="s">
        <v>21</v>
      </c>
      <c r="E8" s="479" t="s">
        <v>22</v>
      </c>
      <c r="F8" s="480"/>
      <c r="G8" s="481"/>
      <c r="H8" s="479" t="s">
        <v>23</v>
      </c>
      <c r="I8" s="480"/>
      <c r="J8" s="481"/>
      <c r="K8" s="23"/>
      <c r="L8" s="50"/>
      <c r="M8" s="50"/>
      <c r="N8" s="1"/>
      <c r="O8" s="1"/>
    </row>
    <row r="9" spans="1:15" ht="36" customHeight="1">
      <c r="A9" s="486"/>
      <c r="B9" s="487"/>
      <c r="C9" s="487"/>
      <c r="D9" s="48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16871.3</v>
      </c>
      <c r="D10" s="32">
        <v>16788.583333333332</v>
      </c>
      <c r="E10" s="32">
        <v>16689.216666666664</v>
      </c>
      <c r="F10" s="32">
        <v>16507.133333333331</v>
      </c>
      <c r="G10" s="32">
        <v>16407.766666666663</v>
      </c>
      <c r="H10" s="32">
        <v>16970.666666666664</v>
      </c>
      <c r="I10" s="32">
        <v>17070.033333333333</v>
      </c>
      <c r="J10" s="32">
        <v>17252.116666666665</v>
      </c>
      <c r="K10" s="34">
        <v>16887.95</v>
      </c>
      <c r="L10" s="34">
        <v>16606.5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35312.15</v>
      </c>
      <c r="D11" s="37">
        <v>35124.1</v>
      </c>
      <c r="E11" s="37">
        <v>34813.1</v>
      </c>
      <c r="F11" s="37">
        <v>34314.050000000003</v>
      </c>
      <c r="G11" s="37">
        <v>34003.050000000003</v>
      </c>
      <c r="H11" s="37">
        <v>35623.149999999994</v>
      </c>
      <c r="I11" s="37">
        <v>35934.149999999994</v>
      </c>
      <c r="J11" s="37">
        <v>36433.19999999999</v>
      </c>
      <c r="K11" s="28">
        <v>35435.1</v>
      </c>
      <c r="L11" s="28">
        <v>34625.050000000003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2497.1999999999998</v>
      </c>
      <c r="D12" s="37">
        <v>2499.7999999999997</v>
      </c>
      <c r="E12" s="37">
        <v>2477.0999999999995</v>
      </c>
      <c r="F12" s="37">
        <v>2456.9999999999995</v>
      </c>
      <c r="G12" s="37">
        <v>2434.2999999999993</v>
      </c>
      <c r="H12" s="37">
        <v>2519.8999999999996</v>
      </c>
      <c r="I12" s="37">
        <v>2542.5999999999995</v>
      </c>
      <c r="J12" s="37">
        <v>2562.6999999999998</v>
      </c>
      <c r="K12" s="28">
        <v>2522.5</v>
      </c>
      <c r="L12" s="28">
        <v>2479.6999999999998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4811.05</v>
      </c>
      <c r="D13" s="37">
        <v>4795.3166666666666</v>
      </c>
      <c r="E13" s="37">
        <v>4774.7333333333336</v>
      </c>
      <c r="F13" s="37">
        <v>4738.416666666667</v>
      </c>
      <c r="G13" s="37">
        <v>4717.8333333333339</v>
      </c>
      <c r="H13" s="37">
        <v>4831.6333333333332</v>
      </c>
      <c r="I13" s="37">
        <v>4852.2166666666672</v>
      </c>
      <c r="J13" s="37">
        <v>4888.5333333333328</v>
      </c>
      <c r="K13" s="28">
        <v>4815.8999999999996</v>
      </c>
      <c r="L13" s="28">
        <v>4759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36028</v>
      </c>
      <c r="D14" s="37">
        <v>35815.783333333333</v>
      </c>
      <c r="E14" s="37">
        <v>35560.166666666664</v>
      </c>
      <c r="F14" s="37">
        <v>35092.333333333328</v>
      </c>
      <c r="G14" s="37">
        <v>34836.71666666666</v>
      </c>
      <c r="H14" s="37">
        <v>36283.616666666669</v>
      </c>
      <c r="I14" s="37">
        <v>36539.233333333337</v>
      </c>
      <c r="J14" s="37">
        <v>37007.066666666673</v>
      </c>
      <c r="K14" s="28">
        <v>36071.4</v>
      </c>
      <c r="L14" s="28">
        <v>35347.949999999997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4052.9</v>
      </c>
      <c r="D15" s="37">
        <v>4059.7333333333336</v>
      </c>
      <c r="E15" s="37">
        <v>4018.8666666666668</v>
      </c>
      <c r="F15" s="37">
        <v>3984.833333333333</v>
      </c>
      <c r="G15" s="37">
        <v>3943.9666666666662</v>
      </c>
      <c r="H15" s="37">
        <v>4093.7666666666673</v>
      </c>
      <c r="I15" s="37">
        <v>4134.6333333333341</v>
      </c>
      <c r="J15" s="37">
        <v>4168.6666666666679</v>
      </c>
      <c r="K15" s="28">
        <v>4100.6000000000004</v>
      </c>
      <c r="L15" s="28">
        <v>4025.7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7806.1</v>
      </c>
      <c r="D16" s="37">
        <v>7783.3166666666657</v>
      </c>
      <c r="E16" s="37">
        <v>7742.4333333333316</v>
      </c>
      <c r="F16" s="37">
        <v>7678.7666666666655</v>
      </c>
      <c r="G16" s="37">
        <v>7637.8833333333314</v>
      </c>
      <c r="H16" s="37">
        <v>7846.9833333333318</v>
      </c>
      <c r="I16" s="37">
        <v>7887.8666666666668</v>
      </c>
      <c r="J16" s="37">
        <v>7951.5333333333319</v>
      </c>
      <c r="K16" s="28">
        <v>7824.2</v>
      </c>
      <c r="L16" s="28">
        <v>7719.65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2058.0500000000002</v>
      </c>
      <c r="D17" s="37">
        <v>2049.35</v>
      </c>
      <c r="E17" s="37">
        <v>2033.6999999999998</v>
      </c>
      <c r="F17" s="37">
        <v>2009.35</v>
      </c>
      <c r="G17" s="37">
        <v>1993.6999999999998</v>
      </c>
      <c r="H17" s="37">
        <v>2073.6999999999998</v>
      </c>
      <c r="I17" s="37">
        <v>2089.3500000000004</v>
      </c>
      <c r="J17" s="37">
        <v>2113.6999999999998</v>
      </c>
      <c r="K17" s="28">
        <v>2065</v>
      </c>
      <c r="L17" s="28">
        <v>2025</v>
      </c>
      <c r="M17" s="28">
        <v>1.8493200000000001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1121.0999999999999</v>
      </c>
      <c r="D18" s="37">
        <v>1133.7166666666667</v>
      </c>
      <c r="E18" s="37">
        <v>1063.4833333333333</v>
      </c>
      <c r="F18" s="37">
        <v>1005.8666666666666</v>
      </c>
      <c r="G18" s="37">
        <v>935.63333333333321</v>
      </c>
      <c r="H18" s="37">
        <v>1191.3333333333335</v>
      </c>
      <c r="I18" s="37">
        <v>1261.5666666666671</v>
      </c>
      <c r="J18" s="37">
        <v>1319.1833333333336</v>
      </c>
      <c r="K18" s="28">
        <v>1203.95</v>
      </c>
      <c r="L18" s="28">
        <v>1076.0999999999999</v>
      </c>
      <c r="M18" s="28">
        <v>27.690190000000001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870.6</v>
      </c>
      <c r="D19" s="37">
        <v>861.5</v>
      </c>
      <c r="E19" s="37">
        <v>844.3</v>
      </c>
      <c r="F19" s="37">
        <v>818</v>
      </c>
      <c r="G19" s="37">
        <v>800.8</v>
      </c>
      <c r="H19" s="37">
        <v>887.8</v>
      </c>
      <c r="I19" s="37">
        <v>905</v>
      </c>
      <c r="J19" s="37">
        <v>931.3</v>
      </c>
      <c r="K19" s="28">
        <v>878.7</v>
      </c>
      <c r="L19" s="28">
        <v>835.2</v>
      </c>
      <c r="M19" s="28">
        <v>12.083080000000001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1736.1</v>
      </c>
      <c r="D20" s="37">
        <v>1737</v>
      </c>
      <c r="E20" s="37">
        <v>1721.55</v>
      </c>
      <c r="F20" s="37">
        <v>1707</v>
      </c>
      <c r="G20" s="37">
        <v>1691.55</v>
      </c>
      <c r="H20" s="37">
        <v>1751.55</v>
      </c>
      <c r="I20" s="37">
        <v>1766.9999999999998</v>
      </c>
      <c r="J20" s="37">
        <v>1781.55</v>
      </c>
      <c r="K20" s="28">
        <v>1752.45</v>
      </c>
      <c r="L20" s="28">
        <v>1722.45</v>
      </c>
      <c r="M20" s="28">
        <v>6.5918999999999999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1822.4</v>
      </c>
      <c r="D21" s="37">
        <v>1832.1666666666667</v>
      </c>
      <c r="E21" s="37">
        <v>1791.4833333333336</v>
      </c>
      <c r="F21" s="37">
        <v>1760.5666666666668</v>
      </c>
      <c r="G21" s="37">
        <v>1719.8833333333337</v>
      </c>
      <c r="H21" s="37">
        <v>1863.0833333333335</v>
      </c>
      <c r="I21" s="37">
        <v>1903.7666666666664</v>
      </c>
      <c r="J21" s="37">
        <v>1934.6833333333334</v>
      </c>
      <c r="K21" s="28">
        <v>1872.85</v>
      </c>
      <c r="L21" s="28">
        <v>1801.25</v>
      </c>
      <c r="M21" s="28">
        <v>3.6211600000000002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730.55</v>
      </c>
      <c r="D22" s="37">
        <v>729.35</v>
      </c>
      <c r="E22" s="37">
        <v>725.2</v>
      </c>
      <c r="F22" s="37">
        <v>719.85</v>
      </c>
      <c r="G22" s="37">
        <v>715.7</v>
      </c>
      <c r="H22" s="37">
        <v>734.7</v>
      </c>
      <c r="I22" s="37">
        <v>738.84999999999991</v>
      </c>
      <c r="J22" s="37">
        <v>744.2</v>
      </c>
      <c r="K22" s="28">
        <v>733.5</v>
      </c>
      <c r="L22" s="28">
        <v>724</v>
      </c>
      <c r="M22" s="28">
        <v>19.05433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1650.35</v>
      </c>
      <c r="D23" s="37">
        <v>1656.5666666666666</v>
      </c>
      <c r="E23" s="37">
        <v>1635.8333333333333</v>
      </c>
      <c r="F23" s="37">
        <v>1621.3166666666666</v>
      </c>
      <c r="G23" s="37">
        <v>1600.5833333333333</v>
      </c>
      <c r="H23" s="37">
        <v>1671.0833333333333</v>
      </c>
      <c r="I23" s="37">
        <v>1691.8166666666668</v>
      </c>
      <c r="J23" s="37">
        <v>1706.3333333333333</v>
      </c>
      <c r="K23" s="28">
        <v>1677.3</v>
      </c>
      <c r="L23" s="28">
        <v>1642.05</v>
      </c>
      <c r="M23" s="28">
        <v>2.7777599999999998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2268.3000000000002</v>
      </c>
      <c r="D24" s="37">
        <v>2284.5500000000002</v>
      </c>
      <c r="E24" s="37">
        <v>2235.8000000000002</v>
      </c>
      <c r="F24" s="37">
        <v>2203.3000000000002</v>
      </c>
      <c r="G24" s="37">
        <v>2154.5500000000002</v>
      </c>
      <c r="H24" s="37">
        <v>2317.0500000000002</v>
      </c>
      <c r="I24" s="37">
        <v>2365.8000000000002</v>
      </c>
      <c r="J24" s="37">
        <v>2398.3000000000002</v>
      </c>
      <c r="K24" s="28">
        <v>2333.3000000000002</v>
      </c>
      <c r="L24" s="28">
        <v>2252.0500000000002</v>
      </c>
      <c r="M24" s="28">
        <v>4.1026999999999996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103.95</v>
      </c>
      <c r="D25" s="37">
        <v>103.46666666666665</v>
      </c>
      <c r="E25" s="37">
        <v>102.43333333333331</v>
      </c>
      <c r="F25" s="37">
        <v>100.91666666666666</v>
      </c>
      <c r="G25" s="37">
        <v>99.883333333333312</v>
      </c>
      <c r="H25" s="37">
        <v>104.98333333333331</v>
      </c>
      <c r="I25" s="37">
        <v>106.01666666666664</v>
      </c>
      <c r="J25" s="37">
        <v>107.5333333333333</v>
      </c>
      <c r="K25" s="28">
        <v>104.5</v>
      </c>
      <c r="L25" s="28">
        <v>101.95</v>
      </c>
      <c r="M25" s="28">
        <v>30.653210000000001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276.85000000000002</v>
      </c>
      <c r="D26" s="37">
        <v>277.48333333333335</v>
      </c>
      <c r="E26" s="37">
        <v>272.9666666666667</v>
      </c>
      <c r="F26" s="37">
        <v>269.08333333333337</v>
      </c>
      <c r="G26" s="37">
        <v>264.56666666666672</v>
      </c>
      <c r="H26" s="37">
        <v>281.36666666666667</v>
      </c>
      <c r="I26" s="37">
        <v>285.88333333333333</v>
      </c>
      <c r="J26" s="37">
        <v>289.76666666666665</v>
      </c>
      <c r="K26" s="28">
        <v>282</v>
      </c>
      <c r="L26" s="28">
        <v>273.60000000000002</v>
      </c>
      <c r="M26" s="28">
        <v>14.12546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1769.25</v>
      </c>
      <c r="D27" s="37">
        <v>1756.0833333333333</v>
      </c>
      <c r="E27" s="37">
        <v>1712.1666666666665</v>
      </c>
      <c r="F27" s="37">
        <v>1655.0833333333333</v>
      </c>
      <c r="G27" s="37">
        <v>1611.1666666666665</v>
      </c>
      <c r="H27" s="37">
        <v>1813.1666666666665</v>
      </c>
      <c r="I27" s="37">
        <v>1857.083333333333</v>
      </c>
      <c r="J27" s="37">
        <v>1914.1666666666665</v>
      </c>
      <c r="K27" s="28">
        <v>1800</v>
      </c>
      <c r="L27" s="28">
        <v>1699</v>
      </c>
      <c r="M27" s="28">
        <v>0.91274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728.7</v>
      </c>
      <c r="D28" s="37">
        <v>731.31666666666672</v>
      </c>
      <c r="E28" s="37">
        <v>722.53333333333342</v>
      </c>
      <c r="F28" s="37">
        <v>716.36666666666667</v>
      </c>
      <c r="G28" s="37">
        <v>707.58333333333337</v>
      </c>
      <c r="H28" s="37">
        <v>737.48333333333346</v>
      </c>
      <c r="I28" s="37">
        <v>746.26666666666677</v>
      </c>
      <c r="J28" s="37">
        <v>752.43333333333351</v>
      </c>
      <c r="K28" s="28">
        <v>740.1</v>
      </c>
      <c r="L28" s="28">
        <v>725.15</v>
      </c>
      <c r="M28" s="28">
        <v>1.48607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3380.8</v>
      </c>
      <c r="D29" s="37">
        <v>3383.9166666666665</v>
      </c>
      <c r="E29" s="37">
        <v>3356.8833333333332</v>
      </c>
      <c r="F29" s="37">
        <v>3332.9666666666667</v>
      </c>
      <c r="G29" s="37">
        <v>3305.9333333333334</v>
      </c>
      <c r="H29" s="37">
        <v>3407.833333333333</v>
      </c>
      <c r="I29" s="37">
        <v>3434.8666666666668</v>
      </c>
      <c r="J29" s="37">
        <v>3458.7833333333328</v>
      </c>
      <c r="K29" s="28">
        <v>3410.95</v>
      </c>
      <c r="L29" s="28">
        <v>3360</v>
      </c>
      <c r="M29" s="28">
        <v>0.83284000000000002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575.5</v>
      </c>
      <c r="D30" s="37">
        <v>575.58333333333337</v>
      </c>
      <c r="E30" s="37">
        <v>570.2166666666667</v>
      </c>
      <c r="F30" s="37">
        <v>564.93333333333328</v>
      </c>
      <c r="G30" s="37">
        <v>559.56666666666661</v>
      </c>
      <c r="H30" s="37">
        <v>580.86666666666679</v>
      </c>
      <c r="I30" s="37">
        <v>586.23333333333335</v>
      </c>
      <c r="J30" s="37">
        <v>591.51666666666688</v>
      </c>
      <c r="K30" s="28">
        <v>580.95000000000005</v>
      </c>
      <c r="L30" s="28">
        <v>570.29999999999995</v>
      </c>
      <c r="M30" s="28">
        <v>3.7517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291.2</v>
      </c>
      <c r="D31" s="37">
        <v>292.58333333333331</v>
      </c>
      <c r="E31" s="37">
        <v>287.66666666666663</v>
      </c>
      <c r="F31" s="37">
        <v>284.13333333333333</v>
      </c>
      <c r="G31" s="37">
        <v>279.21666666666664</v>
      </c>
      <c r="H31" s="37">
        <v>296.11666666666662</v>
      </c>
      <c r="I31" s="37">
        <v>301.03333333333325</v>
      </c>
      <c r="J31" s="37">
        <v>304.56666666666661</v>
      </c>
      <c r="K31" s="28">
        <v>297.5</v>
      </c>
      <c r="L31" s="28">
        <v>289.05</v>
      </c>
      <c r="M31" s="28">
        <v>26.584140000000001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4923.5</v>
      </c>
      <c r="D32" s="37">
        <v>4934.7</v>
      </c>
      <c r="E32" s="37">
        <v>4852.8499999999995</v>
      </c>
      <c r="F32" s="37">
        <v>4782.2</v>
      </c>
      <c r="G32" s="37">
        <v>4700.3499999999995</v>
      </c>
      <c r="H32" s="37">
        <v>5005.3499999999995</v>
      </c>
      <c r="I32" s="37">
        <v>5087.2</v>
      </c>
      <c r="J32" s="37">
        <v>5157.8499999999995</v>
      </c>
      <c r="K32" s="28">
        <v>5016.55</v>
      </c>
      <c r="L32" s="28">
        <v>4864.05</v>
      </c>
      <c r="M32" s="28">
        <v>6.2692399999999999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183.9</v>
      </c>
      <c r="D33" s="37">
        <v>183.4</v>
      </c>
      <c r="E33" s="37">
        <v>181.5</v>
      </c>
      <c r="F33" s="37">
        <v>179.1</v>
      </c>
      <c r="G33" s="37">
        <v>177.2</v>
      </c>
      <c r="H33" s="37">
        <v>185.8</v>
      </c>
      <c r="I33" s="37">
        <v>187.70000000000005</v>
      </c>
      <c r="J33" s="37">
        <v>190.10000000000002</v>
      </c>
      <c r="K33" s="28">
        <v>185.3</v>
      </c>
      <c r="L33" s="28">
        <v>181</v>
      </c>
      <c r="M33" s="28">
        <v>21.03886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107.3</v>
      </c>
      <c r="D34" s="37">
        <v>106.21666666666665</v>
      </c>
      <c r="E34" s="37">
        <v>104.58333333333331</v>
      </c>
      <c r="F34" s="37">
        <v>101.86666666666666</v>
      </c>
      <c r="G34" s="37">
        <v>100.23333333333332</v>
      </c>
      <c r="H34" s="37">
        <v>108.93333333333331</v>
      </c>
      <c r="I34" s="37">
        <v>110.56666666666666</v>
      </c>
      <c r="J34" s="37">
        <v>113.2833333333333</v>
      </c>
      <c r="K34" s="28">
        <v>107.85</v>
      </c>
      <c r="L34" s="28">
        <v>103.5</v>
      </c>
      <c r="M34" s="28">
        <v>222.29840999999999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2962.8</v>
      </c>
      <c r="D35" s="37">
        <v>2950.8166666666671</v>
      </c>
      <c r="E35" s="37">
        <v>2929.2833333333342</v>
      </c>
      <c r="F35" s="37">
        <v>2895.7666666666673</v>
      </c>
      <c r="G35" s="37">
        <v>2874.2333333333345</v>
      </c>
      <c r="H35" s="37">
        <v>2984.3333333333339</v>
      </c>
      <c r="I35" s="37">
        <v>3005.8666666666668</v>
      </c>
      <c r="J35" s="37">
        <v>3039.3833333333337</v>
      </c>
      <c r="K35" s="28">
        <v>2972.35</v>
      </c>
      <c r="L35" s="28">
        <v>2917.3</v>
      </c>
      <c r="M35" s="28">
        <v>12.14217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1973.45</v>
      </c>
      <c r="D36" s="37">
        <v>1957.1166666666668</v>
      </c>
      <c r="E36" s="37">
        <v>1929.2333333333336</v>
      </c>
      <c r="F36" s="37">
        <v>1885.0166666666669</v>
      </c>
      <c r="G36" s="37">
        <v>1857.1333333333337</v>
      </c>
      <c r="H36" s="37">
        <v>2001.3333333333335</v>
      </c>
      <c r="I36" s="37">
        <v>2029.2166666666667</v>
      </c>
      <c r="J36" s="37">
        <v>2073.4333333333334</v>
      </c>
      <c r="K36" s="28">
        <v>1985</v>
      </c>
      <c r="L36" s="28">
        <v>1912.9</v>
      </c>
      <c r="M36" s="28">
        <v>3.3043900000000002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631.29999999999995</v>
      </c>
      <c r="D37" s="37">
        <v>636.13333333333333</v>
      </c>
      <c r="E37" s="37">
        <v>622.56666666666661</v>
      </c>
      <c r="F37" s="37">
        <v>613.83333333333326</v>
      </c>
      <c r="G37" s="37">
        <v>600.26666666666654</v>
      </c>
      <c r="H37" s="37">
        <v>644.86666666666667</v>
      </c>
      <c r="I37" s="37">
        <v>658.43333333333351</v>
      </c>
      <c r="J37" s="37">
        <v>667.16666666666674</v>
      </c>
      <c r="K37" s="28">
        <v>649.70000000000005</v>
      </c>
      <c r="L37" s="28">
        <v>627.4</v>
      </c>
      <c r="M37" s="28">
        <v>10.749650000000001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4168.25</v>
      </c>
      <c r="D38" s="37">
        <v>4178.75</v>
      </c>
      <c r="E38" s="37">
        <v>4139.5</v>
      </c>
      <c r="F38" s="37">
        <v>4110.75</v>
      </c>
      <c r="G38" s="37">
        <v>4071.5</v>
      </c>
      <c r="H38" s="37">
        <v>4207.5</v>
      </c>
      <c r="I38" s="37">
        <v>4246.75</v>
      </c>
      <c r="J38" s="37">
        <v>4275.5</v>
      </c>
      <c r="K38" s="28">
        <v>4218</v>
      </c>
      <c r="L38" s="28">
        <v>4150</v>
      </c>
      <c r="M38" s="28">
        <v>3.0532599999999999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710.05</v>
      </c>
      <c r="D39" s="37">
        <v>702.48333333333323</v>
      </c>
      <c r="E39" s="37">
        <v>692.56666666666649</v>
      </c>
      <c r="F39" s="37">
        <v>675.08333333333326</v>
      </c>
      <c r="G39" s="37">
        <v>665.16666666666652</v>
      </c>
      <c r="H39" s="37">
        <v>719.96666666666647</v>
      </c>
      <c r="I39" s="37">
        <v>729.88333333333321</v>
      </c>
      <c r="J39" s="37">
        <v>747.36666666666645</v>
      </c>
      <c r="K39" s="28">
        <v>712.4</v>
      </c>
      <c r="L39" s="28">
        <v>685</v>
      </c>
      <c r="M39" s="28">
        <v>107.20884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3452.55</v>
      </c>
      <c r="D40" s="37">
        <v>3428.5</v>
      </c>
      <c r="E40" s="37">
        <v>3392.05</v>
      </c>
      <c r="F40" s="37">
        <v>3331.55</v>
      </c>
      <c r="G40" s="37">
        <v>3295.1000000000004</v>
      </c>
      <c r="H40" s="37">
        <v>3489</v>
      </c>
      <c r="I40" s="37">
        <v>3525.45</v>
      </c>
      <c r="J40" s="37">
        <v>3585.95</v>
      </c>
      <c r="K40" s="28">
        <v>3464.95</v>
      </c>
      <c r="L40" s="28">
        <v>3368</v>
      </c>
      <c r="M40" s="28">
        <v>2.4529899999999998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6665.45</v>
      </c>
      <c r="D41" s="37">
        <v>6618.1500000000005</v>
      </c>
      <c r="E41" s="37">
        <v>6547.3000000000011</v>
      </c>
      <c r="F41" s="37">
        <v>6429.1500000000005</v>
      </c>
      <c r="G41" s="37">
        <v>6358.3000000000011</v>
      </c>
      <c r="H41" s="37">
        <v>6736.3000000000011</v>
      </c>
      <c r="I41" s="37">
        <v>6807.1500000000015</v>
      </c>
      <c r="J41" s="37">
        <v>6925.3000000000011</v>
      </c>
      <c r="K41" s="28">
        <v>6689</v>
      </c>
      <c r="L41" s="28">
        <v>6500</v>
      </c>
      <c r="M41" s="28">
        <v>12.66846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15678.5</v>
      </c>
      <c r="D42" s="37">
        <v>15608.333333333334</v>
      </c>
      <c r="E42" s="37">
        <v>15481.666666666668</v>
      </c>
      <c r="F42" s="37">
        <v>15284.833333333334</v>
      </c>
      <c r="G42" s="37">
        <v>15158.166666666668</v>
      </c>
      <c r="H42" s="37">
        <v>15805.166666666668</v>
      </c>
      <c r="I42" s="37">
        <v>15931.833333333336</v>
      </c>
      <c r="J42" s="37">
        <v>16128.666666666668</v>
      </c>
      <c r="K42" s="28">
        <v>15735</v>
      </c>
      <c r="L42" s="28">
        <v>15411.5</v>
      </c>
      <c r="M42" s="28">
        <v>2.8520099999999999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4999.3</v>
      </c>
      <c r="D43" s="37">
        <v>4978.3833333333341</v>
      </c>
      <c r="E43" s="37">
        <v>4940.9166666666679</v>
      </c>
      <c r="F43" s="37">
        <v>4882.5333333333338</v>
      </c>
      <c r="G43" s="37">
        <v>4845.0666666666675</v>
      </c>
      <c r="H43" s="37">
        <v>5036.7666666666682</v>
      </c>
      <c r="I43" s="37">
        <v>5074.2333333333336</v>
      </c>
      <c r="J43" s="37">
        <v>5132.6166666666686</v>
      </c>
      <c r="K43" s="28">
        <v>5015.8500000000004</v>
      </c>
      <c r="L43" s="28">
        <v>4920</v>
      </c>
      <c r="M43" s="28">
        <v>0.64027000000000001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1977.25</v>
      </c>
      <c r="D44" s="37">
        <v>1972.7666666666667</v>
      </c>
      <c r="E44" s="37">
        <v>1948.9333333333334</v>
      </c>
      <c r="F44" s="37">
        <v>1920.6166666666668</v>
      </c>
      <c r="G44" s="37">
        <v>1896.7833333333335</v>
      </c>
      <c r="H44" s="37">
        <v>2001.0833333333333</v>
      </c>
      <c r="I44" s="37">
        <v>2024.9166666666667</v>
      </c>
      <c r="J44" s="37">
        <v>2053.2333333333331</v>
      </c>
      <c r="K44" s="28">
        <v>1996.6</v>
      </c>
      <c r="L44" s="28">
        <v>1944.45</v>
      </c>
      <c r="M44" s="28">
        <v>1.8427100000000001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264.95</v>
      </c>
      <c r="D45" s="37">
        <v>264.08333333333331</v>
      </c>
      <c r="E45" s="37">
        <v>260.11666666666662</v>
      </c>
      <c r="F45" s="37">
        <v>255.2833333333333</v>
      </c>
      <c r="G45" s="37">
        <v>251.31666666666661</v>
      </c>
      <c r="H45" s="37">
        <v>268.91666666666663</v>
      </c>
      <c r="I45" s="37">
        <v>272.88333333333333</v>
      </c>
      <c r="J45" s="37">
        <v>277.71666666666664</v>
      </c>
      <c r="K45" s="28">
        <v>268.05</v>
      </c>
      <c r="L45" s="28">
        <v>259.25</v>
      </c>
      <c r="M45" s="28">
        <v>78.995149999999995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106.9</v>
      </c>
      <c r="D46" s="37">
        <v>105.98333333333333</v>
      </c>
      <c r="E46" s="37">
        <v>104.46666666666667</v>
      </c>
      <c r="F46" s="37">
        <v>102.03333333333333</v>
      </c>
      <c r="G46" s="37">
        <v>100.51666666666667</v>
      </c>
      <c r="H46" s="37">
        <v>108.41666666666667</v>
      </c>
      <c r="I46" s="37">
        <v>109.93333333333335</v>
      </c>
      <c r="J46" s="37">
        <v>112.36666666666667</v>
      </c>
      <c r="K46" s="28">
        <v>107.5</v>
      </c>
      <c r="L46" s="28">
        <v>103.55</v>
      </c>
      <c r="M46" s="28">
        <v>457.50608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48.85</v>
      </c>
      <c r="D47" s="37">
        <v>48.733333333333327</v>
      </c>
      <c r="E47" s="37">
        <v>48.216666666666654</v>
      </c>
      <c r="F47" s="37">
        <v>47.583333333333329</v>
      </c>
      <c r="G47" s="37">
        <v>47.066666666666656</v>
      </c>
      <c r="H47" s="37">
        <v>49.366666666666653</v>
      </c>
      <c r="I47" s="37">
        <v>49.883333333333319</v>
      </c>
      <c r="J47" s="37">
        <v>50.516666666666652</v>
      </c>
      <c r="K47" s="28">
        <v>49.25</v>
      </c>
      <c r="L47" s="28">
        <v>48.1</v>
      </c>
      <c r="M47" s="28">
        <v>32.722090000000001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1844.3</v>
      </c>
      <c r="D48" s="37">
        <v>1824.4333333333334</v>
      </c>
      <c r="E48" s="37">
        <v>1796.8666666666668</v>
      </c>
      <c r="F48" s="37">
        <v>1749.4333333333334</v>
      </c>
      <c r="G48" s="37">
        <v>1721.8666666666668</v>
      </c>
      <c r="H48" s="37">
        <v>1871.8666666666668</v>
      </c>
      <c r="I48" s="37">
        <v>1899.4333333333334</v>
      </c>
      <c r="J48" s="37">
        <v>1946.8666666666668</v>
      </c>
      <c r="K48" s="28">
        <v>1852</v>
      </c>
      <c r="L48" s="28">
        <v>1777</v>
      </c>
      <c r="M48" s="28">
        <v>2.36219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677.35</v>
      </c>
      <c r="D49" s="37">
        <v>675.23333333333323</v>
      </c>
      <c r="E49" s="37">
        <v>666.46666666666647</v>
      </c>
      <c r="F49" s="37">
        <v>655.58333333333326</v>
      </c>
      <c r="G49" s="37">
        <v>646.81666666666649</v>
      </c>
      <c r="H49" s="37">
        <v>686.11666666666645</v>
      </c>
      <c r="I49" s="37">
        <v>694.8833333333331</v>
      </c>
      <c r="J49" s="37">
        <v>705.76666666666642</v>
      </c>
      <c r="K49" s="28">
        <v>684</v>
      </c>
      <c r="L49" s="28">
        <v>664.35</v>
      </c>
      <c r="M49" s="28">
        <v>8.0856499999999993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209.8</v>
      </c>
      <c r="D50" s="37">
        <v>211.69999999999996</v>
      </c>
      <c r="E50" s="37">
        <v>207.29999999999993</v>
      </c>
      <c r="F50" s="37">
        <v>204.79999999999995</v>
      </c>
      <c r="G50" s="37">
        <v>200.39999999999992</v>
      </c>
      <c r="H50" s="37">
        <v>214.19999999999993</v>
      </c>
      <c r="I50" s="37">
        <v>218.59999999999997</v>
      </c>
      <c r="J50" s="37">
        <v>221.09999999999994</v>
      </c>
      <c r="K50" s="28">
        <v>216.1</v>
      </c>
      <c r="L50" s="28">
        <v>209.2</v>
      </c>
      <c r="M50" s="28">
        <v>94.971879999999999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649.45000000000005</v>
      </c>
      <c r="D51" s="37">
        <v>642.35</v>
      </c>
      <c r="E51" s="37">
        <v>632.15000000000009</v>
      </c>
      <c r="F51" s="37">
        <v>614.85</v>
      </c>
      <c r="G51" s="37">
        <v>604.65000000000009</v>
      </c>
      <c r="H51" s="37">
        <v>659.65000000000009</v>
      </c>
      <c r="I51" s="37">
        <v>669.85000000000014</v>
      </c>
      <c r="J51" s="37">
        <v>687.15000000000009</v>
      </c>
      <c r="K51" s="28">
        <v>652.54999999999995</v>
      </c>
      <c r="L51" s="28">
        <v>625.04999999999995</v>
      </c>
      <c r="M51" s="28">
        <v>21.24004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51.05</v>
      </c>
      <c r="D52" s="37">
        <v>51.316666666666663</v>
      </c>
      <c r="E52" s="37">
        <v>50.283333333333324</v>
      </c>
      <c r="F52" s="37">
        <v>49.516666666666659</v>
      </c>
      <c r="G52" s="37">
        <v>48.48333333333332</v>
      </c>
      <c r="H52" s="37">
        <v>52.083333333333329</v>
      </c>
      <c r="I52" s="37">
        <v>53.11666666666666</v>
      </c>
      <c r="J52" s="37">
        <v>53.883333333333333</v>
      </c>
      <c r="K52" s="28">
        <v>52.35</v>
      </c>
      <c r="L52" s="28">
        <v>50.55</v>
      </c>
      <c r="M52" s="28">
        <v>209.12013999999999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359.65</v>
      </c>
      <c r="D53" s="37">
        <v>357.66666666666669</v>
      </c>
      <c r="E53" s="37">
        <v>354.33333333333337</v>
      </c>
      <c r="F53" s="37">
        <v>349.01666666666671</v>
      </c>
      <c r="G53" s="37">
        <v>345.68333333333339</v>
      </c>
      <c r="H53" s="37">
        <v>362.98333333333335</v>
      </c>
      <c r="I53" s="37">
        <v>366.31666666666672</v>
      </c>
      <c r="J53" s="37">
        <v>371.63333333333333</v>
      </c>
      <c r="K53" s="28">
        <v>361</v>
      </c>
      <c r="L53" s="28">
        <v>352.35</v>
      </c>
      <c r="M53" s="28">
        <v>82.249120000000005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700.4</v>
      </c>
      <c r="D54" s="37">
        <v>697.80000000000007</v>
      </c>
      <c r="E54" s="37">
        <v>690.75000000000011</v>
      </c>
      <c r="F54" s="37">
        <v>681.1</v>
      </c>
      <c r="G54" s="37">
        <v>674.05000000000007</v>
      </c>
      <c r="H54" s="37">
        <v>707.45000000000016</v>
      </c>
      <c r="I54" s="37">
        <v>714.50000000000011</v>
      </c>
      <c r="J54" s="37">
        <v>724.1500000000002</v>
      </c>
      <c r="K54" s="28">
        <v>704.85</v>
      </c>
      <c r="L54" s="28">
        <v>688.15</v>
      </c>
      <c r="M54" s="28">
        <v>40.161369999999998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328.7</v>
      </c>
      <c r="D55" s="37">
        <v>329.21666666666664</v>
      </c>
      <c r="E55" s="37">
        <v>324.13333333333327</v>
      </c>
      <c r="F55" s="37">
        <v>319.56666666666661</v>
      </c>
      <c r="G55" s="37">
        <v>314.48333333333323</v>
      </c>
      <c r="H55" s="37">
        <v>333.7833333333333</v>
      </c>
      <c r="I55" s="37">
        <v>338.86666666666667</v>
      </c>
      <c r="J55" s="37">
        <v>343.43333333333334</v>
      </c>
      <c r="K55" s="28">
        <v>334.3</v>
      </c>
      <c r="L55" s="28">
        <v>324.64999999999998</v>
      </c>
      <c r="M55" s="28">
        <v>27.57846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14022.95</v>
      </c>
      <c r="D56" s="37">
        <v>14063.233333333332</v>
      </c>
      <c r="E56" s="37">
        <v>13849.716666666664</v>
      </c>
      <c r="F56" s="37">
        <v>13676.483333333332</v>
      </c>
      <c r="G56" s="37">
        <v>13462.966666666664</v>
      </c>
      <c r="H56" s="37">
        <v>14236.466666666664</v>
      </c>
      <c r="I56" s="37">
        <v>14449.98333333333</v>
      </c>
      <c r="J56" s="37">
        <v>14623.216666666664</v>
      </c>
      <c r="K56" s="28">
        <v>14276.75</v>
      </c>
      <c r="L56" s="28">
        <v>13890</v>
      </c>
      <c r="M56" s="28">
        <v>0.68198000000000003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3185.85</v>
      </c>
      <c r="D57" s="37">
        <v>3181.9833333333336</v>
      </c>
      <c r="E57" s="37">
        <v>3148.9666666666672</v>
      </c>
      <c r="F57" s="37">
        <v>3112.0833333333335</v>
      </c>
      <c r="G57" s="37">
        <v>3079.0666666666671</v>
      </c>
      <c r="H57" s="37">
        <v>3218.8666666666672</v>
      </c>
      <c r="I57" s="37">
        <v>3251.8833333333337</v>
      </c>
      <c r="J57" s="37">
        <v>3288.7666666666673</v>
      </c>
      <c r="K57" s="28">
        <v>3215</v>
      </c>
      <c r="L57" s="28">
        <v>3145.1</v>
      </c>
      <c r="M57" s="28">
        <v>3.3529200000000001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734.4</v>
      </c>
      <c r="D58" s="37">
        <v>735.69999999999993</v>
      </c>
      <c r="E58" s="37">
        <v>718.69999999999982</v>
      </c>
      <c r="F58" s="37">
        <v>702.99999999999989</v>
      </c>
      <c r="G58" s="37">
        <v>685.99999999999977</v>
      </c>
      <c r="H58" s="37">
        <v>751.39999999999986</v>
      </c>
      <c r="I58" s="37">
        <v>768.40000000000009</v>
      </c>
      <c r="J58" s="37">
        <v>784.09999999999991</v>
      </c>
      <c r="K58" s="28">
        <v>752.7</v>
      </c>
      <c r="L58" s="28">
        <v>720</v>
      </c>
      <c r="M58" s="28">
        <v>4.7819200000000004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221.15</v>
      </c>
      <c r="D59" s="37">
        <v>219.61666666666665</v>
      </c>
      <c r="E59" s="37">
        <v>216.73333333333329</v>
      </c>
      <c r="F59" s="37">
        <v>212.31666666666663</v>
      </c>
      <c r="G59" s="37">
        <v>209.43333333333328</v>
      </c>
      <c r="H59" s="37">
        <v>224.0333333333333</v>
      </c>
      <c r="I59" s="37">
        <v>226.91666666666669</v>
      </c>
      <c r="J59" s="37">
        <v>231.33333333333331</v>
      </c>
      <c r="K59" s="28">
        <v>222.5</v>
      </c>
      <c r="L59" s="28">
        <v>215.2</v>
      </c>
      <c r="M59" s="28">
        <v>124.66233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107.15</v>
      </c>
      <c r="D60" s="37">
        <v>107.95</v>
      </c>
      <c r="E60" s="37">
        <v>106.10000000000001</v>
      </c>
      <c r="F60" s="37">
        <v>105.05000000000001</v>
      </c>
      <c r="G60" s="37">
        <v>103.20000000000002</v>
      </c>
      <c r="H60" s="37">
        <v>109</v>
      </c>
      <c r="I60" s="37">
        <v>110.85</v>
      </c>
      <c r="J60" s="37">
        <v>111.89999999999999</v>
      </c>
      <c r="K60" s="28">
        <v>109.8</v>
      </c>
      <c r="L60" s="28">
        <v>106.9</v>
      </c>
      <c r="M60" s="28">
        <v>8.6124700000000001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679.25</v>
      </c>
      <c r="D61" s="37">
        <v>673</v>
      </c>
      <c r="E61" s="37">
        <v>664.3</v>
      </c>
      <c r="F61" s="37">
        <v>649.34999999999991</v>
      </c>
      <c r="G61" s="37">
        <v>640.64999999999986</v>
      </c>
      <c r="H61" s="37">
        <v>687.95</v>
      </c>
      <c r="I61" s="37">
        <v>696.65000000000009</v>
      </c>
      <c r="J61" s="37">
        <v>711.60000000000014</v>
      </c>
      <c r="K61" s="28">
        <v>681.7</v>
      </c>
      <c r="L61" s="28">
        <v>658.05</v>
      </c>
      <c r="M61" s="28">
        <v>16.0838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1048.6500000000001</v>
      </c>
      <c r="D62" s="37">
        <v>1047.8</v>
      </c>
      <c r="E62" s="37">
        <v>1037.5999999999999</v>
      </c>
      <c r="F62" s="37">
        <v>1026.55</v>
      </c>
      <c r="G62" s="37">
        <v>1016.3499999999999</v>
      </c>
      <c r="H62" s="37">
        <v>1058.8499999999999</v>
      </c>
      <c r="I62" s="37">
        <v>1069.0500000000002</v>
      </c>
      <c r="J62" s="37">
        <v>1080.0999999999999</v>
      </c>
      <c r="K62" s="28">
        <v>1058</v>
      </c>
      <c r="L62" s="28">
        <v>1036.75</v>
      </c>
      <c r="M62" s="28">
        <v>55.907710000000002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120.35</v>
      </c>
      <c r="D63" s="37">
        <v>121.38333333333333</v>
      </c>
      <c r="E63" s="37">
        <v>118.96666666666665</v>
      </c>
      <c r="F63" s="37">
        <v>117.58333333333333</v>
      </c>
      <c r="G63" s="37">
        <v>115.16666666666666</v>
      </c>
      <c r="H63" s="37">
        <v>122.76666666666665</v>
      </c>
      <c r="I63" s="37">
        <v>125.18333333333334</v>
      </c>
      <c r="J63" s="37">
        <v>126.56666666666665</v>
      </c>
      <c r="K63" s="28">
        <v>123.8</v>
      </c>
      <c r="L63" s="28">
        <v>120</v>
      </c>
      <c r="M63" s="28">
        <v>16.327750000000002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180.35</v>
      </c>
      <c r="D64" s="37">
        <v>180.11666666666667</v>
      </c>
      <c r="E64" s="37">
        <v>178.08333333333334</v>
      </c>
      <c r="F64" s="37">
        <v>175.81666666666666</v>
      </c>
      <c r="G64" s="37">
        <v>173.78333333333333</v>
      </c>
      <c r="H64" s="37">
        <v>182.38333333333335</v>
      </c>
      <c r="I64" s="37">
        <v>184.41666666666666</v>
      </c>
      <c r="J64" s="37">
        <v>186.68333333333337</v>
      </c>
      <c r="K64" s="28">
        <v>182.15</v>
      </c>
      <c r="L64" s="28">
        <v>177.85</v>
      </c>
      <c r="M64" s="28">
        <v>83.0642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4375.2</v>
      </c>
      <c r="D65" s="37">
        <v>4329.0166666666673</v>
      </c>
      <c r="E65" s="37">
        <v>4263.2833333333347</v>
      </c>
      <c r="F65" s="37">
        <v>4151.3666666666677</v>
      </c>
      <c r="G65" s="37">
        <v>4085.633333333335</v>
      </c>
      <c r="H65" s="37">
        <v>4440.9333333333343</v>
      </c>
      <c r="I65" s="37">
        <v>4506.6666666666661</v>
      </c>
      <c r="J65" s="37">
        <v>4618.5833333333339</v>
      </c>
      <c r="K65" s="28">
        <v>4394.75</v>
      </c>
      <c r="L65" s="28">
        <v>4217.1000000000004</v>
      </c>
      <c r="M65" s="28">
        <v>7.2197399999999998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1518.9</v>
      </c>
      <c r="D66" s="37">
        <v>1509.8500000000001</v>
      </c>
      <c r="E66" s="37">
        <v>1496.7000000000003</v>
      </c>
      <c r="F66" s="37">
        <v>1474.5000000000002</v>
      </c>
      <c r="G66" s="37">
        <v>1461.3500000000004</v>
      </c>
      <c r="H66" s="37">
        <v>1532.0500000000002</v>
      </c>
      <c r="I66" s="37">
        <v>1545.2000000000003</v>
      </c>
      <c r="J66" s="37">
        <v>1567.4</v>
      </c>
      <c r="K66" s="28">
        <v>1523</v>
      </c>
      <c r="L66" s="28">
        <v>1487.65</v>
      </c>
      <c r="M66" s="28">
        <v>4.0145400000000002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599.04999999999995</v>
      </c>
      <c r="D67" s="37">
        <v>597.6</v>
      </c>
      <c r="E67" s="37">
        <v>590.35</v>
      </c>
      <c r="F67" s="37">
        <v>581.65</v>
      </c>
      <c r="G67" s="37">
        <v>574.4</v>
      </c>
      <c r="H67" s="37">
        <v>606.30000000000007</v>
      </c>
      <c r="I67" s="37">
        <v>613.55000000000007</v>
      </c>
      <c r="J67" s="37">
        <v>622.25000000000011</v>
      </c>
      <c r="K67" s="28">
        <v>604.85</v>
      </c>
      <c r="L67" s="28">
        <v>588.9</v>
      </c>
      <c r="M67" s="28">
        <v>9.2212499999999995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766.9</v>
      </c>
      <c r="D68" s="37">
        <v>771.93333333333339</v>
      </c>
      <c r="E68" s="37">
        <v>756.96666666666681</v>
      </c>
      <c r="F68" s="37">
        <v>747.03333333333342</v>
      </c>
      <c r="G68" s="37">
        <v>732.06666666666683</v>
      </c>
      <c r="H68" s="37">
        <v>781.86666666666679</v>
      </c>
      <c r="I68" s="37">
        <v>796.83333333333348</v>
      </c>
      <c r="J68" s="37">
        <v>806.76666666666677</v>
      </c>
      <c r="K68" s="28">
        <v>786.9</v>
      </c>
      <c r="L68" s="28">
        <v>762</v>
      </c>
      <c r="M68" s="28">
        <v>3.9487299999999999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404.6</v>
      </c>
      <c r="D69" s="37">
        <v>406.25</v>
      </c>
      <c r="E69" s="37">
        <v>400.35</v>
      </c>
      <c r="F69" s="37">
        <v>396.1</v>
      </c>
      <c r="G69" s="37">
        <v>390.20000000000005</v>
      </c>
      <c r="H69" s="37">
        <v>410.5</v>
      </c>
      <c r="I69" s="37">
        <v>416.4</v>
      </c>
      <c r="J69" s="37">
        <v>420.65</v>
      </c>
      <c r="K69" s="28">
        <v>412.15</v>
      </c>
      <c r="L69" s="28">
        <v>402</v>
      </c>
      <c r="M69" s="28">
        <v>8.6366499999999995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1031.3499999999999</v>
      </c>
      <c r="D70" s="37">
        <v>1024.8500000000001</v>
      </c>
      <c r="E70" s="37">
        <v>1002.5000000000002</v>
      </c>
      <c r="F70" s="37">
        <v>973.65000000000009</v>
      </c>
      <c r="G70" s="37">
        <v>951.30000000000018</v>
      </c>
      <c r="H70" s="37">
        <v>1053.7000000000003</v>
      </c>
      <c r="I70" s="37">
        <v>1076.0500000000002</v>
      </c>
      <c r="J70" s="37">
        <v>1104.9000000000003</v>
      </c>
      <c r="K70" s="28">
        <v>1047.2</v>
      </c>
      <c r="L70" s="28">
        <v>996</v>
      </c>
      <c r="M70" s="28">
        <v>11.647270000000001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343.4</v>
      </c>
      <c r="D71" s="37">
        <v>346.8</v>
      </c>
      <c r="E71" s="37">
        <v>337.6</v>
      </c>
      <c r="F71" s="37">
        <v>331.8</v>
      </c>
      <c r="G71" s="37">
        <v>322.60000000000002</v>
      </c>
      <c r="H71" s="37">
        <v>352.6</v>
      </c>
      <c r="I71" s="37">
        <v>361.79999999999995</v>
      </c>
      <c r="J71" s="37">
        <v>367.6</v>
      </c>
      <c r="K71" s="28">
        <v>356</v>
      </c>
      <c r="L71" s="28">
        <v>341</v>
      </c>
      <c r="M71" s="28">
        <v>100.79369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540.6</v>
      </c>
      <c r="D72" s="37">
        <v>540.41666666666663</v>
      </c>
      <c r="E72" s="37">
        <v>532.43333333333328</v>
      </c>
      <c r="F72" s="37">
        <v>524.26666666666665</v>
      </c>
      <c r="G72" s="37">
        <v>516.2833333333333</v>
      </c>
      <c r="H72" s="37">
        <v>548.58333333333326</v>
      </c>
      <c r="I72" s="37">
        <v>556.56666666666661</v>
      </c>
      <c r="J72" s="37">
        <v>564.73333333333323</v>
      </c>
      <c r="K72" s="28">
        <v>548.4</v>
      </c>
      <c r="L72" s="28">
        <v>532.25</v>
      </c>
      <c r="M72" s="28">
        <v>30.492090000000001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1407.4</v>
      </c>
      <c r="D73" s="37">
        <v>1404.8500000000001</v>
      </c>
      <c r="E73" s="37">
        <v>1380.7000000000003</v>
      </c>
      <c r="F73" s="37">
        <v>1354.0000000000002</v>
      </c>
      <c r="G73" s="37">
        <v>1329.8500000000004</v>
      </c>
      <c r="H73" s="37">
        <v>1431.5500000000002</v>
      </c>
      <c r="I73" s="37">
        <v>1455.7000000000003</v>
      </c>
      <c r="J73" s="37">
        <v>1482.4</v>
      </c>
      <c r="K73" s="28">
        <v>1429</v>
      </c>
      <c r="L73" s="28">
        <v>1378.15</v>
      </c>
      <c r="M73" s="28">
        <v>3.1395400000000002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2207.65</v>
      </c>
      <c r="D74" s="37">
        <v>2158.9499999999998</v>
      </c>
      <c r="E74" s="37">
        <v>2079.8999999999996</v>
      </c>
      <c r="F74" s="37">
        <v>1952.1499999999999</v>
      </c>
      <c r="G74" s="37">
        <v>1873.0999999999997</v>
      </c>
      <c r="H74" s="37">
        <v>2286.6999999999998</v>
      </c>
      <c r="I74" s="37">
        <v>2365.75</v>
      </c>
      <c r="J74" s="37">
        <v>2493.4999999999995</v>
      </c>
      <c r="K74" s="28">
        <v>2238</v>
      </c>
      <c r="L74" s="28">
        <v>2031.2</v>
      </c>
      <c r="M74" s="28">
        <v>23.788730000000001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74.7</v>
      </c>
      <c r="D75" s="37">
        <v>75.933333333333337</v>
      </c>
      <c r="E75" s="37">
        <v>72.966666666666669</v>
      </c>
      <c r="F75" s="37">
        <v>71.233333333333334</v>
      </c>
      <c r="G75" s="37">
        <v>68.266666666666666</v>
      </c>
      <c r="H75" s="37">
        <v>77.666666666666671</v>
      </c>
      <c r="I75" s="37">
        <v>80.63333333333334</v>
      </c>
      <c r="J75" s="37">
        <v>82.366666666666674</v>
      </c>
      <c r="K75" s="28">
        <v>78.900000000000006</v>
      </c>
      <c r="L75" s="28">
        <v>74.2</v>
      </c>
      <c r="M75" s="28">
        <v>76.937449999999998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4393.8</v>
      </c>
      <c r="D76" s="37">
        <v>4374.4666666666662</v>
      </c>
      <c r="E76" s="37">
        <v>4344.4333333333325</v>
      </c>
      <c r="F76" s="37">
        <v>4295.0666666666666</v>
      </c>
      <c r="G76" s="37">
        <v>4265.0333333333328</v>
      </c>
      <c r="H76" s="37">
        <v>4423.8333333333321</v>
      </c>
      <c r="I76" s="37">
        <v>4453.8666666666668</v>
      </c>
      <c r="J76" s="37">
        <v>4503.2333333333318</v>
      </c>
      <c r="K76" s="28">
        <v>4404.5</v>
      </c>
      <c r="L76" s="28">
        <v>4325.1000000000004</v>
      </c>
      <c r="M76" s="28">
        <v>4.9261200000000001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4336.6000000000004</v>
      </c>
      <c r="D77" s="37">
        <v>4303.8499999999995</v>
      </c>
      <c r="E77" s="37">
        <v>4147.7499999999991</v>
      </c>
      <c r="F77" s="37">
        <v>3958.8999999999996</v>
      </c>
      <c r="G77" s="37">
        <v>3802.7999999999993</v>
      </c>
      <c r="H77" s="37">
        <v>4492.6999999999989</v>
      </c>
      <c r="I77" s="37">
        <v>4648.7999999999993</v>
      </c>
      <c r="J77" s="37">
        <v>4837.6499999999987</v>
      </c>
      <c r="K77" s="28">
        <v>4459.95</v>
      </c>
      <c r="L77" s="28">
        <v>4115</v>
      </c>
      <c r="M77" s="28">
        <v>4.92943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2629.95</v>
      </c>
      <c r="D78" s="37">
        <v>2620.4166666666665</v>
      </c>
      <c r="E78" s="37">
        <v>2593.9833333333331</v>
      </c>
      <c r="F78" s="37">
        <v>2558.0166666666664</v>
      </c>
      <c r="G78" s="37">
        <v>2531.583333333333</v>
      </c>
      <c r="H78" s="37">
        <v>2656.3833333333332</v>
      </c>
      <c r="I78" s="37">
        <v>2682.8166666666666</v>
      </c>
      <c r="J78" s="37">
        <v>2718.7833333333333</v>
      </c>
      <c r="K78" s="28">
        <v>2646.85</v>
      </c>
      <c r="L78" s="28">
        <v>2584.4499999999998</v>
      </c>
      <c r="M78" s="28">
        <v>1.3109900000000001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3957.3</v>
      </c>
      <c r="D79" s="37">
        <v>3958.9833333333336</v>
      </c>
      <c r="E79" s="37">
        <v>3923.3166666666671</v>
      </c>
      <c r="F79" s="37">
        <v>3889.3333333333335</v>
      </c>
      <c r="G79" s="37">
        <v>3853.666666666667</v>
      </c>
      <c r="H79" s="37">
        <v>3992.9666666666672</v>
      </c>
      <c r="I79" s="37">
        <v>4028.6333333333332</v>
      </c>
      <c r="J79" s="37">
        <v>4062.6166666666672</v>
      </c>
      <c r="K79" s="28">
        <v>3994.65</v>
      </c>
      <c r="L79" s="28">
        <v>3925</v>
      </c>
      <c r="M79" s="28">
        <v>5.7005800000000004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2313.5500000000002</v>
      </c>
      <c r="D80" s="37">
        <v>2290.0333333333333</v>
      </c>
      <c r="E80" s="37">
        <v>2259.3166666666666</v>
      </c>
      <c r="F80" s="37">
        <v>2205.0833333333335</v>
      </c>
      <c r="G80" s="37">
        <v>2174.3666666666668</v>
      </c>
      <c r="H80" s="37">
        <v>2344.2666666666664</v>
      </c>
      <c r="I80" s="37">
        <v>2374.9833333333327</v>
      </c>
      <c r="J80" s="37">
        <v>2429.2166666666662</v>
      </c>
      <c r="K80" s="28">
        <v>2320.75</v>
      </c>
      <c r="L80" s="28">
        <v>2235.8000000000002</v>
      </c>
      <c r="M80" s="28">
        <v>6.81806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488.45</v>
      </c>
      <c r="D81" s="37">
        <v>483.31666666666666</v>
      </c>
      <c r="E81" s="37">
        <v>473.63333333333333</v>
      </c>
      <c r="F81" s="37">
        <v>458.81666666666666</v>
      </c>
      <c r="G81" s="37">
        <v>449.13333333333333</v>
      </c>
      <c r="H81" s="37">
        <v>498.13333333333333</v>
      </c>
      <c r="I81" s="37">
        <v>507.81666666666661</v>
      </c>
      <c r="J81" s="37">
        <v>522.63333333333333</v>
      </c>
      <c r="K81" s="28">
        <v>493</v>
      </c>
      <c r="L81" s="28">
        <v>468.5</v>
      </c>
      <c r="M81" s="28">
        <v>5.6085200000000004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1166.25</v>
      </c>
      <c r="D82" s="37">
        <v>1169.9166666666667</v>
      </c>
      <c r="E82" s="37">
        <v>1146.3333333333335</v>
      </c>
      <c r="F82" s="37">
        <v>1126.4166666666667</v>
      </c>
      <c r="G82" s="37">
        <v>1102.8333333333335</v>
      </c>
      <c r="H82" s="37">
        <v>1189.8333333333335</v>
      </c>
      <c r="I82" s="37">
        <v>1213.416666666667</v>
      </c>
      <c r="J82" s="37">
        <v>1233.3333333333335</v>
      </c>
      <c r="K82" s="28">
        <v>1193.5</v>
      </c>
      <c r="L82" s="28">
        <v>1150</v>
      </c>
      <c r="M82" s="28">
        <v>0.71126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1808.35</v>
      </c>
      <c r="D83" s="37">
        <v>1814.9666666666665</v>
      </c>
      <c r="E83" s="37">
        <v>1798.4333333333329</v>
      </c>
      <c r="F83" s="37">
        <v>1788.5166666666664</v>
      </c>
      <c r="G83" s="37">
        <v>1771.9833333333329</v>
      </c>
      <c r="H83" s="37">
        <v>1824.883333333333</v>
      </c>
      <c r="I83" s="37">
        <v>1841.4166666666663</v>
      </c>
      <c r="J83" s="37">
        <v>1851.333333333333</v>
      </c>
      <c r="K83" s="28">
        <v>1831.5</v>
      </c>
      <c r="L83" s="28">
        <v>1805.05</v>
      </c>
      <c r="M83" s="28">
        <v>7.1986600000000003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154.65</v>
      </c>
      <c r="D84" s="37">
        <v>153.9</v>
      </c>
      <c r="E84" s="37">
        <v>152.80000000000001</v>
      </c>
      <c r="F84" s="37">
        <v>150.95000000000002</v>
      </c>
      <c r="G84" s="37">
        <v>149.85000000000002</v>
      </c>
      <c r="H84" s="37">
        <v>155.75</v>
      </c>
      <c r="I84" s="37">
        <v>156.84999999999997</v>
      </c>
      <c r="J84" s="37">
        <v>158.69999999999999</v>
      </c>
      <c r="K84" s="28">
        <v>155</v>
      </c>
      <c r="L84" s="28">
        <v>152.05000000000001</v>
      </c>
      <c r="M84" s="28">
        <v>15.86858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94.9</v>
      </c>
      <c r="D85" s="37">
        <v>94.899999999999991</v>
      </c>
      <c r="E85" s="37">
        <v>93.799999999999983</v>
      </c>
      <c r="F85" s="37">
        <v>92.699999999999989</v>
      </c>
      <c r="G85" s="37">
        <v>91.59999999999998</v>
      </c>
      <c r="H85" s="37">
        <v>95.999999999999986</v>
      </c>
      <c r="I85" s="37">
        <v>97.09999999999998</v>
      </c>
      <c r="J85" s="37">
        <v>98.199999999999989</v>
      </c>
      <c r="K85" s="28">
        <v>96</v>
      </c>
      <c r="L85" s="28">
        <v>93.8</v>
      </c>
      <c r="M85" s="28">
        <v>155.04239999999999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257.75</v>
      </c>
      <c r="D86" s="37">
        <v>258.5</v>
      </c>
      <c r="E86" s="37">
        <v>254.64999999999998</v>
      </c>
      <c r="F86" s="37">
        <v>251.54999999999998</v>
      </c>
      <c r="G86" s="37">
        <v>247.69999999999996</v>
      </c>
      <c r="H86" s="37">
        <v>261.60000000000002</v>
      </c>
      <c r="I86" s="37">
        <v>265.45000000000005</v>
      </c>
      <c r="J86" s="37">
        <v>268.55</v>
      </c>
      <c r="K86" s="28">
        <v>262.35000000000002</v>
      </c>
      <c r="L86" s="28">
        <v>255.4</v>
      </c>
      <c r="M86" s="28">
        <v>4.4335000000000004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152.35</v>
      </c>
      <c r="D87" s="37">
        <v>153.21666666666667</v>
      </c>
      <c r="E87" s="37">
        <v>150.03333333333333</v>
      </c>
      <c r="F87" s="37">
        <v>147.71666666666667</v>
      </c>
      <c r="G87" s="37">
        <v>144.53333333333333</v>
      </c>
      <c r="H87" s="37">
        <v>155.53333333333333</v>
      </c>
      <c r="I87" s="37">
        <v>158.71666666666667</v>
      </c>
      <c r="J87" s="37">
        <v>161.03333333333333</v>
      </c>
      <c r="K87" s="28">
        <v>156.4</v>
      </c>
      <c r="L87" s="28">
        <v>150.9</v>
      </c>
      <c r="M87" s="28">
        <v>178.53416999999999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38.75</v>
      </c>
      <c r="D88" s="37">
        <v>38.800000000000004</v>
      </c>
      <c r="E88" s="37">
        <v>38.100000000000009</v>
      </c>
      <c r="F88" s="37">
        <v>37.450000000000003</v>
      </c>
      <c r="G88" s="37">
        <v>36.750000000000007</v>
      </c>
      <c r="H88" s="37">
        <v>39.45000000000001</v>
      </c>
      <c r="I88" s="37">
        <v>40.150000000000013</v>
      </c>
      <c r="J88" s="37">
        <v>40.800000000000011</v>
      </c>
      <c r="K88" s="28">
        <v>39.5</v>
      </c>
      <c r="L88" s="28">
        <v>38.15</v>
      </c>
      <c r="M88" s="28">
        <v>145.45196999999999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3329.65</v>
      </c>
      <c r="D89" s="37">
        <v>3333.1000000000004</v>
      </c>
      <c r="E89" s="37">
        <v>3292.1500000000005</v>
      </c>
      <c r="F89" s="37">
        <v>3254.65</v>
      </c>
      <c r="G89" s="37">
        <v>3213.7000000000003</v>
      </c>
      <c r="H89" s="37">
        <v>3370.6000000000008</v>
      </c>
      <c r="I89" s="37">
        <v>3411.5500000000006</v>
      </c>
      <c r="J89" s="37">
        <v>3449.0500000000011</v>
      </c>
      <c r="K89" s="28">
        <v>3374.05</v>
      </c>
      <c r="L89" s="28">
        <v>3295.6</v>
      </c>
      <c r="M89" s="28">
        <v>0.52834000000000003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447.05</v>
      </c>
      <c r="D90" s="37">
        <v>449.84999999999997</v>
      </c>
      <c r="E90" s="37">
        <v>439.69999999999993</v>
      </c>
      <c r="F90" s="37">
        <v>432.34999999999997</v>
      </c>
      <c r="G90" s="37">
        <v>422.19999999999993</v>
      </c>
      <c r="H90" s="37">
        <v>457.19999999999993</v>
      </c>
      <c r="I90" s="37">
        <v>467.34999999999991</v>
      </c>
      <c r="J90" s="37">
        <v>474.69999999999993</v>
      </c>
      <c r="K90" s="28">
        <v>460</v>
      </c>
      <c r="L90" s="28">
        <v>442.5</v>
      </c>
      <c r="M90" s="28">
        <v>12.62687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710</v>
      </c>
      <c r="D91" s="37">
        <v>707.94999999999993</v>
      </c>
      <c r="E91" s="37">
        <v>701.94999999999982</v>
      </c>
      <c r="F91" s="37">
        <v>693.89999999999986</v>
      </c>
      <c r="G91" s="37">
        <v>687.89999999999975</v>
      </c>
      <c r="H91" s="37">
        <v>715.99999999999989</v>
      </c>
      <c r="I91" s="37">
        <v>722.00000000000011</v>
      </c>
      <c r="J91" s="37">
        <v>730.05</v>
      </c>
      <c r="K91" s="28">
        <v>713.95</v>
      </c>
      <c r="L91" s="28">
        <v>699.9</v>
      </c>
      <c r="M91" s="28">
        <v>10.06751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504.65</v>
      </c>
      <c r="D92" s="37">
        <v>503.2166666666667</v>
      </c>
      <c r="E92" s="37">
        <v>497.43333333333339</v>
      </c>
      <c r="F92" s="37">
        <v>490.2166666666667</v>
      </c>
      <c r="G92" s="37">
        <v>484.43333333333339</v>
      </c>
      <c r="H92" s="37">
        <v>510.43333333333339</v>
      </c>
      <c r="I92" s="37">
        <v>516.2166666666667</v>
      </c>
      <c r="J92" s="37">
        <v>523.43333333333339</v>
      </c>
      <c r="K92" s="28">
        <v>509</v>
      </c>
      <c r="L92" s="28">
        <v>496</v>
      </c>
      <c r="M92" s="28">
        <v>0.68022000000000005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1487.35</v>
      </c>
      <c r="D93" s="37">
        <v>1486.4166666666667</v>
      </c>
      <c r="E93" s="37">
        <v>1468.8333333333335</v>
      </c>
      <c r="F93" s="37">
        <v>1450.3166666666668</v>
      </c>
      <c r="G93" s="37">
        <v>1432.7333333333336</v>
      </c>
      <c r="H93" s="37">
        <v>1504.9333333333334</v>
      </c>
      <c r="I93" s="37">
        <v>1522.5166666666669</v>
      </c>
      <c r="J93" s="37">
        <v>1541.0333333333333</v>
      </c>
      <c r="K93" s="28">
        <v>1504</v>
      </c>
      <c r="L93" s="28">
        <v>1467.9</v>
      </c>
      <c r="M93" s="28">
        <v>5.0938600000000003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1577.5</v>
      </c>
      <c r="D94" s="37">
        <v>1569.1166666666668</v>
      </c>
      <c r="E94" s="37">
        <v>1554.2833333333335</v>
      </c>
      <c r="F94" s="37">
        <v>1531.0666666666668</v>
      </c>
      <c r="G94" s="37">
        <v>1516.2333333333336</v>
      </c>
      <c r="H94" s="37">
        <v>1592.3333333333335</v>
      </c>
      <c r="I94" s="37">
        <v>1607.1666666666665</v>
      </c>
      <c r="J94" s="37">
        <v>1630.3833333333334</v>
      </c>
      <c r="K94" s="28">
        <v>1583.95</v>
      </c>
      <c r="L94" s="28">
        <v>1545.9</v>
      </c>
      <c r="M94" s="28">
        <v>5.4804199999999996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511</v>
      </c>
      <c r="D95" s="37">
        <v>509.41666666666669</v>
      </c>
      <c r="E95" s="37">
        <v>503.58333333333337</v>
      </c>
      <c r="F95" s="37">
        <v>496.16666666666669</v>
      </c>
      <c r="G95" s="37">
        <v>490.33333333333337</v>
      </c>
      <c r="H95" s="37">
        <v>516.83333333333337</v>
      </c>
      <c r="I95" s="37">
        <v>522.66666666666674</v>
      </c>
      <c r="J95" s="37">
        <v>530.08333333333337</v>
      </c>
      <c r="K95" s="28">
        <v>515.25</v>
      </c>
      <c r="L95" s="28">
        <v>502</v>
      </c>
      <c r="M95" s="28">
        <v>18.50938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265.60000000000002</v>
      </c>
      <c r="D96" s="37">
        <v>266.48333333333335</v>
      </c>
      <c r="E96" s="37">
        <v>262.61666666666667</v>
      </c>
      <c r="F96" s="37">
        <v>259.63333333333333</v>
      </c>
      <c r="G96" s="37">
        <v>255.76666666666665</v>
      </c>
      <c r="H96" s="37">
        <v>269.4666666666667</v>
      </c>
      <c r="I96" s="37">
        <v>273.33333333333337</v>
      </c>
      <c r="J96" s="37">
        <v>276.31666666666672</v>
      </c>
      <c r="K96" s="28">
        <v>270.35000000000002</v>
      </c>
      <c r="L96" s="28">
        <v>263.5</v>
      </c>
      <c r="M96" s="28">
        <v>5.4811399999999999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1202.8499999999999</v>
      </c>
      <c r="D97" s="37">
        <v>1198.4333333333332</v>
      </c>
      <c r="E97" s="37">
        <v>1182.0666666666664</v>
      </c>
      <c r="F97" s="37">
        <v>1161.2833333333333</v>
      </c>
      <c r="G97" s="37">
        <v>1144.9166666666665</v>
      </c>
      <c r="H97" s="37">
        <v>1219.2166666666662</v>
      </c>
      <c r="I97" s="37">
        <v>1235.583333333333</v>
      </c>
      <c r="J97" s="37">
        <v>1256.3666666666661</v>
      </c>
      <c r="K97" s="28">
        <v>1214.8</v>
      </c>
      <c r="L97" s="28">
        <v>1177.6500000000001</v>
      </c>
      <c r="M97" s="28">
        <v>57.406599999999997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2154.65</v>
      </c>
      <c r="D98" s="37">
        <v>2148.7833333333333</v>
      </c>
      <c r="E98" s="37">
        <v>2123.8666666666668</v>
      </c>
      <c r="F98" s="37">
        <v>2093.0833333333335</v>
      </c>
      <c r="G98" s="37">
        <v>2068.166666666667</v>
      </c>
      <c r="H98" s="37">
        <v>2179.5666666666666</v>
      </c>
      <c r="I98" s="37">
        <v>2204.4833333333336</v>
      </c>
      <c r="J98" s="37">
        <v>2235.2666666666664</v>
      </c>
      <c r="K98" s="28">
        <v>2173.6999999999998</v>
      </c>
      <c r="L98" s="28">
        <v>2118</v>
      </c>
      <c r="M98" s="28">
        <v>2.4125999999999999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1442.55</v>
      </c>
      <c r="D99" s="37">
        <v>1435.8500000000001</v>
      </c>
      <c r="E99" s="37">
        <v>1421.7000000000003</v>
      </c>
      <c r="F99" s="37">
        <v>1400.8500000000001</v>
      </c>
      <c r="G99" s="37">
        <v>1386.7000000000003</v>
      </c>
      <c r="H99" s="37">
        <v>1456.7000000000003</v>
      </c>
      <c r="I99" s="37">
        <v>1470.8500000000004</v>
      </c>
      <c r="J99" s="37">
        <v>1491.7000000000003</v>
      </c>
      <c r="K99" s="28">
        <v>1450</v>
      </c>
      <c r="L99" s="28">
        <v>1415</v>
      </c>
      <c r="M99" s="28">
        <v>125.09063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512.45000000000005</v>
      </c>
      <c r="D100" s="37">
        <v>514.54999999999995</v>
      </c>
      <c r="E100" s="37">
        <v>507.94999999999993</v>
      </c>
      <c r="F100" s="37">
        <v>503.45</v>
      </c>
      <c r="G100" s="37">
        <v>496.84999999999997</v>
      </c>
      <c r="H100" s="37">
        <v>519.04999999999995</v>
      </c>
      <c r="I100" s="37">
        <v>525.64999999999986</v>
      </c>
      <c r="J100" s="37">
        <v>530.14999999999986</v>
      </c>
      <c r="K100" s="28">
        <v>521.15</v>
      </c>
      <c r="L100" s="28">
        <v>510.05</v>
      </c>
      <c r="M100" s="28">
        <v>45.173789999999997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1095.7</v>
      </c>
      <c r="D101" s="37">
        <v>1091.2333333333333</v>
      </c>
      <c r="E101" s="37">
        <v>1079.4666666666667</v>
      </c>
      <c r="F101" s="37">
        <v>1063.2333333333333</v>
      </c>
      <c r="G101" s="37">
        <v>1051.4666666666667</v>
      </c>
      <c r="H101" s="37">
        <v>1107.4666666666667</v>
      </c>
      <c r="I101" s="37">
        <v>1119.2333333333336</v>
      </c>
      <c r="J101" s="37">
        <v>1135.4666666666667</v>
      </c>
      <c r="K101" s="28">
        <v>1103</v>
      </c>
      <c r="L101" s="28">
        <v>1075</v>
      </c>
      <c r="M101" s="28">
        <v>7.7605700000000004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2341.9</v>
      </c>
      <c r="D102" s="37">
        <v>2325.0666666666666</v>
      </c>
      <c r="E102" s="37">
        <v>2299.1333333333332</v>
      </c>
      <c r="F102" s="37">
        <v>2256.3666666666668</v>
      </c>
      <c r="G102" s="37">
        <v>2230.4333333333334</v>
      </c>
      <c r="H102" s="37">
        <v>2367.833333333333</v>
      </c>
      <c r="I102" s="37">
        <v>2393.7666666666664</v>
      </c>
      <c r="J102" s="37">
        <v>2436.5333333333328</v>
      </c>
      <c r="K102" s="28">
        <v>2351</v>
      </c>
      <c r="L102" s="28">
        <v>2282.3000000000002</v>
      </c>
      <c r="M102" s="28">
        <v>3.8214899999999998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590.79999999999995</v>
      </c>
      <c r="D103" s="37">
        <v>587.5333333333333</v>
      </c>
      <c r="E103" s="37">
        <v>581.51666666666665</v>
      </c>
      <c r="F103" s="37">
        <v>572.23333333333335</v>
      </c>
      <c r="G103" s="37">
        <v>566.2166666666667</v>
      </c>
      <c r="H103" s="37">
        <v>596.81666666666661</v>
      </c>
      <c r="I103" s="37">
        <v>602.83333333333326</v>
      </c>
      <c r="J103" s="37">
        <v>612.11666666666656</v>
      </c>
      <c r="K103" s="28">
        <v>593.54999999999995</v>
      </c>
      <c r="L103" s="28">
        <v>578.25</v>
      </c>
      <c r="M103" s="28">
        <v>79.049109999999999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1381.25</v>
      </c>
      <c r="D104" s="37">
        <v>1387.75</v>
      </c>
      <c r="E104" s="37">
        <v>1370.6</v>
      </c>
      <c r="F104" s="37">
        <v>1359.9499999999998</v>
      </c>
      <c r="G104" s="37">
        <v>1342.7999999999997</v>
      </c>
      <c r="H104" s="37">
        <v>1398.4</v>
      </c>
      <c r="I104" s="37">
        <v>1415.5500000000002</v>
      </c>
      <c r="J104" s="37">
        <v>1426.2000000000003</v>
      </c>
      <c r="K104" s="28">
        <v>1404.9</v>
      </c>
      <c r="L104" s="28">
        <v>1377.1</v>
      </c>
      <c r="M104" s="28">
        <v>4.7404099999999998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119.5</v>
      </c>
      <c r="D105" s="37">
        <v>121.13333333333333</v>
      </c>
      <c r="E105" s="37">
        <v>117.46666666666665</v>
      </c>
      <c r="F105" s="37">
        <v>115.43333333333332</v>
      </c>
      <c r="G105" s="37">
        <v>111.76666666666665</v>
      </c>
      <c r="H105" s="37">
        <v>123.16666666666666</v>
      </c>
      <c r="I105" s="37">
        <v>126.83333333333334</v>
      </c>
      <c r="J105" s="37">
        <v>128.86666666666667</v>
      </c>
      <c r="K105" s="28">
        <v>124.8</v>
      </c>
      <c r="L105" s="28">
        <v>119.1</v>
      </c>
      <c r="M105" s="28">
        <v>53.442770000000003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279.2</v>
      </c>
      <c r="D106" s="37">
        <v>283.90000000000003</v>
      </c>
      <c r="E106" s="37">
        <v>272.80000000000007</v>
      </c>
      <c r="F106" s="37">
        <v>266.40000000000003</v>
      </c>
      <c r="G106" s="37">
        <v>255.30000000000007</v>
      </c>
      <c r="H106" s="37">
        <v>290.30000000000007</v>
      </c>
      <c r="I106" s="37">
        <v>301.40000000000009</v>
      </c>
      <c r="J106" s="37">
        <v>307.80000000000007</v>
      </c>
      <c r="K106" s="28">
        <v>295</v>
      </c>
      <c r="L106" s="28">
        <v>277.5</v>
      </c>
      <c r="M106" s="28">
        <v>88.835210000000004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2059.3000000000002</v>
      </c>
      <c r="D107" s="37">
        <v>2066.7999999999997</v>
      </c>
      <c r="E107" s="37">
        <v>2038.5999999999995</v>
      </c>
      <c r="F107" s="37">
        <v>2017.8999999999996</v>
      </c>
      <c r="G107" s="37">
        <v>1989.6999999999994</v>
      </c>
      <c r="H107" s="37">
        <v>2087.4999999999995</v>
      </c>
      <c r="I107" s="37">
        <v>2115.6999999999994</v>
      </c>
      <c r="J107" s="37">
        <v>2136.3999999999996</v>
      </c>
      <c r="K107" s="28">
        <v>2095</v>
      </c>
      <c r="L107" s="28">
        <v>2046.1</v>
      </c>
      <c r="M107" s="28">
        <v>17.303249999999998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309.85000000000002</v>
      </c>
      <c r="D108" s="37">
        <v>311.31666666666666</v>
      </c>
      <c r="E108" s="37">
        <v>307.63333333333333</v>
      </c>
      <c r="F108" s="37">
        <v>305.41666666666669</v>
      </c>
      <c r="G108" s="37">
        <v>301.73333333333335</v>
      </c>
      <c r="H108" s="37">
        <v>313.5333333333333</v>
      </c>
      <c r="I108" s="37">
        <v>317.21666666666658</v>
      </c>
      <c r="J108" s="37">
        <v>319.43333333333328</v>
      </c>
      <c r="K108" s="28">
        <v>315</v>
      </c>
      <c r="L108" s="28">
        <v>309.10000000000002</v>
      </c>
      <c r="M108" s="28">
        <v>8.5569299999999995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2275.6999999999998</v>
      </c>
      <c r="D109" s="37">
        <v>2259.7666666666664</v>
      </c>
      <c r="E109" s="37">
        <v>2233.9333333333329</v>
      </c>
      <c r="F109" s="37">
        <v>2192.1666666666665</v>
      </c>
      <c r="G109" s="37">
        <v>2166.333333333333</v>
      </c>
      <c r="H109" s="37">
        <v>2301.5333333333328</v>
      </c>
      <c r="I109" s="37">
        <v>2327.3666666666668</v>
      </c>
      <c r="J109" s="37">
        <v>2369.1333333333328</v>
      </c>
      <c r="K109" s="28">
        <v>2285.6</v>
      </c>
      <c r="L109" s="28">
        <v>2218</v>
      </c>
      <c r="M109" s="28">
        <v>21.533930000000002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696.15</v>
      </c>
      <c r="D110" s="37">
        <v>690.61666666666667</v>
      </c>
      <c r="E110" s="37">
        <v>682.7833333333333</v>
      </c>
      <c r="F110" s="37">
        <v>669.41666666666663</v>
      </c>
      <c r="G110" s="37">
        <v>661.58333333333326</v>
      </c>
      <c r="H110" s="37">
        <v>703.98333333333335</v>
      </c>
      <c r="I110" s="37">
        <v>711.81666666666661</v>
      </c>
      <c r="J110" s="37">
        <v>725.18333333333339</v>
      </c>
      <c r="K110" s="28">
        <v>698.45</v>
      </c>
      <c r="L110" s="28">
        <v>677.25</v>
      </c>
      <c r="M110" s="28">
        <v>246.48981000000001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1257.0999999999999</v>
      </c>
      <c r="D111" s="37">
        <v>1251.9833333333333</v>
      </c>
      <c r="E111" s="37">
        <v>1233.6166666666668</v>
      </c>
      <c r="F111" s="37">
        <v>1210.1333333333334</v>
      </c>
      <c r="G111" s="37">
        <v>1191.7666666666669</v>
      </c>
      <c r="H111" s="37">
        <v>1275.4666666666667</v>
      </c>
      <c r="I111" s="37">
        <v>1293.833333333333</v>
      </c>
      <c r="J111" s="37">
        <v>1317.3166666666666</v>
      </c>
      <c r="K111" s="28">
        <v>1270.3499999999999</v>
      </c>
      <c r="L111" s="28">
        <v>1228.5</v>
      </c>
      <c r="M111" s="28">
        <v>4.5432300000000003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463.4</v>
      </c>
      <c r="D112" s="37">
        <v>461.2833333333333</v>
      </c>
      <c r="E112" s="37">
        <v>455.81666666666661</v>
      </c>
      <c r="F112" s="37">
        <v>448.23333333333329</v>
      </c>
      <c r="G112" s="37">
        <v>442.76666666666659</v>
      </c>
      <c r="H112" s="37">
        <v>468.86666666666662</v>
      </c>
      <c r="I112" s="37">
        <v>474.33333333333331</v>
      </c>
      <c r="J112" s="37">
        <v>481.91666666666663</v>
      </c>
      <c r="K112" s="28">
        <v>466.75</v>
      </c>
      <c r="L112" s="28">
        <v>453.7</v>
      </c>
      <c r="M112" s="28">
        <v>7.1177900000000003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593.6</v>
      </c>
      <c r="D113" s="37">
        <v>598.1</v>
      </c>
      <c r="E113" s="37">
        <v>581.45000000000005</v>
      </c>
      <c r="F113" s="37">
        <v>569.30000000000007</v>
      </c>
      <c r="G113" s="37">
        <v>552.65000000000009</v>
      </c>
      <c r="H113" s="37">
        <v>610.25</v>
      </c>
      <c r="I113" s="37">
        <v>626.89999999999986</v>
      </c>
      <c r="J113" s="37">
        <v>639.04999999999995</v>
      </c>
      <c r="K113" s="28">
        <v>614.75</v>
      </c>
      <c r="L113" s="28">
        <v>585.95000000000005</v>
      </c>
      <c r="M113" s="28">
        <v>3.3122400000000001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41.9</v>
      </c>
      <c r="D114" s="37">
        <v>41.93333333333333</v>
      </c>
      <c r="E114" s="37">
        <v>41.316666666666663</v>
      </c>
      <c r="F114" s="37">
        <v>40.733333333333334</v>
      </c>
      <c r="G114" s="37">
        <v>40.116666666666667</v>
      </c>
      <c r="H114" s="37">
        <v>42.516666666666659</v>
      </c>
      <c r="I114" s="37">
        <v>43.133333333333319</v>
      </c>
      <c r="J114" s="37">
        <v>43.716666666666654</v>
      </c>
      <c r="K114" s="28">
        <v>42.55</v>
      </c>
      <c r="L114" s="28">
        <v>41.35</v>
      </c>
      <c r="M114" s="28">
        <v>196.12107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239</v>
      </c>
      <c r="D115" s="37">
        <v>237.91666666666666</v>
      </c>
      <c r="E115" s="37">
        <v>236.38333333333333</v>
      </c>
      <c r="F115" s="37">
        <v>233.76666666666668</v>
      </c>
      <c r="G115" s="37">
        <v>232.23333333333335</v>
      </c>
      <c r="H115" s="37">
        <v>240.5333333333333</v>
      </c>
      <c r="I115" s="37">
        <v>242.06666666666666</v>
      </c>
      <c r="J115" s="37">
        <v>244.68333333333328</v>
      </c>
      <c r="K115" s="28">
        <v>239.45</v>
      </c>
      <c r="L115" s="28">
        <v>235.3</v>
      </c>
      <c r="M115" s="28">
        <v>351.13637999999997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4413.55</v>
      </c>
      <c r="D116" s="37">
        <v>4454.4666666666672</v>
      </c>
      <c r="E116" s="37">
        <v>4359.0833333333339</v>
      </c>
      <c r="F116" s="37">
        <v>4304.6166666666668</v>
      </c>
      <c r="G116" s="37">
        <v>4209.2333333333336</v>
      </c>
      <c r="H116" s="37">
        <v>4508.9333333333343</v>
      </c>
      <c r="I116" s="37">
        <v>4604.3166666666675</v>
      </c>
      <c r="J116" s="37">
        <v>4658.7833333333347</v>
      </c>
      <c r="K116" s="28">
        <v>4549.8500000000004</v>
      </c>
      <c r="L116" s="28">
        <v>4400</v>
      </c>
      <c r="M116" s="28">
        <v>1.1931700000000001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152.44999999999999</v>
      </c>
      <c r="D117" s="37">
        <v>151.16666666666666</v>
      </c>
      <c r="E117" s="37">
        <v>148.5333333333333</v>
      </c>
      <c r="F117" s="37">
        <v>144.61666666666665</v>
      </c>
      <c r="G117" s="37">
        <v>141.98333333333329</v>
      </c>
      <c r="H117" s="37">
        <v>155.08333333333331</v>
      </c>
      <c r="I117" s="37">
        <v>157.7166666666667</v>
      </c>
      <c r="J117" s="37">
        <v>161.63333333333333</v>
      </c>
      <c r="K117" s="28">
        <v>153.80000000000001</v>
      </c>
      <c r="L117" s="28">
        <v>147.25</v>
      </c>
      <c r="M117" s="28">
        <v>28.256360000000001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204.55</v>
      </c>
      <c r="D118" s="37">
        <v>204.75</v>
      </c>
      <c r="E118" s="37">
        <v>202.55</v>
      </c>
      <c r="F118" s="37">
        <v>200.55</v>
      </c>
      <c r="G118" s="37">
        <v>198.35000000000002</v>
      </c>
      <c r="H118" s="37">
        <v>206.75</v>
      </c>
      <c r="I118" s="37">
        <v>208.95</v>
      </c>
      <c r="J118" s="37">
        <v>210.95</v>
      </c>
      <c r="K118" s="28">
        <v>206.95</v>
      </c>
      <c r="L118" s="28">
        <v>202.75</v>
      </c>
      <c r="M118" s="28">
        <v>36.817030000000003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120.8</v>
      </c>
      <c r="D119" s="37">
        <v>121.89999999999999</v>
      </c>
      <c r="E119" s="37">
        <v>118.94999999999999</v>
      </c>
      <c r="F119" s="37">
        <v>117.1</v>
      </c>
      <c r="G119" s="37">
        <v>114.14999999999999</v>
      </c>
      <c r="H119" s="37">
        <v>123.74999999999999</v>
      </c>
      <c r="I119" s="37">
        <v>126.7</v>
      </c>
      <c r="J119" s="37">
        <v>128.54999999999998</v>
      </c>
      <c r="K119" s="28">
        <v>124.85</v>
      </c>
      <c r="L119" s="28">
        <v>120.05</v>
      </c>
      <c r="M119" s="28">
        <v>148.78542999999999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752.85</v>
      </c>
      <c r="D120" s="37">
        <v>751.41666666666663</v>
      </c>
      <c r="E120" s="37">
        <v>739.98333333333323</v>
      </c>
      <c r="F120" s="37">
        <v>727.11666666666656</v>
      </c>
      <c r="G120" s="37">
        <v>715.68333333333317</v>
      </c>
      <c r="H120" s="37">
        <v>764.2833333333333</v>
      </c>
      <c r="I120" s="37">
        <v>775.7166666666667</v>
      </c>
      <c r="J120" s="37">
        <v>788.58333333333337</v>
      </c>
      <c r="K120" s="28">
        <v>762.85</v>
      </c>
      <c r="L120" s="28">
        <v>738.55</v>
      </c>
      <c r="M120" s="28">
        <v>35.743479999999998</v>
      </c>
      <c r="N120" s="1"/>
      <c r="O120" s="1"/>
    </row>
    <row r="121" spans="1:15" ht="12.75" customHeight="1">
      <c r="A121" s="53">
        <v>112</v>
      </c>
      <c r="B121" s="28" t="s">
        <v>829</v>
      </c>
      <c r="C121" s="28">
        <v>22.1</v>
      </c>
      <c r="D121" s="37">
        <v>21.966666666666669</v>
      </c>
      <c r="E121" s="37">
        <v>21.783333333333339</v>
      </c>
      <c r="F121" s="37">
        <v>21.466666666666669</v>
      </c>
      <c r="G121" s="37">
        <v>21.283333333333339</v>
      </c>
      <c r="H121" s="37">
        <v>22.283333333333339</v>
      </c>
      <c r="I121" s="37">
        <v>22.466666666666669</v>
      </c>
      <c r="J121" s="37">
        <v>22.783333333333339</v>
      </c>
      <c r="K121" s="28">
        <v>22.15</v>
      </c>
      <c r="L121" s="28">
        <v>21.65</v>
      </c>
      <c r="M121" s="28">
        <v>73.759690000000006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398.2</v>
      </c>
      <c r="D122" s="37">
        <v>391.31666666666661</v>
      </c>
      <c r="E122" s="37">
        <v>382.73333333333323</v>
      </c>
      <c r="F122" s="37">
        <v>367.26666666666665</v>
      </c>
      <c r="G122" s="37">
        <v>358.68333333333328</v>
      </c>
      <c r="H122" s="37">
        <v>406.78333333333319</v>
      </c>
      <c r="I122" s="37">
        <v>415.36666666666656</v>
      </c>
      <c r="J122" s="37">
        <v>430.83333333333314</v>
      </c>
      <c r="K122" s="28">
        <v>399.9</v>
      </c>
      <c r="L122" s="28">
        <v>375.85</v>
      </c>
      <c r="M122" s="28">
        <v>71.052160000000001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214.25</v>
      </c>
      <c r="D123" s="37">
        <v>213.93333333333331</v>
      </c>
      <c r="E123" s="37">
        <v>211.41666666666663</v>
      </c>
      <c r="F123" s="37">
        <v>208.58333333333331</v>
      </c>
      <c r="G123" s="37">
        <v>206.06666666666663</v>
      </c>
      <c r="H123" s="37">
        <v>216.76666666666662</v>
      </c>
      <c r="I123" s="37">
        <v>219.28333333333333</v>
      </c>
      <c r="J123" s="37">
        <v>222.11666666666662</v>
      </c>
      <c r="K123" s="28">
        <v>216.45</v>
      </c>
      <c r="L123" s="28">
        <v>211.1</v>
      </c>
      <c r="M123" s="28">
        <v>28.814550000000001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907.6</v>
      </c>
      <c r="D124" s="37">
        <v>904.63333333333321</v>
      </c>
      <c r="E124" s="37">
        <v>895.26666666666642</v>
      </c>
      <c r="F124" s="37">
        <v>882.93333333333317</v>
      </c>
      <c r="G124" s="37">
        <v>873.56666666666638</v>
      </c>
      <c r="H124" s="37">
        <v>916.96666666666647</v>
      </c>
      <c r="I124" s="37">
        <v>926.33333333333326</v>
      </c>
      <c r="J124" s="37">
        <v>938.66666666666652</v>
      </c>
      <c r="K124" s="28">
        <v>914</v>
      </c>
      <c r="L124" s="28">
        <v>892.3</v>
      </c>
      <c r="M124" s="28">
        <v>37.18477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4526.7</v>
      </c>
      <c r="D125" s="37">
        <v>4560.5</v>
      </c>
      <c r="E125" s="37">
        <v>4471</v>
      </c>
      <c r="F125" s="37">
        <v>4415.3</v>
      </c>
      <c r="G125" s="37">
        <v>4325.8</v>
      </c>
      <c r="H125" s="37">
        <v>4616.2</v>
      </c>
      <c r="I125" s="37">
        <v>4705.7</v>
      </c>
      <c r="J125" s="37">
        <v>4761.3999999999996</v>
      </c>
      <c r="K125" s="28">
        <v>4650</v>
      </c>
      <c r="L125" s="28">
        <v>4504.8</v>
      </c>
      <c r="M125" s="28">
        <v>2.36354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1890.7</v>
      </c>
      <c r="D126" s="37">
        <v>1872.4166666666667</v>
      </c>
      <c r="E126" s="37">
        <v>1849.8333333333335</v>
      </c>
      <c r="F126" s="37">
        <v>1808.9666666666667</v>
      </c>
      <c r="G126" s="37">
        <v>1786.3833333333334</v>
      </c>
      <c r="H126" s="37">
        <v>1913.2833333333335</v>
      </c>
      <c r="I126" s="37">
        <v>1935.866666666667</v>
      </c>
      <c r="J126" s="37">
        <v>1976.7333333333336</v>
      </c>
      <c r="K126" s="28">
        <v>1895</v>
      </c>
      <c r="L126" s="28">
        <v>1831.55</v>
      </c>
      <c r="M126" s="28">
        <v>102.89724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1838.8</v>
      </c>
      <c r="D127" s="37">
        <v>1831.6333333333332</v>
      </c>
      <c r="E127" s="37">
        <v>1813.4666666666665</v>
      </c>
      <c r="F127" s="37">
        <v>1788.1333333333332</v>
      </c>
      <c r="G127" s="37">
        <v>1769.9666666666665</v>
      </c>
      <c r="H127" s="37">
        <v>1856.9666666666665</v>
      </c>
      <c r="I127" s="37">
        <v>1875.1333333333334</v>
      </c>
      <c r="J127" s="37">
        <v>1900.4666666666665</v>
      </c>
      <c r="K127" s="28">
        <v>1849.8</v>
      </c>
      <c r="L127" s="28">
        <v>1806.3</v>
      </c>
      <c r="M127" s="28">
        <v>8.1880299999999995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1012.2</v>
      </c>
      <c r="D128" s="37">
        <v>1016.6833333333333</v>
      </c>
      <c r="E128" s="37">
        <v>991.36666666666656</v>
      </c>
      <c r="F128" s="37">
        <v>970.5333333333333</v>
      </c>
      <c r="G128" s="37">
        <v>945.21666666666658</v>
      </c>
      <c r="H128" s="37">
        <v>1037.5166666666664</v>
      </c>
      <c r="I128" s="37">
        <v>1062.8333333333335</v>
      </c>
      <c r="J128" s="37">
        <v>1083.6666666666665</v>
      </c>
      <c r="K128" s="28">
        <v>1042</v>
      </c>
      <c r="L128" s="28">
        <v>995.85</v>
      </c>
      <c r="M128" s="28">
        <v>5.7788599999999999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315.55</v>
      </c>
      <c r="D129" s="37">
        <v>313.28333333333336</v>
      </c>
      <c r="E129" s="37">
        <v>309.26666666666671</v>
      </c>
      <c r="F129" s="37">
        <v>302.98333333333335</v>
      </c>
      <c r="G129" s="37">
        <v>298.9666666666667</v>
      </c>
      <c r="H129" s="37">
        <v>319.56666666666672</v>
      </c>
      <c r="I129" s="37">
        <v>323.58333333333337</v>
      </c>
      <c r="J129" s="37">
        <v>329.86666666666673</v>
      </c>
      <c r="K129" s="28">
        <v>317.3</v>
      </c>
      <c r="L129" s="28">
        <v>307</v>
      </c>
      <c r="M129" s="28">
        <v>1.5212000000000001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664.85</v>
      </c>
      <c r="D130" s="37">
        <v>665.48333333333323</v>
      </c>
      <c r="E130" s="37">
        <v>657.96666666666647</v>
      </c>
      <c r="F130" s="37">
        <v>651.08333333333326</v>
      </c>
      <c r="G130" s="37">
        <v>643.56666666666649</v>
      </c>
      <c r="H130" s="37">
        <v>672.36666666666645</v>
      </c>
      <c r="I130" s="37">
        <v>679.8833333333331</v>
      </c>
      <c r="J130" s="37">
        <v>686.76666666666642</v>
      </c>
      <c r="K130" s="28">
        <v>673</v>
      </c>
      <c r="L130" s="28">
        <v>658.6</v>
      </c>
      <c r="M130" s="28">
        <v>25.299949999999999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476.35</v>
      </c>
      <c r="D131" s="37">
        <v>477.5333333333333</v>
      </c>
      <c r="E131" s="37">
        <v>469.36666666666662</v>
      </c>
      <c r="F131" s="37">
        <v>462.38333333333333</v>
      </c>
      <c r="G131" s="37">
        <v>454.21666666666664</v>
      </c>
      <c r="H131" s="37">
        <v>484.51666666666659</v>
      </c>
      <c r="I131" s="37">
        <v>492.68333333333334</v>
      </c>
      <c r="J131" s="37">
        <v>499.66666666666657</v>
      </c>
      <c r="K131" s="28">
        <v>485.7</v>
      </c>
      <c r="L131" s="28">
        <v>470.55</v>
      </c>
      <c r="M131" s="28">
        <v>65.589240000000004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2514</v>
      </c>
      <c r="D132" s="37">
        <v>2549.75</v>
      </c>
      <c r="E132" s="37">
        <v>2407.5500000000002</v>
      </c>
      <c r="F132" s="37">
        <v>2301.1000000000004</v>
      </c>
      <c r="G132" s="37">
        <v>2158.9000000000005</v>
      </c>
      <c r="H132" s="37">
        <v>2656.2</v>
      </c>
      <c r="I132" s="37">
        <v>2798.3999999999996</v>
      </c>
      <c r="J132" s="37">
        <v>2904.8499999999995</v>
      </c>
      <c r="K132" s="28">
        <v>2691.95</v>
      </c>
      <c r="L132" s="28">
        <v>2443.3000000000002</v>
      </c>
      <c r="M132" s="28">
        <v>83.678139999999999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1788.75</v>
      </c>
      <c r="D133" s="37">
        <v>1776.0333333333335</v>
      </c>
      <c r="E133" s="37">
        <v>1754.7166666666672</v>
      </c>
      <c r="F133" s="37">
        <v>1720.6833333333336</v>
      </c>
      <c r="G133" s="37">
        <v>1699.3666666666672</v>
      </c>
      <c r="H133" s="37">
        <v>1810.0666666666671</v>
      </c>
      <c r="I133" s="37">
        <v>1831.3833333333332</v>
      </c>
      <c r="J133" s="37">
        <v>1865.416666666667</v>
      </c>
      <c r="K133" s="28">
        <v>1797.35</v>
      </c>
      <c r="L133" s="28">
        <v>1742</v>
      </c>
      <c r="M133" s="28">
        <v>33.166490000000003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66.3</v>
      </c>
      <c r="D134" s="37">
        <v>65.966666666666654</v>
      </c>
      <c r="E134" s="37">
        <v>65.083333333333314</v>
      </c>
      <c r="F134" s="37">
        <v>63.86666666666666</v>
      </c>
      <c r="G134" s="37">
        <v>62.98333333333332</v>
      </c>
      <c r="H134" s="37">
        <v>67.183333333333309</v>
      </c>
      <c r="I134" s="37">
        <v>68.066666666666663</v>
      </c>
      <c r="J134" s="37">
        <v>69.283333333333303</v>
      </c>
      <c r="K134" s="28">
        <v>66.849999999999994</v>
      </c>
      <c r="L134" s="28">
        <v>64.75</v>
      </c>
      <c r="M134" s="28">
        <v>54.857059999999997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4969.7</v>
      </c>
      <c r="D135" s="37">
        <v>4965.083333333333</v>
      </c>
      <c r="E135" s="37">
        <v>4920.1666666666661</v>
      </c>
      <c r="F135" s="37">
        <v>4870.6333333333332</v>
      </c>
      <c r="G135" s="37">
        <v>4825.7166666666662</v>
      </c>
      <c r="H135" s="37">
        <v>5014.6166666666659</v>
      </c>
      <c r="I135" s="37">
        <v>5059.5333333333319</v>
      </c>
      <c r="J135" s="37">
        <v>5109.0666666666657</v>
      </c>
      <c r="K135" s="28">
        <v>5010</v>
      </c>
      <c r="L135" s="28">
        <v>4915.55</v>
      </c>
      <c r="M135" s="28">
        <v>2.0088499999999998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351.95</v>
      </c>
      <c r="D136" s="37">
        <v>352.0333333333333</v>
      </c>
      <c r="E136" s="37">
        <v>346.61666666666662</v>
      </c>
      <c r="F136" s="37">
        <v>341.2833333333333</v>
      </c>
      <c r="G136" s="37">
        <v>335.86666666666662</v>
      </c>
      <c r="H136" s="37">
        <v>357.36666666666662</v>
      </c>
      <c r="I136" s="37">
        <v>362.78333333333336</v>
      </c>
      <c r="J136" s="37">
        <v>368.11666666666662</v>
      </c>
      <c r="K136" s="28">
        <v>357.45</v>
      </c>
      <c r="L136" s="28">
        <v>346.7</v>
      </c>
      <c r="M136" s="28">
        <v>25.63616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6272.35</v>
      </c>
      <c r="D137" s="37">
        <v>6257.55</v>
      </c>
      <c r="E137" s="37">
        <v>6215.1500000000005</v>
      </c>
      <c r="F137" s="37">
        <v>6157.9500000000007</v>
      </c>
      <c r="G137" s="37">
        <v>6115.5500000000011</v>
      </c>
      <c r="H137" s="37">
        <v>6314.75</v>
      </c>
      <c r="I137" s="37">
        <v>6357.15</v>
      </c>
      <c r="J137" s="37">
        <v>6414.3499999999995</v>
      </c>
      <c r="K137" s="28">
        <v>6299.95</v>
      </c>
      <c r="L137" s="28">
        <v>6200.35</v>
      </c>
      <c r="M137" s="28">
        <v>2.29657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1746.75</v>
      </c>
      <c r="D138" s="37">
        <v>1738.75</v>
      </c>
      <c r="E138" s="37">
        <v>1723.5</v>
      </c>
      <c r="F138" s="37">
        <v>1700.25</v>
      </c>
      <c r="G138" s="37">
        <v>1685</v>
      </c>
      <c r="H138" s="37">
        <v>1762</v>
      </c>
      <c r="I138" s="37">
        <v>1777.25</v>
      </c>
      <c r="J138" s="37">
        <v>1800.5</v>
      </c>
      <c r="K138" s="28">
        <v>1754</v>
      </c>
      <c r="L138" s="28">
        <v>1715.5</v>
      </c>
      <c r="M138" s="28">
        <v>15.58334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579.15</v>
      </c>
      <c r="D139" s="37">
        <v>584.1</v>
      </c>
      <c r="E139" s="37">
        <v>572.20000000000005</v>
      </c>
      <c r="F139" s="37">
        <v>565.25</v>
      </c>
      <c r="G139" s="37">
        <v>553.35</v>
      </c>
      <c r="H139" s="37">
        <v>591.05000000000007</v>
      </c>
      <c r="I139" s="37">
        <v>602.94999999999993</v>
      </c>
      <c r="J139" s="37">
        <v>609.90000000000009</v>
      </c>
      <c r="K139" s="28">
        <v>596</v>
      </c>
      <c r="L139" s="28">
        <v>577.15</v>
      </c>
      <c r="M139" s="28">
        <v>40.996310000000001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745.2</v>
      </c>
      <c r="D140" s="37">
        <v>748.0333333333333</v>
      </c>
      <c r="E140" s="37">
        <v>734.16666666666663</v>
      </c>
      <c r="F140" s="37">
        <v>723.13333333333333</v>
      </c>
      <c r="G140" s="37">
        <v>709.26666666666665</v>
      </c>
      <c r="H140" s="37">
        <v>759.06666666666661</v>
      </c>
      <c r="I140" s="37">
        <v>772.93333333333339</v>
      </c>
      <c r="J140" s="37">
        <v>783.96666666666658</v>
      </c>
      <c r="K140" s="28">
        <v>761.9</v>
      </c>
      <c r="L140" s="28">
        <v>737</v>
      </c>
      <c r="M140" s="28">
        <v>13.115449999999999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68372.350000000006</v>
      </c>
      <c r="D141" s="37">
        <v>68075.8</v>
      </c>
      <c r="E141" s="37">
        <v>67701.600000000006</v>
      </c>
      <c r="F141" s="37">
        <v>67030.850000000006</v>
      </c>
      <c r="G141" s="37">
        <v>66656.650000000009</v>
      </c>
      <c r="H141" s="37">
        <v>68746.55</v>
      </c>
      <c r="I141" s="37">
        <v>69120.749999999985</v>
      </c>
      <c r="J141" s="37">
        <v>69791.5</v>
      </c>
      <c r="K141" s="28">
        <v>68450</v>
      </c>
      <c r="L141" s="28">
        <v>67405.05</v>
      </c>
      <c r="M141" s="28">
        <v>6.3519999999999993E-2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793.4</v>
      </c>
      <c r="D142" s="37">
        <v>781.98333333333323</v>
      </c>
      <c r="E142" s="37">
        <v>766.96666666666647</v>
      </c>
      <c r="F142" s="37">
        <v>740.53333333333319</v>
      </c>
      <c r="G142" s="37">
        <v>725.51666666666642</v>
      </c>
      <c r="H142" s="37">
        <v>808.41666666666652</v>
      </c>
      <c r="I142" s="37">
        <v>823.43333333333317</v>
      </c>
      <c r="J142" s="37">
        <v>849.86666666666656</v>
      </c>
      <c r="K142" s="28">
        <v>797</v>
      </c>
      <c r="L142" s="28">
        <v>755.55</v>
      </c>
      <c r="M142" s="28">
        <v>33.009950000000003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147.1</v>
      </c>
      <c r="D143" s="37">
        <v>145.68333333333331</v>
      </c>
      <c r="E143" s="37">
        <v>143.81666666666661</v>
      </c>
      <c r="F143" s="37">
        <v>140.5333333333333</v>
      </c>
      <c r="G143" s="37">
        <v>138.6666666666666</v>
      </c>
      <c r="H143" s="37">
        <v>148.96666666666661</v>
      </c>
      <c r="I143" s="37">
        <v>150.83333333333334</v>
      </c>
      <c r="J143" s="37">
        <v>154.11666666666662</v>
      </c>
      <c r="K143" s="28">
        <v>147.55000000000001</v>
      </c>
      <c r="L143" s="28">
        <v>142.4</v>
      </c>
      <c r="M143" s="28">
        <v>45.380749999999999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743.2</v>
      </c>
      <c r="D144" s="37">
        <v>738.2166666666667</v>
      </c>
      <c r="E144" s="37">
        <v>730.43333333333339</v>
      </c>
      <c r="F144" s="37">
        <v>717.66666666666674</v>
      </c>
      <c r="G144" s="37">
        <v>709.88333333333344</v>
      </c>
      <c r="H144" s="37">
        <v>750.98333333333335</v>
      </c>
      <c r="I144" s="37">
        <v>758.76666666666665</v>
      </c>
      <c r="J144" s="37">
        <v>771.5333333333333</v>
      </c>
      <c r="K144" s="28">
        <v>746</v>
      </c>
      <c r="L144" s="28">
        <v>725.45</v>
      </c>
      <c r="M144" s="28">
        <v>35.636949999999999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114.65</v>
      </c>
      <c r="D145" s="37">
        <v>115.11666666666667</v>
      </c>
      <c r="E145" s="37">
        <v>112.43333333333335</v>
      </c>
      <c r="F145" s="37">
        <v>110.21666666666668</v>
      </c>
      <c r="G145" s="37">
        <v>107.53333333333336</v>
      </c>
      <c r="H145" s="37">
        <v>117.33333333333334</v>
      </c>
      <c r="I145" s="37">
        <v>120.01666666666668</v>
      </c>
      <c r="J145" s="37">
        <v>122.23333333333333</v>
      </c>
      <c r="K145" s="28">
        <v>117.8</v>
      </c>
      <c r="L145" s="28">
        <v>112.9</v>
      </c>
      <c r="M145" s="28">
        <v>94.771829999999994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507.1</v>
      </c>
      <c r="D146" s="37">
        <v>507.2</v>
      </c>
      <c r="E146" s="37">
        <v>504.04999999999995</v>
      </c>
      <c r="F146" s="37">
        <v>500.99999999999994</v>
      </c>
      <c r="G146" s="37">
        <v>497.84999999999991</v>
      </c>
      <c r="H146" s="37">
        <v>510.25</v>
      </c>
      <c r="I146" s="37">
        <v>513.4</v>
      </c>
      <c r="J146" s="37">
        <v>516.45000000000005</v>
      </c>
      <c r="K146" s="28">
        <v>510.35</v>
      </c>
      <c r="L146" s="28">
        <v>504.15</v>
      </c>
      <c r="M146" s="28">
        <v>11.053610000000001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7316.75</v>
      </c>
      <c r="D147" s="37">
        <v>7221.25</v>
      </c>
      <c r="E147" s="37">
        <v>7107.5</v>
      </c>
      <c r="F147" s="37">
        <v>6898.25</v>
      </c>
      <c r="G147" s="37">
        <v>6784.5</v>
      </c>
      <c r="H147" s="37">
        <v>7430.5</v>
      </c>
      <c r="I147" s="37">
        <v>7544.25</v>
      </c>
      <c r="J147" s="37">
        <v>7753.5</v>
      </c>
      <c r="K147" s="28">
        <v>7335</v>
      </c>
      <c r="L147" s="28">
        <v>7012</v>
      </c>
      <c r="M147" s="28">
        <v>10.23874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779.4</v>
      </c>
      <c r="D148" s="37">
        <v>778.63333333333333</v>
      </c>
      <c r="E148" s="37">
        <v>771.26666666666665</v>
      </c>
      <c r="F148" s="37">
        <v>763.13333333333333</v>
      </c>
      <c r="G148" s="37">
        <v>755.76666666666665</v>
      </c>
      <c r="H148" s="37">
        <v>786.76666666666665</v>
      </c>
      <c r="I148" s="37">
        <v>794.13333333333321</v>
      </c>
      <c r="J148" s="37">
        <v>802.26666666666665</v>
      </c>
      <c r="K148" s="28">
        <v>786</v>
      </c>
      <c r="L148" s="28">
        <v>770.5</v>
      </c>
      <c r="M148" s="28">
        <v>1.6508499999999999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4125.05</v>
      </c>
      <c r="D149" s="37">
        <v>4113.0166666666664</v>
      </c>
      <c r="E149" s="37">
        <v>4073.0333333333328</v>
      </c>
      <c r="F149" s="37">
        <v>4021.0166666666664</v>
      </c>
      <c r="G149" s="37">
        <v>3981.0333333333328</v>
      </c>
      <c r="H149" s="37">
        <v>4165.0333333333328</v>
      </c>
      <c r="I149" s="37">
        <v>4205.0166666666664</v>
      </c>
      <c r="J149" s="37">
        <v>4257.0333333333328</v>
      </c>
      <c r="K149" s="28">
        <v>4153</v>
      </c>
      <c r="L149" s="28">
        <v>4061</v>
      </c>
      <c r="M149" s="28">
        <v>5.0967900000000004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3313.15</v>
      </c>
      <c r="D150" s="37">
        <v>3311.75</v>
      </c>
      <c r="E150" s="37">
        <v>3263.6</v>
      </c>
      <c r="F150" s="37">
        <v>3214.0499999999997</v>
      </c>
      <c r="G150" s="37">
        <v>3165.8999999999996</v>
      </c>
      <c r="H150" s="37">
        <v>3361.3</v>
      </c>
      <c r="I150" s="37">
        <v>3409.45</v>
      </c>
      <c r="J150" s="37">
        <v>3459.0000000000005</v>
      </c>
      <c r="K150" s="28">
        <v>3359.9</v>
      </c>
      <c r="L150" s="28">
        <v>3262.2</v>
      </c>
      <c r="M150" s="28">
        <v>4.1231099999999996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1355.95</v>
      </c>
      <c r="D151" s="37">
        <v>1361.3333333333333</v>
      </c>
      <c r="E151" s="37">
        <v>1333.6166666666666</v>
      </c>
      <c r="F151" s="37">
        <v>1311.2833333333333</v>
      </c>
      <c r="G151" s="37">
        <v>1283.5666666666666</v>
      </c>
      <c r="H151" s="37">
        <v>1383.6666666666665</v>
      </c>
      <c r="I151" s="37">
        <v>1411.3833333333332</v>
      </c>
      <c r="J151" s="37">
        <v>1433.7166666666665</v>
      </c>
      <c r="K151" s="28">
        <v>1389.05</v>
      </c>
      <c r="L151" s="28">
        <v>1339</v>
      </c>
      <c r="M151" s="28">
        <v>10.928850000000001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836.35</v>
      </c>
      <c r="D152" s="37">
        <v>838.48333333333323</v>
      </c>
      <c r="E152" s="37">
        <v>825.86666666666645</v>
      </c>
      <c r="F152" s="37">
        <v>815.38333333333321</v>
      </c>
      <c r="G152" s="37">
        <v>802.76666666666642</v>
      </c>
      <c r="H152" s="37">
        <v>848.96666666666647</v>
      </c>
      <c r="I152" s="37">
        <v>861.58333333333326</v>
      </c>
      <c r="J152" s="37">
        <v>872.06666666666649</v>
      </c>
      <c r="K152" s="28">
        <v>851.1</v>
      </c>
      <c r="L152" s="28">
        <v>828</v>
      </c>
      <c r="M152" s="28">
        <v>1.6701900000000001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156.25</v>
      </c>
      <c r="D153" s="37">
        <v>156.41666666666666</v>
      </c>
      <c r="E153" s="37">
        <v>153.43333333333331</v>
      </c>
      <c r="F153" s="37">
        <v>150.61666666666665</v>
      </c>
      <c r="G153" s="37">
        <v>147.6333333333333</v>
      </c>
      <c r="H153" s="37">
        <v>159.23333333333332</v>
      </c>
      <c r="I153" s="37">
        <v>162.21666666666667</v>
      </c>
      <c r="J153" s="37">
        <v>165.03333333333333</v>
      </c>
      <c r="K153" s="28">
        <v>159.4</v>
      </c>
      <c r="L153" s="28">
        <v>153.6</v>
      </c>
      <c r="M153" s="28">
        <v>129.58037999999999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132.15</v>
      </c>
      <c r="D154" s="37">
        <v>131.93333333333334</v>
      </c>
      <c r="E154" s="37">
        <v>130.96666666666667</v>
      </c>
      <c r="F154" s="37">
        <v>129.78333333333333</v>
      </c>
      <c r="G154" s="37">
        <v>128.81666666666666</v>
      </c>
      <c r="H154" s="37">
        <v>133.11666666666667</v>
      </c>
      <c r="I154" s="37">
        <v>134.08333333333337</v>
      </c>
      <c r="J154" s="37">
        <v>135.26666666666668</v>
      </c>
      <c r="K154" s="28">
        <v>132.9</v>
      </c>
      <c r="L154" s="28">
        <v>130.75</v>
      </c>
      <c r="M154" s="28">
        <v>56.702840000000002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117.75</v>
      </c>
      <c r="D155" s="37">
        <v>119.11666666666667</v>
      </c>
      <c r="E155" s="37">
        <v>115.33333333333334</v>
      </c>
      <c r="F155" s="37">
        <v>112.91666666666667</v>
      </c>
      <c r="G155" s="37">
        <v>109.13333333333334</v>
      </c>
      <c r="H155" s="37">
        <v>121.53333333333335</v>
      </c>
      <c r="I155" s="37">
        <v>125.31666666666668</v>
      </c>
      <c r="J155" s="37">
        <v>127.73333333333335</v>
      </c>
      <c r="K155" s="28">
        <v>122.9</v>
      </c>
      <c r="L155" s="28">
        <v>116.7</v>
      </c>
      <c r="M155" s="28">
        <v>187.35257999999999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3877.1</v>
      </c>
      <c r="D156" s="37">
        <v>3881.9666666666667</v>
      </c>
      <c r="E156" s="37">
        <v>3757.1333333333332</v>
      </c>
      <c r="F156" s="37">
        <v>3637.1666666666665</v>
      </c>
      <c r="G156" s="37">
        <v>3512.333333333333</v>
      </c>
      <c r="H156" s="37">
        <v>4001.9333333333334</v>
      </c>
      <c r="I156" s="37">
        <v>4126.7666666666664</v>
      </c>
      <c r="J156" s="37">
        <v>4246.7333333333336</v>
      </c>
      <c r="K156" s="28">
        <v>4006.8</v>
      </c>
      <c r="L156" s="28">
        <v>3762</v>
      </c>
      <c r="M156" s="28">
        <v>5.0998700000000001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17367.2</v>
      </c>
      <c r="D157" s="37">
        <v>17334.216666666667</v>
      </c>
      <c r="E157" s="37">
        <v>17190.983333333334</v>
      </c>
      <c r="F157" s="37">
        <v>17014.766666666666</v>
      </c>
      <c r="G157" s="37">
        <v>16871.533333333333</v>
      </c>
      <c r="H157" s="37">
        <v>17510.433333333334</v>
      </c>
      <c r="I157" s="37">
        <v>17653.666666666672</v>
      </c>
      <c r="J157" s="37">
        <v>17829.883333333335</v>
      </c>
      <c r="K157" s="28">
        <v>17477.45</v>
      </c>
      <c r="L157" s="28">
        <v>17158</v>
      </c>
      <c r="M157" s="28">
        <v>0.38664999999999999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322.10000000000002</v>
      </c>
      <c r="D158" s="37">
        <v>319.01666666666665</v>
      </c>
      <c r="E158" s="37">
        <v>312.13333333333333</v>
      </c>
      <c r="F158" s="37">
        <v>302.16666666666669</v>
      </c>
      <c r="G158" s="37">
        <v>295.28333333333336</v>
      </c>
      <c r="H158" s="37">
        <v>328.98333333333329</v>
      </c>
      <c r="I158" s="37">
        <v>335.86666666666662</v>
      </c>
      <c r="J158" s="37">
        <v>345.83333333333326</v>
      </c>
      <c r="K158" s="28">
        <v>325.89999999999998</v>
      </c>
      <c r="L158" s="28">
        <v>309.05</v>
      </c>
      <c r="M158" s="28">
        <v>9.0265699999999995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897.9</v>
      </c>
      <c r="D159" s="37">
        <v>903.94999999999993</v>
      </c>
      <c r="E159" s="37">
        <v>889.94999999999982</v>
      </c>
      <c r="F159" s="37">
        <v>881.99999999999989</v>
      </c>
      <c r="G159" s="37">
        <v>867.99999999999977</v>
      </c>
      <c r="H159" s="37">
        <v>911.89999999999986</v>
      </c>
      <c r="I159" s="37">
        <v>925.90000000000009</v>
      </c>
      <c r="J159" s="37">
        <v>933.84999999999991</v>
      </c>
      <c r="K159" s="28">
        <v>917.95</v>
      </c>
      <c r="L159" s="28">
        <v>896</v>
      </c>
      <c r="M159" s="28">
        <v>2.4159899999999999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171.8</v>
      </c>
      <c r="D160" s="37">
        <v>172.63333333333333</v>
      </c>
      <c r="E160" s="37">
        <v>169.76666666666665</v>
      </c>
      <c r="F160" s="37">
        <v>167.73333333333332</v>
      </c>
      <c r="G160" s="37">
        <v>164.86666666666665</v>
      </c>
      <c r="H160" s="37">
        <v>174.66666666666666</v>
      </c>
      <c r="I160" s="37">
        <v>177.53333333333333</v>
      </c>
      <c r="J160" s="37">
        <v>179.56666666666666</v>
      </c>
      <c r="K160" s="28">
        <v>175.5</v>
      </c>
      <c r="L160" s="28">
        <v>170.6</v>
      </c>
      <c r="M160" s="28">
        <v>202.14021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231.1</v>
      </c>
      <c r="D161" s="37">
        <v>233.75</v>
      </c>
      <c r="E161" s="37">
        <v>227.65</v>
      </c>
      <c r="F161" s="37">
        <v>224.20000000000002</v>
      </c>
      <c r="G161" s="37">
        <v>218.10000000000002</v>
      </c>
      <c r="H161" s="37">
        <v>237.2</v>
      </c>
      <c r="I161" s="37">
        <v>243.3</v>
      </c>
      <c r="J161" s="37">
        <v>246.74999999999997</v>
      </c>
      <c r="K161" s="28">
        <v>239.85</v>
      </c>
      <c r="L161" s="28">
        <v>230.3</v>
      </c>
      <c r="M161" s="28">
        <v>12.10294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2679.7</v>
      </c>
      <c r="D162" s="37">
        <v>2639.6833333333334</v>
      </c>
      <c r="E162" s="37">
        <v>2585.5666666666666</v>
      </c>
      <c r="F162" s="37">
        <v>2491.4333333333334</v>
      </c>
      <c r="G162" s="37">
        <v>2437.3166666666666</v>
      </c>
      <c r="H162" s="37">
        <v>2733.8166666666666</v>
      </c>
      <c r="I162" s="37">
        <v>2787.9333333333334</v>
      </c>
      <c r="J162" s="37">
        <v>2882.0666666666666</v>
      </c>
      <c r="K162" s="28">
        <v>2693.8</v>
      </c>
      <c r="L162" s="28">
        <v>2545.5500000000002</v>
      </c>
      <c r="M162" s="28">
        <v>3.6041400000000001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41686.699999999997</v>
      </c>
      <c r="D163" s="37">
        <v>41478.216666666667</v>
      </c>
      <c r="E163" s="37">
        <v>41121.033333333333</v>
      </c>
      <c r="F163" s="37">
        <v>40555.366666666669</v>
      </c>
      <c r="G163" s="37">
        <v>40198.183333333334</v>
      </c>
      <c r="H163" s="37">
        <v>42043.883333333331</v>
      </c>
      <c r="I163" s="37">
        <v>42401.066666666666</v>
      </c>
      <c r="J163" s="37">
        <v>42966.73333333333</v>
      </c>
      <c r="K163" s="28">
        <v>41835.4</v>
      </c>
      <c r="L163" s="28">
        <v>40912.550000000003</v>
      </c>
      <c r="M163" s="28">
        <v>0.14668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205.55</v>
      </c>
      <c r="D164" s="37">
        <v>206.23333333333335</v>
      </c>
      <c r="E164" s="37">
        <v>202.9666666666667</v>
      </c>
      <c r="F164" s="37">
        <v>200.38333333333335</v>
      </c>
      <c r="G164" s="37">
        <v>197.1166666666667</v>
      </c>
      <c r="H164" s="37">
        <v>208.81666666666669</v>
      </c>
      <c r="I164" s="37">
        <v>212.08333333333334</v>
      </c>
      <c r="J164" s="37">
        <v>214.66666666666669</v>
      </c>
      <c r="K164" s="28">
        <v>209.5</v>
      </c>
      <c r="L164" s="28">
        <v>203.65</v>
      </c>
      <c r="M164" s="28">
        <v>22.639849999999999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4373.5</v>
      </c>
      <c r="D165" s="37">
        <v>4403.5</v>
      </c>
      <c r="E165" s="37">
        <v>4334</v>
      </c>
      <c r="F165" s="37">
        <v>4294.5</v>
      </c>
      <c r="G165" s="37">
        <v>4225</v>
      </c>
      <c r="H165" s="37">
        <v>4443</v>
      </c>
      <c r="I165" s="37">
        <v>4512.5</v>
      </c>
      <c r="J165" s="37">
        <v>4552</v>
      </c>
      <c r="K165" s="28">
        <v>4473</v>
      </c>
      <c r="L165" s="28">
        <v>4364</v>
      </c>
      <c r="M165" s="28">
        <v>0.24643999999999999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2344.6999999999998</v>
      </c>
      <c r="D166" s="37">
        <v>2347.4500000000003</v>
      </c>
      <c r="E166" s="37">
        <v>2314.9000000000005</v>
      </c>
      <c r="F166" s="37">
        <v>2285.1000000000004</v>
      </c>
      <c r="G166" s="37">
        <v>2252.5500000000006</v>
      </c>
      <c r="H166" s="37">
        <v>2377.2500000000005</v>
      </c>
      <c r="I166" s="37">
        <v>2409.8000000000006</v>
      </c>
      <c r="J166" s="37">
        <v>2439.6000000000004</v>
      </c>
      <c r="K166" s="28">
        <v>2380</v>
      </c>
      <c r="L166" s="28">
        <v>2317.65</v>
      </c>
      <c r="M166" s="28">
        <v>3.7997200000000002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2036.1</v>
      </c>
      <c r="D167" s="37">
        <v>2035.0166666666664</v>
      </c>
      <c r="E167" s="37">
        <v>2011.083333333333</v>
      </c>
      <c r="F167" s="37">
        <v>1986.0666666666666</v>
      </c>
      <c r="G167" s="37">
        <v>1962.1333333333332</v>
      </c>
      <c r="H167" s="37">
        <v>2060.0333333333328</v>
      </c>
      <c r="I167" s="37">
        <v>2083.9666666666662</v>
      </c>
      <c r="J167" s="37">
        <v>2108.9833333333327</v>
      </c>
      <c r="K167" s="28">
        <v>2058.9499999999998</v>
      </c>
      <c r="L167" s="28">
        <v>2010</v>
      </c>
      <c r="M167" s="28">
        <v>7.3050199999999998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2340.15</v>
      </c>
      <c r="D168" s="37">
        <v>2352.6166666666668</v>
      </c>
      <c r="E168" s="37">
        <v>2317.5333333333338</v>
      </c>
      <c r="F168" s="37">
        <v>2294.916666666667</v>
      </c>
      <c r="G168" s="37">
        <v>2259.8333333333339</v>
      </c>
      <c r="H168" s="37">
        <v>2375.2333333333336</v>
      </c>
      <c r="I168" s="37">
        <v>2410.3166666666666</v>
      </c>
      <c r="J168" s="37">
        <v>2432.9333333333334</v>
      </c>
      <c r="K168" s="28">
        <v>2387.6999999999998</v>
      </c>
      <c r="L168" s="28">
        <v>2330</v>
      </c>
      <c r="M168" s="28">
        <v>1.71285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111.95</v>
      </c>
      <c r="D169" s="37">
        <v>111.83333333333333</v>
      </c>
      <c r="E169" s="37">
        <v>110.51666666666665</v>
      </c>
      <c r="F169" s="37">
        <v>109.08333333333333</v>
      </c>
      <c r="G169" s="37">
        <v>107.76666666666665</v>
      </c>
      <c r="H169" s="37">
        <v>113.26666666666665</v>
      </c>
      <c r="I169" s="37">
        <v>114.58333333333334</v>
      </c>
      <c r="J169" s="37">
        <v>116.01666666666665</v>
      </c>
      <c r="K169" s="28">
        <v>113.15</v>
      </c>
      <c r="L169" s="28">
        <v>110.4</v>
      </c>
      <c r="M169" s="28">
        <v>43.10492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213.4</v>
      </c>
      <c r="D170" s="37">
        <v>212.33333333333334</v>
      </c>
      <c r="E170" s="37">
        <v>210.66666666666669</v>
      </c>
      <c r="F170" s="37">
        <v>207.93333333333334</v>
      </c>
      <c r="G170" s="37">
        <v>206.26666666666668</v>
      </c>
      <c r="H170" s="37">
        <v>215.06666666666669</v>
      </c>
      <c r="I170" s="37">
        <v>216.73333333333338</v>
      </c>
      <c r="J170" s="37">
        <v>219.4666666666667</v>
      </c>
      <c r="K170" s="28">
        <v>214</v>
      </c>
      <c r="L170" s="28">
        <v>209.6</v>
      </c>
      <c r="M170" s="28">
        <v>94.489949999999993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422.35</v>
      </c>
      <c r="D171" s="37">
        <v>426.58333333333331</v>
      </c>
      <c r="E171" s="37">
        <v>414.66666666666663</v>
      </c>
      <c r="F171" s="37">
        <v>406.98333333333329</v>
      </c>
      <c r="G171" s="37">
        <v>395.06666666666661</v>
      </c>
      <c r="H171" s="37">
        <v>434.26666666666665</v>
      </c>
      <c r="I171" s="37">
        <v>446.18333333333328</v>
      </c>
      <c r="J171" s="37">
        <v>453.86666666666667</v>
      </c>
      <c r="K171" s="28">
        <v>438.5</v>
      </c>
      <c r="L171" s="28">
        <v>418.9</v>
      </c>
      <c r="M171" s="28">
        <v>7.5832100000000002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15561.6</v>
      </c>
      <c r="D172" s="37">
        <v>15442.199999999999</v>
      </c>
      <c r="E172" s="37">
        <v>15194.399999999998</v>
      </c>
      <c r="F172" s="37">
        <v>14827.199999999999</v>
      </c>
      <c r="G172" s="37">
        <v>14579.399999999998</v>
      </c>
      <c r="H172" s="37">
        <v>15809.399999999998</v>
      </c>
      <c r="I172" s="37">
        <v>16057.199999999997</v>
      </c>
      <c r="J172" s="37">
        <v>16424.399999999998</v>
      </c>
      <c r="K172" s="28">
        <v>15690</v>
      </c>
      <c r="L172" s="28">
        <v>15075</v>
      </c>
      <c r="M172" s="28">
        <v>0.39657999999999999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36.799999999999997</v>
      </c>
      <c r="D173" s="37">
        <v>36.499999999999993</v>
      </c>
      <c r="E173" s="37">
        <v>36.099999999999987</v>
      </c>
      <c r="F173" s="37">
        <v>35.399999999999991</v>
      </c>
      <c r="G173" s="37">
        <v>34.999999999999986</v>
      </c>
      <c r="H173" s="37">
        <v>37.199999999999989</v>
      </c>
      <c r="I173" s="37">
        <v>37.599999999999994</v>
      </c>
      <c r="J173" s="37">
        <v>38.29999999999999</v>
      </c>
      <c r="K173" s="28">
        <v>36.9</v>
      </c>
      <c r="L173" s="28">
        <v>35.799999999999997</v>
      </c>
      <c r="M173" s="28">
        <v>546.69853999999998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133.15</v>
      </c>
      <c r="D174" s="37">
        <v>132.85000000000002</v>
      </c>
      <c r="E174" s="37">
        <v>130.90000000000003</v>
      </c>
      <c r="F174" s="37">
        <v>128.65</v>
      </c>
      <c r="G174" s="37">
        <v>126.70000000000002</v>
      </c>
      <c r="H174" s="37">
        <v>135.10000000000005</v>
      </c>
      <c r="I174" s="37">
        <v>137.05000000000004</v>
      </c>
      <c r="J174" s="37">
        <v>139.30000000000007</v>
      </c>
      <c r="K174" s="28">
        <v>134.80000000000001</v>
      </c>
      <c r="L174" s="28">
        <v>130.6</v>
      </c>
      <c r="M174" s="28">
        <v>101.77612999999999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123.75</v>
      </c>
      <c r="D175" s="37">
        <v>124.08333333333333</v>
      </c>
      <c r="E175" s="37">
        <v>121.96666666666665</v>
      </c>
      <c r="F175" s="37">
        <v>120.18333333333332</v>
      </c>
      <c r="G175" s="37">
        <v>118.06666666666665</v>
      </c>
      <c r="H175" s="37">
        <v>125.86666666666666</v>
      </c>
      <c r="I175" s="37">
        <v>127.98333333333333</v>
      </c>
      <c r="J175" s="37">
        <v>129.76666666666665</v>
      </c>
      <c r="K175" s="28">
        <v>126.2</v>
      </c>
      <c r="L175" s="28">
        <v>122.3</v>
      </c>
      <c r="M175" s="28">
        <v>32.762120000000003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2418.85</v>
      </c>
      <c r="D176" s="37">
        <v>2405.75</v>
      </c>
      <c r="E176" s="37">
        <v>2387.1</v>
      </c>
      <c r="F176" s="37">
        <v>2355.35</v>
      </c>
      <c r="G176" s="37">
        <v>2336.6999999999998</v>
      </c>
      <c r="H176" s="37">
        <v>2437.5</v>
      </c>
      <c r="I176" s="37">
        <v>2456.1499999999996</v>
      </c>
      <c r="J176" s="37">
        <v>2487.9</v>
      </c>
      <c r="K176" s="28">
        <v>2424.4</v>
      </c>
      <c r="L176" s="28">
        <v>2374</v>
      </c>
      <c r="M176" s="28">
        <v>38.492220000000003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816.7</v>
      </c>
      <c r="D177" s="37">
        <v>812.9666666666667</v>
      </c>
      <c r="E177" s="37">
        <v>807.43333333333339</v>
      </c>
      <c r="F177" s="37">
        <v>798.16666666666674</v>
      </c>
      <c r="G177" s="37">
        <v>792.63333333333344</v>
      </c>
      <c r="H177" s="37">
        <v>822.23333333333335</v>
      </c>
      <c r="I177" s="37">
        <v>827.76666666666665</v>
      </c>
      <c r="J177" s="37">
        <v>837.0333333333333</v>
      </c>
      <c r="K177" s="28">
        <v>818.5</v>
      </c>
      <c r="L177" s="28">
        <v>803.7</v>
      </c>
      <c r="M177" s="28">
        <v>9.6582000000000008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1069.7</v>
      </c>
      <c r="D178" s="37">
        <v>1060.8166666666668</v>
      </c>
      <c r="E178" s="37">
        <v>1049.0333333333338</v>
      </c>
      <c r="F178" s="37">
        <v>1028.366666666667</v>
      </c>
      <c r="G178" s="37">
        <v>1016.5833333333339</v>
      </c>
      <c r="H178" s="37">
        <v>1081.4833333333336</v>
      </c>
      <c r="I178" s="37">
        <v>1093.2666666666669</v>
      </c>
      <c r="J178" s="37">
        <v>1113.9333333333334</v>
      </c>
      <c r="K178" s="28">
        <v>1072.5999999999999</v>
      </c>
      <c r="L178" s="28">
        <v>1040.1500000000001</v>
      </c>
      <c r="M178" s="28">
        <v>12.78905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2355.4</v>
      </c>
      <c r="D179" s="37">
        <v>2356.8666666666663</v>
      </c>
      <c r="E179" s="37">
        <v>2238.7333333333327</v>
      </c>
      <c r="F179" s="37">
        <v>2122.0666666666662</v>
      </c>
      <c r="G179" s="37">
        <v>2003.9333333333325</v>
      </c>
      <c r="H179" s="37">
        <v>2473.5333333333328</v>
      </c>
      <c r="I179" s="37">
        <v>2591.666666666667</v>
      </c>
      <c r="J179" s="37">
        <v>2708.333333333333</v>
      </c>
      <c r="K179" s="28">
        <v>2475</v>
      </c>
      <c r="L179" s="28">
        <v>2240.1999999999998</v>
      </c>
      <c r="M179" s="28">
        <v>8.3910599999999995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7326.2</v>
      </c>
      <c r="D180" s="37">
        <v>7330.416666666667</v>
      </c>
      <c r="E180" s="37">
        <v>7301.8333333333339</v>
      </c>
      <c r="F180" s="37">
        <v>7277.4666666666672</v>
      </c>
      <c r="G180" s="37">
        <v>7248.8833333333341</v>
      </c>
      <c r="H180" s="37">
        <v>7354.7833333333338</v>
      </c>
      <c r="I180" s="37">
        <v>7383.3666666666677</v>
      </c>
      <c r="J180" s="37">
        <v>7407.7333333333336</v>
      </c>
      <c r="K180" s="28">
        <v>7359</v>
      </c>
      <c r="L180" s="28">
        <v>7306.05</v>
      </c>
      <c r="M180" s="28">
        <v>0.19952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22361.45</v>
      </c>
      <c r="D181" s="37">
        <v>22248.799999999999</v>
      </c>
      <c r="E181" s="37">
        <v>22072.649999999998</v>
      </c>
      <c r="F181" s="37">
        <v>21783.85</v>
      </c>
      <c r="G181" s="37">
        <v>21607.699999999997</v>
      </c>
      <c r="H181" s="37">
        <v>22537.599999999999</v>
      </c>
      <c r="I181" s="37">
        <v>22713.75</v>
      </c>
      <c r="J181" s="37">
        <v>23002.55</v>
      </c>
      <c r="K181" s="28">
        <v>22424.95</v>
      </c>
      <c r="L181" s="28">
        <v>21960</v>
      </c>
      <c r="M181" s="28">
        <v>0.31447999999999998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1112.7</v>
      </c>
      <c r="D182" s="37">
        <v>1102.0999999999999</v>
      </c>
      <c r="E182" s="37">
        <v>1088.1999999999998</v>
      </c>
      <c r="F182" s="37">
        <v>1063.6999999999998</v>
      </c>
      <c r="G182" s="37">
        <v>1049.7999999999997</v>
      </c>
      <c r="H182" s="37">
        <v>1126.5999999999999</v>
      </c>
      <c r="I182" s="37">
        <v>1140.5</v>
      </c>
      <c r="J182" s="37">
        <v>1165</v>
      </c>
      <c r="K182" s="28">
        <v>1116</v>
      </c>
      <c r="L182" s="28">
        <v>1077.5999999999999</v>
      </c>
      <c r="M182" s="28">
        <v>13.26085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2359.8000000000002</v>
      </c>
      <c r="D183" s="37">
        <v>2363.75</v>
      </c>
      <c r="E183" s="37">
        <v>2337.5</v>
      </c>
      <c r="F183" s="37">
        <v>2315.1999999999998</v>
      </c>
      <c r="G183" s="37">
        <v>2288.9499999999998</v>
      </c>
      <c r="H183" s="37">
        <v>2386.0500000000002</v>
      </c>
      <c r="I183" s="37">
        <v>2412.3000000000002</v>
      </c>
      <c r="J183" s="37">
        <v>2434.6000000000004</v>
      </c>
      <c r="K183" s="28">
        <v>2390</v>
      </c>
      <c r="L183" s="28">
        <v>2341.4499999999998</v>
      </c>
      <c r="M183" s="28">
        <v>2.5964299999999998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485.15</v>
      </c>
      <c r="D184" s="37">
        <v>480.56666666666666</v>
      </c>
      <c r="E184" s="37">
        <v>475.13333333333333</v>
      </c>
      <c r="F184" s="37">
        <v>465.11666666666667</v>
      </c>
      <c r="G184" s="37">
        <v>459.68333333333334</v>
      </c>
      <c r="H184" s="37">
        <v>490.58333333333331</v>
      </c>
      <c r="I184" s="37">
        <v>496.01666666666659</v>
      </c>
      <c r="J184" s="37">
        <v>506.0333333333333</v>
      </c>
      <c r="K184" s="28">
        <v>486</v>
      </c>
      <c r="L184" s="28">
        <v>470.55</v>
      </c>
      <c r="M184" s="28">
        <v>277.50689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99.3</v>
      </c>
      <c r="D185" s="37">
        <v>99.55</v>
      </c>
      <c r="E185" s="37">
        <v>97.75</v>
      </c>
      <c r="F185" s="37">
        <v>96.2</v>
      </c>
      <c r="G185" s="37">
        <v>94.4</v>
      </c>
      <c r="H185" s="37">
        <v>101.1</v>
      </c>
      <c r="I185" s="37">
        <v>102.89999999999998</v>
      </c>
      <c r="J185" s="37">
        <v>104.44999999999999</v>
      </c>
      <c r="K185" s="28">
        <v>101.35</v>
      </c>
      <c r="L185" s="28">
        <v>98</v>
      </c>
      <c r="M185" s="28">
        <v>469.69583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892.25</v>
      </c>
      <c r="D186" s="37">
        <v>898</v>
      </c>
      <c r="E186" s="37">
        <v>884.2</v>
      </c>
      <c r="F186" s="37">
        <v>876.15000000000009</v>
      </c>
      <c r="G186" s="37">
        <v>862.35000000000014</v>
      </c>
      <c r="H186" s="37">
        <v>906.05</v>
      </c>
      <c r="I186" s="37">
        <v>919.84999999999991</v>
      </c>
      <c r="J186" s="37">
        <v>927.89999999999986</v>
      </c>
      <c r="K186" s="28">
        <v>911.8</v>
      </c>
      <c r="L186" s="28">
        <v>889.95</v>
      </c>
      <c r="M186" s="28">
        <v>38.611939999999997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463.7</v>
      </c>
      <c r="D187" s="37">
        <v>462.2833333333333</v>
      </c>
      <c r="E187" s="37">
        <v>458.56666666666661</v>
      </c>
      <c r="F187" s="37">
        <v>453.43333333333328</v>
      </c>
      <c r="G187" s="37">
        <v>449.71666666666658</v>
      </c>
      <c r="H187" s="37">
        <v>467.41666666666663</v>
      </c>
      <c r="I187" s="37">
        <v>471.13333333333333</v>
      </c>
      <c r="J187" s="37">
        <v>476.26666666666665</v>
      </c>
      <c r="K187" s="28">
        <v>466</v>
      </c>
      <c r="L187" s="28">
        <v>457.15</v>
      </c>
      <c r="M187" s="28">
        <v>13.37602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575.25</v>
      </c>
      <c r="D188" s="37">
        <v>575.98333333333323</v>
      </c>
      <c r="E188" s="37">
        <v>569.86666666666645</v>
      </c>
      <c r="F188" s="37">
        <v>564.48333333333323</v>
      </c>
      <c r="G188" s="37">
        <v>558.36666666666645</v>
      </c>
      <c r="H188" s="37">
        <v>581.36666666666645</v>
      </c>
      <c r="I188" s="37">
        <v>587.48333333333323</v>
      </c>
      <c r="J188" s="37">
        <v>592.86666666666645</v>
      </c>
      <c r="K188" s="28">
        <v>582.1</v>
      </c>
      <c r="L188" s="28">
        <v>570.6</v>
      </c>
      <c r="M188" s="28">
        <v>3.04453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592.25</v>
      </c>
      <c r="D189" s="37">
        <v>586.68333333333328</v>
      </c>
      <c r="E189" s="37">
        <v>580.06666666666661</v>
      </c>
      <c r="F189" s="37">
        <v>567.88333333333333</v>
      </c>
      <c r="G189" s="37">
        <v>561.26666666666665</v>
      </c>
      <c r="H189" s="37">
        <v>598.86666666666656</v>
      </c>
      <c r="I189" s="37">
        <v>605.48333333333312</v>
      </c>
      <c r="J189" s="37">
        <v>617.66666666666652</v>
      </c>
      <c r="K189" s="28">
        <v>593.29999999999995</v>
      </c>
      <c r="L189" s="28">
        <v>574.5</v>
      </c>
      <c r="M189" s="28">
        <v>18.928470000000001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931.85</v>
      </c>
      <c r="D190" s="37">
        <v>929.26666666666677</v>
      </c>
      <c r="E190" s="37">
        <v>920.03333333333353</v>
      </c>
      <c r="F190" s="37">
        <v>908.21666666666681</v>
      </c>
      <c r="G190" s="37">
        <v>898.98333333333358</v>
      </c>
      <c r="H190" s="37">
        <v>941.08333333333348</v>
      </c>
      <c r="I190" s="37">
        <v>950.31666666666683</v>
      </c>
      <c r="J190" s="37">
        <v>962.13333333333344</v>
      </c>
      <c r="K190" s="28">
        <v>938.5</v>
      </c>
      <c r="L190" s="28">
        <v>917.45</v>
      </c>
      <c r="M190" s="28">
        <v>15.31845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1146.8499999999999</v>
      </c>
      <c r="D191" s="37">
        <v>1143.9666666666665</v>
      </c>
      <c r="E191" s="37">
        <v>1127.9333333333329</v>
      </c>
      <c r="F191" s="37">
        <v>1109.0166666666664</v>
      </c>
      <c r="G191" s="37">
        <v>1092.9833333333329</v>
      </c>
      <c r="H191" s="37">
        <v>1162.883333333333</v>
      </c>
      <c r="I191" s="37">
        <v>1178.9166666666663</v>
      </c>
      <c r="J191" s="37">
        <v>1197.833333333333</v>
      </c>
      <c r="K191" s="28">
        <v>1160</v>
      </c>
      <c r="L191" s="28">
        <v>1125.05</v>
      </c>
      <c r="M191" s="28">
        <v>5.0261300000000002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3643</v>
      </c>
      <c r="D192" s="37">
        <v>3623.7833333333333</v>
      </c>
      <c r="E192" s="37">
        <v>3599.2166666666667</v>
      </c>
      <c r="F192" s="37">
        <v>3555.4333333333334</v>
      </c>
      <c r="G192" s="37">
        <v>3530.8666666666668</v>
      </c>
      <c r="H192" s="37">
        <v>3667.5666666666666</v>
      </c>
      <c r="I192" s="37">
        <v>3692.1333333333332</v>
      </c>
      <c r="J192" s="37">
        <v>3735.9166666666665</v>
      </c>
      <c r="K192" s="28">
        <v>3648.35</v>
      </c>
      <c r="L192" s="28">
        <v>3580</v>
      </c>
      <c r="M192" s="28">
        <v>17.656880000000001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722.25</v>
      </c>
      <c r="D193" s="37">
        <v>718.63333333333333</v>
      </c>
      <c r="E193" s="37">
        <v>713.26666666666665</v>
      </c>
      <c r="F193" s="37">
        <v>704.2833333333333</v>
      </c>
      <c r="G193" s="37">
        <v>698.91666666666663</v>
      </c>
      <c r="H193" s="37">
        <v>727.61666666666667</v>
      </c>
      <c r="I193" s="37">
        <v>732.98333333333323</v>
      </c>
      <c r="J193" s="37">
        <v>741.9666666666667</v>
      </c>
      <c r="K193" s="28">
        <v>724</v>
      </c>
      <c r="L193" s="28">
        <v>709.65</v>
      </c>
      <c r="M193" s="28">
        <v>15.847250000000001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7169.65</v>
      </c>
      <c r="D194" s="37">
        <v>7168.2166666666672</v>
      </c>
      <c r="E194" s="37">
        <v>7116.4333333333343</v>
      </c>
      <c r="F194" s="37">
        <v>7063.2166666666672</v>
      </c>
      <c r="G194" s="37">
        <v>7011.4333333333343</v>
      </c>
      <c r="H194" s="37">
        <v>7221.4333333333343</v>
      </c>
      <c r="I194" s="37">
        <v>7273.2166666666672</v>
      </c>
      <c r="J194" s="37">
        <v>7326.4333333333343</v>
      </c>
      <c r="K194" s="28">
        <v>7220</v>
      </c>
      <c r="L194" s="28">
        <v>7115</v>
      </c>
      <c r="M194" s="28">
        <v>1.5769599999999999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411.7</v>
      </c>
      <c r="D195" s="37">
        <v>411.56666666666666</v>
      </c>
      <c r="E195" s="37">
        <v>404.13333333333333</v>
      </c>
      <c r="F195" s="37">
        <v>396.56666666666666</v>
      </c>
      <c r="G195" s="37">
        <v>389.13333333333333</v>
      </c>
      <c r="H195" s="37">
        <v>419.13333333333333</v>
      </c>
      <c r="I195" s="37">
        <v>426.56666666666661</v>
      </c>
      <c r="J195" s="37">
        <v>434.13333333333333</v>
      </c>
      <c r="K195" s="28">
        <v>419</v>
      </c>
      <c r="L195" s="28">
        <v>404</v>
      </c>
      <c r="M195" s="28">
        <v>407.21276999999998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231.55</v>
      </c>
      <c r="D196" s="37">
        <v>232.25</v>
      </c>
      <c r="E196" s="37">
        <v>229.85</v>
      </c>
      <c r="F196" s="37">
        <v>228.15</v>
      </c>
      <c r="G196" s="37">
        <v>225.75</v>
      </c>
      <c r="H196" s="37">
        <v>233.95</v>
      </c>
      <c r="I196" s="37">
        <v>236.34999999999997</v>
      </c>
      <c r="J196" s="37">
        <v>238.04999999999998</v>
      </c>
      <c r="K196" s="28">
        <v>234.65</v>
      </c>
      <c r="L196" s="28">
        <v>230.55</v>
      </c>
      <c r="M196" s="28">
        <v>120.74559000000001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1297</v>
      </c>
      <c r="D197" s="37">
        <v>1295.4666666666665</v>
      </c>
      <c r="E197" s="37">
        <v>1279.2333333333329</v>
      </c>
      <c r="F197" s="37">
        <v>1261.4666666666665</v>
      </c>
      <c r="G197" s="37">
        <v>1245.2333333333329</v>
      </c>
      <c r="H197" s="37">
        <v>1313.2333333333329</v>
      </c>
      <c r="I197" s="37">
        <v>1329.4666666666665</v>
      </c>
      <c r="J197" s="37">
        <v>1347.2333333333329</v>
      </c>
      <c r="K197" s="28">
        <v>1311.7</v>
      </c>
      <c r="L197" s="28">
        <v>1277.7</v>
      </c>
      <c r="M197" s="28">
        <v>52.780819999999999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1503</v>
      </c>
      <c r="D198" s="37">
        <v>1499.6333333333332</v>
      </c>
      <c r="E198" s="37">
        <v>1490.3666666666663</v>
      </c>
      <c r="F198" s="37">
        <v>1477.7333333333331</v>
      </c>
      <c r="G198" s="37">
        <v>1468.4666666666662</v>
      </c>
      <c r="H198" s="37">
        <v>1512.2666666666664</v>
      </c>
      <c r="I198" s="37">
        <v>1521.5333333333333</v>
      </c>
      <c r="J198" s="37">
        <v>1534.1666666666665</v>
      </c>
      <c r="K198" s="28">
        <v>1508.9</v>
      </c>
      <c r="L198" s="28">
        <v>1487</v>
      </c>
      <c r="M198" s="28">
        <v>13.72791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726.85</v>
      </c>
      <c r="D199" s="37">
        <v>730.4666666666667</v>
      </c>
      <c r="E199" s="37">
        <v>718.38333333333344</v>
      </c>
      <c r="F199" s="37">
        <v>709.91666666666674</v>
      </c>
      <c r="G199" s="37">
        <v>697.83333333333348</v>
      </c>
      <c r="H199" s="37">
        <v>738.93333333333339</v>
      </c>
      <c r="I199" s="37">
        <v>751.01666666666665</v>
      </c>
      <c r="J199" s="37">
        <v>759.48333333333335</v>
      </c>
      <c r="K199" s="28">
        <v>742.55</v>
      </c>
      <c r="L199" s="28">
        <v>722</v>
      </c>
      <c r="M199" s="28">
        <v>2.5547800000000001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2539</v>
      </c>
      <c r="D200" s="37">
        <v>2519.6666666666665</v>
      </c>
      <c r="E200" s="37">
        <v>2494.333333333333</v>
      </c>
      <c r="F200" s="37">
        <v>2449.6666666666665</v>
      </c>
      <c r="G200" s="37">
        <v>2424.333333333333</v>
      </c>
      <c r="H200" s="37">
        <v>2564.333333333333</v>
      </c>
      <c r="I200" s="37">
        <v>2589.6666666666661</v>
      </c>
      <c r="J200" s="37">
        <v>2634.333333333333</v>
      </c>
      <c r="K200" s="28">
        <v>2545</v>
      </c>
      <c r="L200" s="28">
        <v>2475</v>
      </c>
      <c r="M200" s="28">
        <v>10.044919999999999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2829</v>
      </c>
      <c r="D201" s="37">
        <v>2820.8666666666668</v>
      </c>
      <c r="E201" s="37">
        <v>2795.3833333333337</v>
      </c>
      <c r="F201" s="37">
        <v>2761.7666666666669</v>
      </c>
      <c r="G201" s="37">
        <v>2736.2833333333338</v>
      </c>
      <c r="H201" s="37">
        <v>2854.4833333333336</v>
      </c>
      <c r="I201" s="37">
        <v>2879.9666666666672</v>
      </c>
      <c r="J201" s="37">
        <v>2913.5833333333335</v>
      </c>
      <c r="K201" s="28">
        <v>2846.35</v>
      </c>
      <c r="L201" s="28">
        <v>2787.25</v>
      </c>
      <c r="M201" s="28">
        <v>0.68518999999999997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484.75</v>
      </c>
      <c r="D202" s="37">
        <v>482.55</v>
      </c>
      <c r="E202" s="37">
        <v>478.20000000000005</v>
      </c>
      <c r="F202" s="37">
        <v>471.65000000000003</v>
      </c>
      <c r="G202" s="37">
        <v>467.30000000000007</v>
      </c>
      <c r="H202" s="37">
        <v>489.1</v>
      </c>
      <c r="I202" s="37">
        <v>493.45000000000005</v>
      </c>
      <c r="J202" s="37">
        <v>500</v>
      </c>
      <c r="K202" s="28">
        <v>486.9</v>
      </c>
      <c r="L202" s="28">
        <v>476</v>
      </c>
      <c r="M202" s="28">
        <v>3.8051699999999999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1167.0999999999999</v>
      </c>
      <c r="D203" s="37">
        <v>1175.0166666666667</v>
      </c>
      <c r="E203" s="37">
        <v>1142.5333333333333</v>
      </c>
      <c r="F203" s="37">
        <v>1117.9666666666667</v>
      </c>
      <c r="G203" s="37">
        <v>1085.4833333333333</v>
      </c>
      <c r="H203" s="37">
        <v>1199.5833333333333</v>
      </c>
      <c r="I203" s="37">
        <v>1232.0666666666664</v>
      </c>
      <c r="J203" s="37">
        <v>1256.6333333333332</v>
      </c>
      <c r="K203" s="28">
        <v>1207.5</v>
      </c>
      <c r="L203" s="28">
        <v>1150.45</v>
      </c>
      <c r="M203" s="28">
        <v>6.1458599999999999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730.75</v>
      </c>
      <c r="D204" s="37">
        <v>728.13333333333333</v>
      </c>
      <c r="E204" s="37">
        <v>722.7166666666667</v>
      </c>
      <c r="F204" s="37">
        <v>714.68333333333339</v>
      </c>
      <c r="G204" s="37">
        <v>709.26666666666677</v>
      </c>
      <c r="H204" s="37">
        <v>736.16666666666663</v>
      </c>
      <c r="I204" s="37">
        <v>741.58333333333337</v>
      </c>
      <c r="J204" s="37">
        <v>749.61666666666656</v>
      </c>
      <c r="K204" s="28">
        <v>733.55</v>
      </c>
      <c r="L204" s="28">
        <v>720.1</v>
      </c>
      <c r="M204" s="28">
        <v>28.453279999999999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6035.9</v>
      </c>
      <c r="D205" s="37">
        <v>6019.95</v>
      </c>
      <c r="E205" s="37">
        <v>5972</v>
      </c>
      <c r="F205" s="37">
        <v>5908.1</v>
      </c>
      <c r="G205" s="37">
        <v>5860.1500000000005</v>
      </c>
      <c r="H205" s="37">
        <v>6083.8499999999995</v>
      </c>
      <c r="I205" s="37">
        <v>6131.7999999999984</v>
      </c>
      <c r="J205" s="37">
        <v>6195.6999999999989</v>
      </c>
      <c r="K205" s="28">
        <v>6067.9</v>
      </c>
      <c r="L205" s="28">
        <v>5956.05</v>
      </c>
      <c r="M205" s="28">
        <v>4.6693800000000003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40</v>
      </c>
      <c r="D206" s="37">
        <v>39.933333333333337</v>
      </c>
      <c r="E206" s="37">
        <v>39.416666666666671</v>
      </c>
      <c r="F206" s="37">
        <v>38.833333333333336</v>
      </c>
      <c r="G206" s="37">
        <v>38.31666666666667</v>
      </c>
      <c r="H206" s="37">
        <v>40.516666666666673</v>
      </c>
      <c r="I206" s="37">
        <v>41.033333333333339</v>
      </c>
      <c r="J206" s="37">
        <v>41.616666666666674</v>
      </c>
      <c r="K206" s="28">
        <v>40.450000000000003</v>
      </c>
      <c r="L206" s="28">
        <v>39.35</v>
      </c>
      <c r="M206" s="28">
        <v>113.38807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1444.75</v>
      </c>
      <c r="D207" s="37">
        <v>1440.1666666666667</v>
      </c>
      <c r="E207" s="37">
        <v>1420.8833333333334</v>
      </c>
      <c r="F207" s="37">
        <v>1397.0166666666667</v>
      </c>
      <c r="G207" s="37">
        <v>1377.7333333333333</v>
      </c>
      <c r="H207" s="37">
        <v>1464.0333333333335</v>
      </c>
      <c r="I207" s="37">
        <v>1483.3166666666668</v>
      </c>
      <c r="J207" s="37">
        <v>1507.1833333333336</v>
      </c>
      <c r="K207" s="28">
        <v>1459.45</v>
      </c>
      <c r="L207" s="28">
        <v>1416.3</v>
      </c>
      <c r="M207" s="28">
        <v>3.3776899999999999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854.9</v>
      </c>
      <c r="D208" s="37">
        <v>855.2833333333333</v>
      </c>
      <c r="E208" s="37">
        <v>847.61666666666656</v>
      </c>
      <c r="F208" s="37">
        <v>840.33333333333326</v>
      </c>
      <c r="G208" s="37">
        <v>832.66666666666652</v>
      </c>
      <c r="H208" s="37">
        <v>862.56666666666661</v>
      </c>
      <c r="I208" s="37">
        <v>870.23333333333335</v>
      </c>
      <c r="J208" s="37">
        <v>877.51666666666665</v>
      </c>
      <c r="K208" s="28">
        <v>862.95</v>
      </c>
      <c r="L208" s="28">
        <v>848</v>
      </c>
      <c r="M208" s="28">
        <v>10.812480000000001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899.4</v>
      </c>
      <c r="D209" s="37">
        <v>900.58333333333337</v>
      </c>
      <c r="E209" s="37">
        <v>890.81666666666672</v>
      </c>
      <c r="F209" s="37">
        <v>882.23333333333335</v>
      </c>
      <c r="G209" s="37">
        <v>872.4666666666667</v>
      </c>
      <c r="H209" s="37">
        <v>909.16666666666674</v>
      </c>
      <c r="I209" s="37">
        <v>918.93333333333339</v>
      </c>
      <c r="J209" s="37">
        <v>927.51666666666677</v>
      </c>
      <c r="K209" s="28">
        <v>910.35</v>
      </c>
      <c r="L209" s="28">
        <v>892</v>
      </c>
      <c r="M209" s="28">
        <v>4.3489100000000001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375.8</v>
      </c>
      <c r="D210" s="37">
        <v>375.81666666666661</v>
      </c>
      <c r="E210" s="37">
        <v>371.63333333333321</v>
      </c>
      <c r="F210" s="37">
        <v>367.46666666666658</v>
      </c>
      <c r="G210" s="37">
        <v>363.28333333333319</v>
      </c>
      <c r="H210" s="37">
        <v>379.98333333333323</v>
      </c>
      <c r="I210" s="37">
        <v>384.16666666666663</v>
      </c>
      <c r="J210" s="37">
        <v>388.33333333333326</v>
      </c>
      <c r="K210" s="28">
        <v>380</v>
      </c>
      <c r="L210" s="28">
        <v>371.65</v>
      </c>
      <c r="M210" s="28">
        <v>51.169849999999997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10.199999999999999</v>
      </c>
      <c r="D211" s="37">
        <v>10.299999999999999</v>
      </c>
      <c r="E211" s="37">
        <v>10.049999999999997</v>
      </c>
      <c r="F211" s="37">
        <v>9.8999999999999986</v>
      </c>
      <c r="G211" s="37">
        <v>9.6499999999999968</v>
      </c>
      <c r="H211" s="37">
        <v>10.449999999999998</v>
      </c>
      <c r="I211" s="37">
        <v>10.700000000000001</v>
      </c>
      <c r="J211" s="37">
        <v>10.849999999999998</v>
      </c>
      <c r="K211" s="28">
        <v>10.55</v>
      </c>
      <c r="L211" s="28">
        <v>10.15</v>
      </c>
      <c r="M211" s="28">
        <v>1453.45741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1191.45</v>
      </c>
      <c r="D212" s="37">
        <v>1193.0666666666666</v>
      </c>
      <c r="E212" s="37">
        <v>1176.1333333333332</v>
      </c>
      <c r="F212" s="37">
        <v>1160.8166666666666</v>
      </c>
      <c r="G212" s="37">
        <v>1143.8833333333332</v>
      </c>
      <c r="H212" s="37">
        <v>1208.3833333333332</v>
      </c>
      <c r="I212" s="37">
        <v>1225.3166666666666</v>
      </c>
      <c r="J212" s="37">
        <v>1240.6333333333332</v>
      </c>
      <c r="K212" s="28">
        <v>1210</v>
      </c>
      <c r="L212" s="28">
        <v>1177.75</v>
      </c>
      <c r="M212" s="28">
        <v>14.500030000000001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1554.5</v>
      </c>
      <c r="D213" s="37">
        <v>1556.6333333333332</v>
      </c>
      <c r="E213" s="37">
        <v>1529.9666666666665</v>
      </c>
      <c r="F213" s="37">
        <v>1505.4333333333332</v>
      </c>
      <c r="G213" s="37">
        <v>1478.7666666666664</v>
      </c>
      <c r="H213" s="37">
        <v>1581.1666666666665</v>
      </c>
      <c r="I213" s="37">
        <v>1607.8333333333335</v>
      </c>
      <c r="J213" s="37">
        <v>1632.3666666666666</v>
      </c>
      <c r="K213" s="28">
        <v>1583.3</v>
      </c>
      <c r="L213" s="28">
        <v>1532.1</v>
      </c>
      <c r="M213" s="28">
        <v>1.4199900000000001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598.15</v>
      </c>
      <c r="D214" s="37">
        <v>594.98333333333323</v>
      </c>
      <c r="E214" s="37">
        <v>589.16666666666652</v>
      </c>
      <c r="F214" s="37">
        <v>580.18333333333328</v>
      </c>
      <c r="G214" s="37">
        <v>574.36666666666656</v>
      </c>
      <c r="H214" s="37">
        <v>603.96666666666647</v>
      </c>
      <c r="I214" s="37">
        <v>609.7833333333333</v>
      </c>
      <c r="J214" s="37">
        <v>618.76666666666642</v>
      </c>
      <c r="K214" s="37">
        <v>600.79999999999995</v>
      </c>
      <c r="L214" s="37">
        <v>586</v>
      </c>
      <c r="M214" s="37">
        <v>75.032210000000006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12.7</v>
      </c>
      <c r="D215" s="37">
        <v>12.733333333333333</v>
      </c>
      <c r="E215" s="37">
        <v>12.616666666666665</v>
      </c>
      <c r="F215" s="37">
        <v>12.533333333333333</v>
      </c>
      <c r="G215" s="37">
        <v>12.416666666666666</v>
      </c>
      <c r="H215" s="37">
        <v>12.816666666666665</v>
      </c>
      <c r="I215" s="37">
        <v>12.933333333333332</v>
      </c>
      <c r="J215" s="37">
        <v>13.016666666666664</v>
      </c>
      <c r="K215" s="37">
        <v>12.85</v>
      </c>
      <c r="L215" s="37">
        <v>12.65</v>
      </c>
      <c r="M215" s="37">
        <v>692.97434999999996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259.2</v>
      </c>
      <c r="D216" s="37">
        <v>255.36666666666667</v>
      </c>
      <c r="E216" s="37">
        <v>247.93333333333334</v>
      </c>
      <c r="F216" s="37">
        <v>236.66666666666666</v>
      </c>
      <c r="G216" s="37">
        <v>229.23333333333332</v>
      </c>
      <c r="H216" s="37">
        <v>266.63333333333333</v>
      </c>
      <c r="I216" s="37">
        <v>274.06666666666672</v>
      </c>
      <c r="J216" s="37">
        <v>285.33333333333337</v>
      </c>
      <c r="K216" s="37">
        <v>262.8</v>
      </c>
      <c r="L216" s="37">
        <v>244.1</v>
      </c>
      <c r="M216" s="37">
        <v>277.64945999999998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J20" sqref="J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9"/>
      <c r="B1" s="490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6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44635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2" t="s">
        <v>16</v>
      </c>
      <c r="B9" s="484" t="s">
        <v>18</v>
      </c>
      <c r="C9" s="488" t="s">
        <v>20</v>
      </c>
      <c r="D9" s="488" t="s">
        <v>21</v>
      </c>
      <c r="E9" s="479" t="s">
        <v>22</v>
      </c>
      <c r="F9" s="480"/>
      <c r="G9" s="481"/>
      <c r="H9" s="479" t="s">
        <v>23</v>
      </c>
      <c r="I9" s="480"/>
      <c r="J9" s="481"/>
      <c r="K9" s="23"/>
      <c r="L9" s="24"/>
      <c r="M9" s="50"/>
      <c r="N9" s="1"/>
      <c r="O9" s="1"/>
    </row>
    <row r="10" spans="1:15" ht="42.75" customHeight="1">
      <c r="A10" s="486"/>
      <c r="B10" s="487"/>
      <c r="C10" s="487"/>
      <c r="D10" s="48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41" t="s">
        <v>288</v>
      </c>
      <c r="C11" s="323">
        <v>19704.95</v>
      </c>
      <c r="D11" s="324">
        <v>19712.883333333335</v>
      </c>
      <c r="E11" s="324">
        <v>19425.816666666669</v>
      </c>
      <c r="F11" s="324">
        <v>19146.683333333334</v>
      </c>
      <c r="G11" s="324">
        <v>18859.616666666669</v>
      </c>
      <c r="H11" s="324">
        <v>19992.01666666667</v>
      </c>
      <c r="I11" s="324">
        <v>20279.083333333336</v>
      </c>
      <c r="J11" s="324">
        <v>20558.216666666671</v>
      </c>
      <c r="K11" s="323">
        <v>19999.95</v>
      </c>
      <c r="L11" s="323">
        <v>19433.75</v>
      </c>
      <c r="M11" s="323">
        <v>4.6399999999999997E-2</v>
      </c>
      <c r="N11" s="1"/>
      <c r="O11" s="1"/>
    </row>
    <row r="12" spans="1:15" ht="12" customHeight="1">
      <c r="A12" s="30">
        <v>2</v>
      </c>
      <c r="B12" s="342" t="s">
        <v>293</v>
      </c>
      <c r="C12" s="323">
        <v>452.1</v>
      </c>
      <c r="D12" s="324">
        <v>456.43333333333334</v>
      </c>
      <c r="E12" s="324">
        <v>446.66666666666669</v>
      </c>
      <c r="F12" s="324">
        <v>441.23333333333335</v>
      </c>
      <c r="G12" s="324">
        <v>431.4666666666667</v>
      </c>
      <c r="H12" s="324">
        <v>461.86666666666667</v>
      </c>
      <c r="I12" s="324">
        <v>471.63333333333333</v>
      </c>
      <c r="J12" s="324">
        <v>477.06666666666666</v>
      </c>
      <c r="K12" s="323">
        <v>466.2</v>
      </c>
      <c r="L12" s="323">
        <v>451</v>
      </c>
      <c r="M12" s="323">
        <v>1.2040200000000001</v>
      </c>
      <c r="N12" s="1"/>
      <c r="O12" s="1"/>
    </row>
    <row r="13" spans="1:15" ht="12" customHeight="1">
      <c r="A13" s="30">
        <v>3</v>
      </c>
      <c r="B13" s="342" t="s">
        <v>39</v>
      </c>
      <c r="C13" s="323">
        <v>870.6</v>
      </c>
      <c r="D13" s="324">
        <v>861.5</v>
      </c>
      <c r="E13" s="324">
        <v>844.3</v>
      </c>
      <c r="F13" s="324">
        <v>818</v>
      </c>
      <c r="G13" s="324">
        <v>800.8</v>
      </c>
      <c r="H13" s="324">
        <v>887.8</v>
      </c>
      <c r="I13" s="324">
        <v>905</v>
      </c>
      <c r="J13" s="324">
        <v>931.3</v>
      </c>
      <c r="K13" s="323">
        <v>878.7</v>
      </c>
      <c r="L13" s="323">
        <v>835.2</v>
      </c>
      <c r="M13" s="323">
        <v>12.083080000000001</v>
      </c>
      <c r="N13" s="1"/>
      <c r="O13" s="1"/>
    </row>
    <row r="14" spans="1:15" ht="12" customHeight="1">
      <c r="A14" s="30">
        <v>4</v>
      </c>
      <c r="B14" s="342" t="s">
        <v>294</v>
      </c>
      <c r="C14" s="323">
        <v>2486.15</v>
      </c>
      <c r="D14" s="324">
        <v>2491.1</v>
      </c>
      <c r="E14" s="324">
        <v>2440.1999999999998</v>
      </c>
      <c r="F14" s="324">
        <v>2394.25</v>
      </c>
      <c r="G14" s="324">
        <v>2343.35</v>
      </c>
      <c r="H14" s="324">
        <v>2537.0499999999997</v>
      </c>
      <c r="I14" s="324">
        <v>2587.9500000000003</v>
      </c>
      <c r="J14" s="324">
        <v>2633.8999999999996</v>
      </c>
      <c r="K14" s="323">
        <v>2542</v>
      </c>
      <c r="L14" s="323">
        <v>2445.15</v>
      </c>
      <c r="M14" s="323">
        <v>1.6042700000000001</v>
      </c>
      <c r="N14" s="1"/>
      <c r="O14" s="1"/>
    </row>
    <row r="15" spans="1:15" ht="12" customHeight="1">
      <c r="A15" s="30">
        <v>5</v>
      </c>
      <c r="B15" s="342" t="s">
        <v>289</v>
      </c>
      <c r="C15" s="323">
        <v>2078.5</v>
      </c>
      <c r="D15" s="324">
        <v>2089.1666666666665</v>
      </c>
      <c r="E15" s="324">
        <v>2052.7833333333328</v>
      </c>
      <c r="F15" s="324">
        <v>2027.0666666666662</v>
      </c>
      <c r="G15" s="324">
        <v>1990.6833333333325</v>
      </c>
      <c r="H15" s="324">
        <v>2114.8833333333332</v>
      </c>
      <c r="I15" s="324">
        <v>2151.2666666666673</v>
      </c>
      <c r="J15" s="324">
        <v>2176.9833333333336</v>
      </c>
      <c r="K15" s="323">
        <v>2125.5500000000002</v>
      </c>
      <c r="L15" s="323">
        <v>2063.4499999999998</v>
      </c>
      <c r="M15" s="323">
        <v>2.3705799999999999</v>
      </c>
      <c r="N15" s="1"/>
      <c r="O15" s="1"/>
    </row>
    <row r="16" spans="1:15" ht="12" customHeight="1">
      <c r="A16" s="30">
        <v>6</v>
      </c>
      <c r="B16" s="342" t="s">
        <v>238</v>
      </c>
      <c r="C16" s="323">
        <v>17041.45</v>
      </c>
      <c r="D16" s="324">
        <v>17247.149999999998</v>
      </c>
      <c r="E16" s="324">
        <v>16794.299999999996</v>
      </c>
      <c r="F16" s="324">
        <v>16547.149999999998</v>
      </c>
      <c r="G16" s="324">
        <v>16094.299999999996</v>
      </c>
      <c r="H16" s="324">
        <v>17494.299999999996</v>
      </c>
      <c r="I16" s="324">
        <v>17947.149999999994</v>
      </c>
      <c r="J16" s="324">
        <v>18194.299999999996</v>
      </c>
      <c r="K16" s="323">
        <v>17700</v>
      </c>
      <c r="L16" s="323">
        <v>17000</v>
      </c>
      <c r="M16" s="323">
        <v>0.16614999999999999</v>
      </c>
      <c r="N16" s="1"/>
      <c r="O16" s="1"/>
    </row>
    <row r="17" spans="1:15" ht="12" customHeight="1">
      <c r="A17" s="30">
        <v>7</v>
      </c>
      <c r="B17" s="342" t="s">
        <v>242</v>
      </c>
      <c r="C17" s="323">
        <v>103.95</v>
      </c>
      <c r="D17" s="324">
        <v>103.46666666666665</v>
      </c>
      <c r="E17" s="324">
        <v>102.43333333333331</v>
      </c>
      <c r="F17" s="324">
        <v>100.91666666666666</v>
      </c>
      <c r="G17" s="324">
        <v>99.883333333333312</v>
      </c>
      <c r="H17" s="324">
        <v>104.98333333333331</v>
      </c>
      <c r="I17" s="324">
        <v>106.01666666666664</v>
      </c>
      <c r="J17" s="324">
        <v>107.5333333333333</v>
      </c>
      <c r="K17" s="323">
        <v>104.5</v>
      </c>
      <c r="L17" s="323">
        <v>101.95</v>
      </c>
      <c r="M17" s="323">
        <v>30.653210000000001</v>
      </c>
      <c r="N17" s="1"/>
      <c r="O17" s="1"/>
    </row>
    <row r="18" spans="1:15" ht="12" customHeight="1">
      <c r="A18" s="30">
        <v>8</v>
      </c>
      <c r="B18" s="342" t="s">
        <v>41</v>
      </c>
      <c r="C18" s="323">
        <v>276.85000000000002</v>
      </c>
      <c r="D18" s="324">
        <v>277.48333333333335</v>
      </c>
      <c r="E18" s="324">
        <v>272.9666666666667</v>
      </c>
      <c r="F18" s="324">
        <v>269.08333333333337</v>
      </c>
      <c r="G18" s="324">
        <v>264.56666666666672</v>
      </c>
      <c r="H18" s="324">
        <v>281.36666666666667</v>
      </c>
      <c r="I18" s="324">
        <v>285.88333333333333</v>
      </c>
      <c r="J18" s="324">
        <v>289.76666666666665</v>
      </c>
      <c r="K18" s="323">
        <v>282</v>
      </c>
      <c r="L18" s="323">
        <v>273.60000000000002</v>
      </c>
      <c r="M18" s="323">
        <v>14.12546</v>
      </c>
      <c r="N18" s="1"/>
      <c r="O18" s="1"/>
    </row>
    <row r="19" spans="1:15" ht="12" customHeight="1">
      <c r="A19" s="30">
        <v>9</v>
      </c>
      <c r="B19" s="342" t="s">
        <v>43</v>
      </c>
      <c r="C19" s="323">
        <v>2058.0500000000002</v>
      </c>
      <c r="D19" s="324">
        <v>2049.35</v>
      </c>
      <c r="E19" s="324">
        <v>2033.6999999999998</v>
      </c>
      <c r="F19" s="324">
        <v>2009.35</v>
      </c>
      <c r="G19" s="324">
        <v>1993.6999999999998</v>
      </c>
      <c r="H19" s="324">
        <v>2073.6999999999998</v>
      </c>
      <c r="I19" s="324">
        <v>2089.3500000000004</v>
      </c>
      <c r="J19" s="324">
        <v>2113.6999999999998</v>
      </c>
      <c r="K19" s="323">
        <v>2065</v>
      </c>
      <c r="L19" s="323">
        <v>2025</v>
      </c>
      <c r="M19" s="323">
        <v>1.8493200000000001</v>
      </c>
      <c r="N19" s="1"/>
      <c r="O19" s="1"/>
    </row>
    <row r="20" spans="1:15" ht="12" customHeight="1">
      <c r="A20" s="30">
        <v>10</v>
      </c>
      <c r="B20" s="342" t="s">
        <v>45</v>
      </c>
      <c r="C20" s="323">
        <v>1736.1</v>
      </c>
      <c r="D20" s="324">
        <v>1737</v>
      </c>
      <c r="E20" s="324">
        <v>1721.55</v>
      </c>
      <c r="F20" s="324">
        <v>1707</v>
      </c>
      <c r="G20" s="324">
        <v>1691.55</v>
      </c>
      <c r="H20" s="324">
        <v>1751.55</v>
      </c>
      <c r="I20" s="324">
        <v>1766.9999999999998</v>
      </c>
      <c r="J20" s="324">
        <v>1781.55</v>
      </c>
      <c r="K20" s="323">
        <v>1752.45</v>
      </c>
      <c r="L20" s="323">
        <v>1722.45</v>
      </c>
      <c r="M20" s="323">
        <v>6.5918999999999999</v>
      </c>
      <c r="N20" s="1"/>
      <c r="O20" s="1"/>
    </row>
    <row r="21" spans="1:15" ht="12" customHeight="1">
      <c r="A21" s="30">
        <v>11</v>
      </c>
      <c r="B21" s="342" t="s">
        <v>239</v>
      </c>
      <c r="C21" s="323">
        <v>1822.4</v>
      </c>
      <c r="D21" s="324">
        <v>1832.1666666666667</v>
      </c>
      <c r="E21" s="324">
        <v>1791.4833333333336</v>
      </c>
      <c r="F21" s="324">
        <v>1760.5666666666668</v>
      </c>
      <c r="G21" s="324">
        <v>1719.8833333333337</v>
      </c>
      <c r="H21" s="324">
        <v>1863.0833333333335</v>
      </c>
      <c r="I21" s="324">
        <v>1903.7666666666664</v>
      </c>
      <c r="J21" s="324">
        <v>1934.6833333333334</v>
      </c>
      <c r="K21" s="323">
        <v>1872.85</v>
      </c>
      <c r="L21" s="323">
        <v>1801.25</v>
      </c>
      <c r="M21" s="323">
        <v>3.6211600000000002</v>
      </c>
      <c r="N21" s="1"/>
      <c r="O21" s="1"/>
    </row>
    <row r="22" spans="1:15" ht="12" customHeight="1">
      <c r="A22" s="30">
        <v>12</v>
      </c>
      <c r="B22" s="342" t="s">
        <v>46</v>
      </c>
      <c r="C22" s="323">
        <v>730.55</v>
      </c>
      <c r="D22" s="324">
        <v>729.35</v>
      </c>
      <c r="E22" s="324">
        <v>725.2</v>
      </c>
      <c r="F22" s="324">
        <v>719.85</v>
      </c>
      <c r="G22" s="324">
        <v>715.7</v>
      </c>
      <c r="H22" s="324">
        <v>734.7</v>
      </c>
      <c r="I22" s="324">
        <v>738.84999999999991</v>
      </c>
      <c r="J22" s="324">
        <v>744.2</v>
      </c>
      <c r="K22" s="323">
        <v>733.5</v>
      </c>
      <c r="L22" s="323">
        <v>724</v>
      </c>
      <c r="M22" s="323">
        <v>19.05433</v>
      </c>
      <c r="N22" s="1"/>
      <c r="O22" s="1"/>
    </row>
    <row r="23" spans="1:15" ht="12.75" customHeight="1">
      <c r="A23" s="30">
        <v>13</v>
      </c>
      <c r="B23" s="342" t="s">
        <v>241</v>
      </c>
      <c r="C23" s="323">
        <v>2268.3000000000002</v>
      </c>
      <c r="D23" s="324">
        <v>2284.5500000000002</v>
      </c>
      <c r="E23" s="324">
        <v>2235.8000000000002</v>
      </c>
      <c r="F23" s="324">
        <v>2203.3000000000002</v>
      </c>
      <c r="G23" s="324">
        <v>2154.5500000000002</v>
      </c>
      <c r="H23" s="324">
        <v>2317.0500000000002</v>
      </c>
      <c r="I23" s="324">
        <v>2365.8000000000002</v>
      </c>
      <c r="J23" s="324">
        <v>2398.3000000000002</v>
      </c>
      <c r="K23" s="323">
        <v>2333.3000000000002</v>
      </c>
      <c r="L23" s="323">
        <v>2252.0500000000002</v>
      </c>
      <c r="M23" s="323">
        <v>4.1026999999999996</v>
      </c>
      <c r="N23" s="1"/>
      <c r="O23" s="1"/>
    </row>
    <row r="24" spans="1:15" ht="12.75" customHeight="1">
      <c r="A24" s="30">
        <v>14</v>
      </c>
      <c r="B24" s="342" t="s">
        <v>295</v>
      </c>
      <c r="C24" s="323">
        <v>300.10000000000002</v>
      </c>
      <c r="D24" s="324">
        <v>303.43333333333334</v>
      </c>
      <c r="E24" s="324">
        <v>295.16666666666669</v>
      </c>
      <c r="F24" s="324">
        <v>290.23333333333335</v>
      </c>
      <c r="G24" s="324">
        <v>281.9666666666667</v>
      </c>
      <c r="H24" s="324">
        <v>308.36666666666667</v>
      </c>
      <c r="I24" s="324">
        <v>316.63333333333333</v>
      </c>
      <c r="J24" s="324">
        <v>321.56666666666666</v>
      </c>
      <c r="K24" s="323">
        <v>311.7</v>
      </c>
      <c r="L24" s="323">
        <v>298.5</v>
      </c>
      <c r="M24" s="323">
        <v>1.89882</v>
      </c>
      <c r="N24" s="1"/>
      <c r="O24" s="1"/>
    </row>
    <row r="25" spans="1:15" ht="12.75" customHeight="1">
      <c r="A25" s="30">
        <v>15</v>
      </c>
      <c r="B25" s="342" t="s">
        <v>296</v>
      </c>
      <c r="C25" s="323">
        <v>192.2</v>
      </c>
      <c r="D25" s="324">
        <v>193.51666666666665</v>
      </c>
      <c r="E25" s="324">
        <v>190.0333333333333</v>
      </c>
      <c r="F25" s="324">
        <v>187.86666666666665</v>
      </c>
      <c r="G25" s="324">
        <v>184.3833333333333</v>
      </c>
      <c r="H25" s="324">
        <v>195.68333333333331</v>
      </c>
      <c r="I25" s="324">
        <v>199.16666666666666</v>
      </c>
      <c r="J25" s="324">
        <v>201.33333333333331</v>
      </c>
      <c r="K25" s="323">
        <v>197</v>
      </c>
      <c r="L25" s="323">
        <v>191.35</v>
      </c>
      <c r="M25" s="323">
        <v>3.7749700000000002</v>
      </c>
      <c r="N25" s="1"/>
      <c r="O25" s="1"/>
    </row>
    <row r="26" spans="1:15" ht="12.75" customHeight="1">
      <c r="A26" s="30">
        <v>16</v>
      </c>
      <c r="B26" s="342" t="s">
        <v>297</v>
      </c>
      <c r="C26" s="323">
        <v>1213</v>
      </c>
      <c r="D26" s="324">
        <v>1228.6833333333334</v>
      </c>
      <c r="E26" s="324">
        <v>1193.3666666666668</v>
      </c>
      <c r="F26" s="324">
        <v>1173.7333333333333</v>
      </c>
      <c r="G26" s="324">
        <v>1138.4166666666667</v>
      </c>
      <c r="H26" s="324">
        <v>1248.3166666666668</v>
      </c>
      <c r="I26" s="324">
        <v>1283.6333333333334</v>
      </c>
      <c r="J26" s="324">
        <v>1303.2666666666669</v>
      </c>
      <c r="K26" s="323">
        <v>1264</v>
      </c>
      <c r="L26" s="323">
        <v>1209.05</v>
      </c>
      <c r="M26" s="323">
        <v>2.95329</v>
      </c>
      <c r="N26" s="1"/>
      <c r="O26" s="1"/>
    </row>
    <row r="27" spans="1:15" ht="12.75" customHeight="1">
      <c r="A27" s="30">
        <v>17</v>
      </c>
      <c r="B27" s="342" t="s">
        <v>291</v>
      </c>
      <c r="C27" s="323">
        <v>1690</v>
      </c>
      <c r="D27" s="324">
        <v>1680.95</v>
      </c>
      <c r="E27" s="324">
        <v>1663.9</v>
      </c>
      <c r="F27" s="324">
        <v>1637.8</v>
      </c>
      <c r="G27" s="324">
        <v>1620.75</v>
      </c>
      <c r="H27" s="324">
        <v>1707.0500000000002</v>
      </c>
      <c r="I27" s="324">
        <v>1724.1</v>
      </c>
      <c r="J27" s="324">
        <v>1750.2000000000003</v>
      </c>
      <c r="K27" s="323">
        <v>1698</v>
      </c>
      <c r="L27" s="323">
        <v>1654.85</v>
      </c>
      <c r="M27" s="323">
        <v>0.24127000000000001</v>
      </c>
      <c r="N27" s="1"/>
      <c r="O27" s="1"/>
    </row>
    <row r="28" spans="1:15" ht="12.75" customHeight="1">
      <c r="A28" s="30">
        <v>18</v>
      </c>
      <c r="B28" s="342" t="s">
        <v>243</v>
      </c>
      <c r="C28" s="323">
        <v>1769.25</v>
      </c>
      <c r="D28" s="324">
        <v>1756.0833333333333</v>
      </c>
      <c r="E28" s="324">
        <v>1712.1666666666665</v>
      </c>
      <c r="F28" s="324">
        <v>1655.0833333333333</v>
      </c>
      <c r="G28" s="324">
        <v>1611.1666666666665</v>
      </c>
      <c r="H28" s="324">
        <v>1813.1666666666665</v>
      </c>
      <c r="I28" s="324">
        <v>1857.083333333333</v>
      </c>
      <c r="J28" s="324">
        <v>1914.1666666666665</v>
      </c>
      <c r="K28" s="323">
        <v>1800</v>
      </c>
      <c r="L28" s="323">
        <v>1699</v>
      </c>
      <c r="M28" s="323">
        <v>0.91274</v>
      </c>
      <c r="N28" s="1"/>
      <c r="O28" s="1"/>
    </row>
    <row r="29" spans="1:15" ht="12.75" customHeight="1">
      <c r="A29" s="30">
        <v>19</v>
      </c>
      <c r="B29" s="342" t="s">
        <v>298</v>
      </c>
      <c r="C29" s="323">
        <v>82.15</v>
      </c>
      <c r="D29" s="324">
        <v>82.733333333333334</v>
      </c>
      <c r="E29" s="324">
        <v>81.166666666666671</v>
      </c>
      <c r="F29" s="324">
        <v>80.183333333333337</v>
      </c>
      <c r="G29" s="324">
        <v>78.616666666666674</v>
      </c>
      <c r="H29" s="324">
        <v>83.716666666666669</v>
      </c>
      <c r="I29" s="324">
        <v>85.283333333333331</v>
      </c>
      <c r="J29" s="324">
        <v>86.266666666666666</v>
      </c>
      <c r="K29" s="323">
        <v>84.3</v>
      </c>
      <c r="L29" s="323">
        <v>81.75</v>
      </c>
      <c r="M29" s="323">
        <v>1.81707</v>
      </c>
      <c r="N29" s="1"/>
      <c r="O29" s="1"/>
    </row>
    <row r="30" spans="1:15" ht="12.75" customHeight="1">
      <c r="A30" s="30">
        <v>20</v>
      </c>
      <c r="B30" s="342" t="s">
        <v>48</v>
      </c>
      <c r="C30" s="323">
        <v>3380.8</v>
      </c>
      <c r="D30" s="324">
        <v>3383.9166666666665</v>
      </c>
      <c r="E30" s="324">
        <v>3356.8833333333332</v>
      </c>
      <c r="F30" s="324">
        <v>3332.9666666666667</v>
      </c>
      <c r="G30" s="324">
        <v>3305.9333333333334</v>
      </c>
      <c r="H30" s="324">
        <v>3407.833333333333</v>
      </c>
      <c r="I30" s="324">
        <v>3434.8666666666668</v>
      </c>
      <c r="J30" s="324">
        <v>3458.7833333333328</v>
      </c>
      <c r="K30" s="323">
        <v>3410.95</v>
      </c>
      <c r="L30" s="323">
        <v>3360</v>
      </c>
      <c r="M30" s="323">
        <v>0.83284000000000002</v>
      </c>
      <c r="N30" s="1"/>
      <c r="O30" s="1"/>
    </row>
    <row r="31" spans="1:15" ht="12.75" customHeight="1">
      <c r="A31" s="30">
        <v>21</v>
      </c>
      <c r="B31" s="342" t="s">
        <v>299</v>
      </c>
      <c r="C31" s="323">
        <v>2955.2</v>
      </c>
      <c r="D31" s="324">
        <v>2981.3166666666671</v>
      </c>
      <c r="E31" s="324">
        <v>2922.8833333333341</v>
      </c>
      <c r="F31" s="324">
        <v>2890.5666666666671</v>
      </c>
      <c r="G31" s="324">
        <v>2832.1333333333341</v>
      </c>
      <c r="H31" s="324">
        <v>3013.6333333333341</v>
      </c>
      <c r="I31" s="324">
        <v>3072.0666666666675</v>
      </c>
      <c r="J31" s="324">
        <v>3104.3833333333341</v>
      </c>
      <c r="K31" s="323">
        <v>3039.75</v>
      </c>
      <c r="L31" s="323">
        <v>2949</v>
      </c>
      <c r="M31" s="323">
        <v>0.59494999999999998</v>
      </c>
      <c r="N31" s="1"/>
      <c r="O31" s="1"/>
    </row>
    <row r="32" spans="1:15" ht="12.75" customHeight="1">
      <c r="A32" s="30">
        <v>22</v>
      </c>
      <c r="B32" s="342" t="s">
        <v>300</v>
      </c>
      <c r="C32" s="323">
        <v>24</v>
      </c>
      <c r="D32" s="324">
        <v>24.150000000000002</v>
      </c>
      <c r="E32" s="324">
        <v>23.650000000000006</v>
      </c>
      <c r="F32" s="324">
        <v>23.300000000000004</v>
      </c>
      <c r="G32" s="324">
        <v>22.800000000000008</v>
      </c>
      <c r="H32" s="324">
        <v>24.500000000000004</v>
      </c>
      <c r="I32" s="324">
        <v>24.999999999999996</v>
      </c>
      <c r="J32" s="324">
        <v>25.35</v>
      </c>
      <c r="K32" s="323">
        <v>24.65</v>
      </c>
      <c r="L32" s="323">
        <v>23.8</v>
      </c>
      <c r="M32" s="323">
        <v>91.199529999999996</v>
      </c>
      <c r="N32" s="1"/>
      <c r="O32" s="1"/>
    </row>
    <row r="33" spans="1:15" ht="12.75" customHeight="1">
      <c r="A33" s="30">
        <v>23</v>
      </c>
      <c r="B33" s="342" t="s">
        <v>50</v>
      </c>
      <c r="C33" s="323">
        <v>575.5</v>
      </c>
      <c r="D33" s="324">
        <v>575.58333333333337</v>
      </c>
      <c r="E33" s="324">
        <v>570.2166666666667</v>
      </c>
      <c r="F33" s="324">
        <v>564.93333333333328</v>
      </c>
      <c r="G33" s="324">
        <v>559.56666666666661</v>
      </c>
      <c r="H33" s="324">
        <v>580.86666666666679</v>
      </c>
      <c r="I33" s="324">
        <v>586.23333333333335</v>
      </c>
      <c r="J33" s="324">
        <v>591.51666666666688</v>
      </c>
      <c r="K33" s="323">
        <v>580.95000000000005</v>
      </c>
      <c r="L33" s="323">
        <v>570.29999999999995</v>
      </c>
      <c r="M33" s="323">
        <v>3.7517</v>
      </c>
      <c r="N33" s="1"/>
      <c r="O33" s="1"/>
    </row>
    <row r="34" spans="1:15" ht="12.75" customHeight="1">
      <c r="A34" s="30">
        <v>24</v>
      </c>
      <c r="B34" s="342" t="s">
        <v>301</v>
      </c>
      <c r="C34" s="323">
        <v>3692.05</v>
      </c>
      <c r="D34" s="324">
        <v>3671.6666666666665</v>
      </c>
      <c r="E34" s="324">
        <v>3598.4333333333329</v>
      </c>
      <c r="F34" s="324">
        <v>3504.8166666666666</v>
      </c>
      <c r="G34" s="324">
        <v>3431.583333333333</v>
      </c>
      <c r="H34" s="324">
        <v>3765.2833333333328</v>
      </c>
      <c r="I34" s="324">
        <v>3838.5166666666664</v>
      </c>
      <c r="J34" s="324">
        <v>3932.1333333333328</v>
      </c>
      <c r="K34" s="323">
        <v>3744.9</v>
      </c>
      <c r="L34" s="323">
        <v>3578.05</v>
      </c>
      <c r="M34" s="323">
        <v>0.96131999999999995</v>
      </c>
      <c r="N34" s="1"/>
      <c r="O34" s="1"/>
    </row>
    <row r="35" spans="1:15" ht="12.75" customHeight="1">
      <c r="A35" s="30">
        <v>25</v>
      </c>
      <c r="B35" s="342" t="s">
        <v>51</v>
      </c>
      <c r="C35" s="323">
        <v>291.2</v>
      </c>
      <c r="D35" s="324">
        <v>292.58333333333331</v>
      </c>
      <c r="E35" s="324">
        <v>287.66666666666663</v>
      </c>
      <c r="F35" s="324">
        <v>284.13333333333333</v>
      </c>
      <c r="G35" s="324">
        <v>279.21666666666664</v>
      </c>
      <c r="H35" s="324">
        <v>296.11666666666662</v>
      </c>
      <c r="I35" s="324">
        <v>301.03333333333325</v>
      </c>
      <c r="J35" s="324">
        <v>304.56666666666661</v>
      </c>
      <c r="K35" s="323">
        <v>297.5</v>
      </c>
      <c r="L35" s="323">
        <v>289.05</v>
      </c>
      <c r="M35" s="323">
        <v>26.584140000000001</v>
      </c>
      <c r="N35" s="1"/>
      <c r="O35" s="1"/>
    </row>
    <row r="36" spans="1:15" ht="12.75" customHeight="1">
      <c r="A36" s="30">
        <v>26</v>
      </c>
      <c r="B36" s="342" t="s">
        <v>851</v>
      </c>
      <c r="C36" s="323">
        <v>1287.7</v>
      </c>
      <c r="D36" s="324">
        <v>1287.9000000000001</v>
      </c>
      <c r="E36" s="324">
        <v>1257.9000000000001</v>
      </c>
      <c r="F36" s="324">
        <v>1228.0999999999999</v>
      </c>
      <c r="G36" s="324">
        <v>1198.0999999999999</v>
      </c>
      <c r="H36" s="324">
        <v>1317.7000000000003</v>
      </c>
      <c r="I36" s="324">
        <v>1347.7000000000003</v>
      </c>
      <c r="J36" s="324">
        <v>1377.5000000000005</v>
      </c>
      <c r="K36" s="323">
        <v>1317.9</v>
      </c>
      <c r="L36" s="323">
        <v>1258.0999999999999</v>
      </c>
      <c r="M36" s="323">
        <v>6.8913000000000002</v>
      </c>
      <c r="N36" s="1"/>
      <c r="O36" s="1"/>
    </row>
    <row r="37" spans="1:15" ht="12.75" customHeight="1">
      <c r="A37" s="30">
        <v>27</v>
      </c>
      <c r="B37" s="342" t="s">
        <v>812</v>
      </c>
      <c r="C37" s="323">
        <v>856.7</v>
      </c>
      <c r="D37" s="324">
        <v>857.69999999999993</v>
      </c>
      <c r="E37" s="324">
        <v>823.99999999999989</v>
      </c>
      <c r="F37" s="324">
        <v>791.3</v>
      </c>
      <c r="G37" s="324">
        <v>757.59999999999991</v>
      </c>
      <c r="H37" s="324">
        <v>890.39999999999986</v>
      </c>
      <c r="I37" s="324">
        <v>924.09999999999991</v>
      </c>
      <c r="J37" s="324">
        <v>956.79999999999984</v>
      </c>
      <c r="K37" s="323">
        <v>891.4</v>
      </c>
      <c r="L37" s="323">
        <v>825</v>
      </c>
      <c r="M37" s="323">
        <v>2.6012200000000001</v>
      </c>
      <c r="N37" s="1"/>
      <c r="O37" s="1"/>
    </row>
    <row r="38" spans="1:15" ht="12.75" customHeight="1">
      <c r="A38" s="30">
        <v>28</v>
      </c>
      <c r="B38" s="342" t="s">
        <v>292</v>
      </c>
      <c r="C38" s="323">
        <v>886.3</v>
      </c>
      <c r="D38" s="324">
        <v>891.04999999999984</v>
      </c>
      <c r="E38" s="324">
        <v>873.4499999999997</v>
      </c>
      <c r="F38" s="324">
        <v>860.59999999999991</v>
      </c>
      <c r="G38" s="324">
        <v>842.99999999999977</v>
      </c>
      <c r="H38" s="324">
        <v>903.89999999999964</v>
      </c>
      <c r="I38" s="324">
        <v>921.49999999999977</v>
      </c>
      <c r="J38" s="324">
        <v>934.34999999999957</v>
      </c>
      <c r="K38" s="323">
        <v>908.65</v>
      </c>
      <c r="L38" s="323">
        <v>878.2</v>
      </c>
      <c r="M38" s="323">
        <v>2.36374</v>
      </c>
      <c r="N38" s="1"/>
      <c r="O38" s="1"/>
    </row>
    <row r="39" spans="1:15" ht="12.75" customHeight="1">
      <c r="A39" s="30">
        <v>29</v>
      </c>
      <c r="B39" s="342" t="s">
        <v>52</v>
      </c>
      <c r="C39" s="323">
        <v>728.7</v>
      </c>
      <c r="D39" s="324">
        <v>731.31666666666672</v>
      </c>
      <c r="E39" s="324">
        <v>722.53333333333342</v>
      </c>
      <c r="F39" s="324">
        <v>716.36666666666667</v>
      </c>
      <c r="G39" s="324">
        <v>707.58333333333337</v>
      </c>
      <c r="H39" s="324">
        <v>737.48333333333346</v>
      </c>
      <c r="I39" s="324">
        <v>746.26666666666677</v>
      </c>
      <c r="J39" s="324">
        <v>752.43333333333351</v>
      </c>
      <c r="K39" s="323">
        <v>740.1</v>
      </c>
      <c r="L39" s="323">
        <v>725.15</v>
      </c>
      <c r="M39" s="323">
        <v>1.48607</v>
      </c>
      <c r="N39" s="1"/>
      <c r="O39" s="1"/>
    </row>
    <row r="40" spans="1:15" ht="12.75" customHeight="1">
      <c r="A40" s="30">
        <v>30</v>
      </c>
      <c r="B40" s="342" t="s">
        <v>53</v>
      </c>
      <c r="C40" s="323">
        <v>4923.5</v>
      </c>
      <c r="D40" s="324">
        <v>4934.7</v>
      </c>
      <c r="E40" s="324">
        <v>4852.8499999999995</v>
      </c>
      <c r="F40" s="324">
        <v>4782.2</v>
      </c>
      <c r="G40" s="324">
        <v>4700.3499999999995</v>
      </c>
      <c r="H40" s="324">
        <v>5005.3499999999995</v>
      </c>
      <c r="I40" s="324">
        <v>5087.2</v>
      </c>
      <c r="J40" s="324">
        <v>5157.8499999999995</v>
      </c>
      <c r="K40" s="323">
        <v>5016.55</v>
      </c>
      <c r="L40" s="323">
        <v>4864.05</v>
      </c>
      <c r="M40" s="323">
        <v>6.2692399999999999</v>
      </c>
      <c r="N40" s="1"/>
      <c r="O40" s="1"/>
    </row>
    <row r="41" spans="1:15" ht="12.75" customHeight="1">
      <c r="A41" s="30">
        <v>31</v>
      </c>
      <c r="B41" s="342" t="s">
        <v>54</v>
      </c>
      <c r="C41" s="323">
        <v>183.9</v>
      </c>
      <c r="D41" s="324">
        <v>183.4</v>
      </c>
      <c r="E41" s="324">
        <v>181.5</v>
      </c>
      <c r="F41" s="324">
        <v>179.1</v>
      </c>
      <c r="G41" s="324">
        <v>177.2</v>
      </c>
      <c r="H41" s="324">
        <v>185.8</v>
      </c>
      <c r="I41" s="324">
        <v>187.70000000000005</v>
      </c>
      <c r="J41" s="324">
        <v>190.10000000000002</v>
      </c>
      <c r="K41" s="323">
        <v>185.3</v>
      </c>
      <c r="L41" s="323">
        <v>181</v>
      </c>
      <c r="M41" s="323">
        <v>21.03886</v>
      </c>
      <c r="N41" s="1"/>
      <c r="O41" s="1"/>
    </row>
    <row r="42" spans="1:15" ht="12.75" customHeight="1">
      <c r="A42" s="30">
        <v>32</v>
      </c>
      <c r="B42" s="342" t="s">
        <v>302</v>
      </c>
      <c r="C42" s="323">
        <v>418.25</v>
      </c>
      <c r="D42" s="324">
        <v>418.81666666666666</v>
      </c>
      <c r="E42" s="324">
        <v>411.68333333333334</v>
      </c>
      <c r="F42" s="324">
        <v>405.11666666666667</v>
      </c>
      <c r="G42" s="324">
        <v>397.98333333333335</v>
      </c>
      <c r="H42" s="324">
        <v>425.38333333333333</v>
      </c>
      <c r="I42" s="324">
        <v>432.51666666666665</v>
      </c>
      <c r="J42" s="324">
        <v>439.08333333333331</v>
      </c>
      <c r="K42" s="323">
        <v>425.95</v>
      </c>
      <c r="L42" s="323">
        <v>412.25</v>
      </c>
      <c r="M42" s="323">
        <v>1.7683800000000001</v>
      </c>
      <c r="N42" s="1"/>
      <c r="O42" s="1"/>
    </row>
    <row r="43" spans="1:15" ht="12.75" customHeight="1">
      <c r="A43" s="30">
        <v>33</v>
      </c>
      <c r="B43" s="342" t="s">
        <v>303</v>
      </c>
      <c r="C43" s="323">
        <v>90.35</v>
      </c>
      <c r="D43" s="324">
        <v>90.533333333333346</v>
      </c>
      <c r="E43" s="324">
        <v>89.116666666666688</v>
      </c>
      <c r="F43" s="324">
        <v>87.88333333333334</v>
      </c>
      <c r="G43" s="324">
        <v>86.466666666666683</v>
      </c>
      <c r="H43" s="324">
        <v>91.766666666666694</v>
      </c>
      <c r="I43" s="324">
        <v>93.183333333333351</v>
      </c>
      <c r="J43" s="324">
        <v>94.4166666666667</v>
      </c>
      <c r="K43" s="323">
        <v>91.95</v>
      </c>
      <c r="L43" s="323">
        <v>89.3</v>
      </c>
      <c r="M43" s="323">
        <v>7.0448300000000001</v>
      </c>
      <c r="N43" s="1"/>
      <c r="O43" s="1"/>
    </row>
    <row r="44" spans="1:15" ht="12.75" customHeight="1">
      <c r="A44" s="30">
        <v>34</v>
      </c>
      <c r="B44" s="342" t="s">
        <v>55</v>
      </c>
      <c r="C44" s="323">
        <v>107.3</v>
      </c>
      <c r="D44" s="324">
        <v>106.21666666666665</v>
      </c>
      <c r="E44" s="324">
        <v>104.58333333333331</v>
      </c>
      <c r="F44" s="324">
        <v>101.86666666666666</v>
      </c>
      <c r="G44" s="324">
        <v>100.23333333333332</v>
      </c>
      <c r="H44" s="324">
        <v>108.93333333333331</v>
      </c>
      <c r="I44" s="324">
        <v>110.56666666666666</v>
      </c>
      <c r="J44" s="324">
        <v>113.2833333333333</v>
      </c>
      <c r="K44" s="323">
        <v>107.85</v>
      </c>
      <c r="L44" s="323">
        <v>103.5</v>
      </c>
      <c r="M44" s="323">
        <v>222.29840999999999</v>
      </c>
      <c r="N44" s="1"/>
      <c r="O44" s="1"/>
    </row>
    <row r="45" spans="1:15" ht="12.75" customHeight="1">
      <c r="A45" s="30">
        <v>35</v>
      </c>
      <c r="B45" s="342" t="s">
        <v>57</v>
      </c>
      <c r="C45" s="323">
        <v>2962.8</v>
      </c>
      <c r="D45" s="324">
        <v>2950.8166666666671</v>
      </c>
      <c r="E45" s="324">
        <v>2929.2833333333342</v>
      </c>
      <c r="F45" s="324">
        <v>2895.7666666666673</v>
      </c>
      <c r="G45" s="324">
        <v>2874.2333333333345</v>
      </c>
      <c r="H45" s="324">
        <v>2984.3333333333339</v>
      </c>
      <c r="I45" s="324">
        <v>3005.8666666666668</v>
      </c>
      <c r="J45" s="324">
        <v>3039.3833333333337</v>
      </c>
      <c r="K45" s="323">
        <v>2972.35</v>
      </c>
      <c r="L45" s="323">
        <v>2917.3</v>
      </c>
      <c r="M45" s="323">
        <v>12.14217</v>
      </c>
      <c r="N45" s="1"/>
      <c r="O45" s="1"/>
    </row>
    <row r="46" spans="1:15" ht="12.75" customHeight="1">
      <c r="A46" s="30">
        <v>36</v>
      </c>
      <c r="B46" s="342" t="s">
        <v>304</v>
      </c>
      <c r="C46" s="323">
        <v>174.2</v>
      </c>
      <c r="D46" s="324">
        <v>174.13333333333333</v>
      </c>
      <c r="E46" s="324">
        <v>171.06666666666666</v>
      </c>
      <c r="F46" s="324">
        <v>167.93333333333334</v>
      </c>
      <c r="G46" s="324">
        <v>164.86666666666667</v>
      </c>
      <c r="H46" s="324">
        <v>177.26666666666665</v>
      </c>
      <c r="I46" s="324">
        <v>180.33333333333331</v>
      </c>
      <c r="J46" s="324">
        <v>183.46666666666664</v>
      </c>
      <c r="K46" s="323">
        <v>177.2</v>
      </c>
      <c r="L46" s="323">
        <v>171</v>
      </c>
      <c r="M46" s="323">
        <v>2.88585</v>
      </c>
      <c r="N46" s="1"/>
      <c r="O46" s="1"/>
    </row>
    <row r="47" spans="1:15" ht="12.75" customHeight="1">
      <c r="A47" s="30">
        <v>37</v>
      </c>
      <c r="B47" s="342" t="s">
        <v>306</v>
      </c>
      <c r="C47" s="323">
        <v>1973.45</v>
      </c>
      <c r="D47" s="324">
        <v>1957.1166666666668</v>
      </c>
      <c r="E47" s="324">
        <v>1929.2333333333336</v>
      </c>
      <c r="F47" s="324">
        <v>1885.0166666666669</v>
      </c>
      <c r="G47" s="324">
        <v>1857.1333333333337</v>
      </c>
      <c r="H47" s="324">
        <v>2001.3333333333335</v>
      </c>
      <c r="I47" s="324">
        <v>2029.2166666666667</v>
      </c>
      <c r="J47" s="324">
        <v>2073.4333333333334</v>
      </c>
      <c r="K47" s="323">
        <v>1985</v>
      </c>
      <c r="L47" s="323">
        <v>1912.9</v>
      </c>
      <c r="M47" s="323">
        <v>3.3043900000000002</v>
      </c>
      <c r="N47" s="1"/>
      <c r="O47" s="1"/>
    </row>
    <row r="48" spans="1:15" ht="12.75" customHeight="1">
      <c r="A48" s="30">
        <v>38</v>
      </c>
      <c r="B48" s="342" t="s">
        <v>305</v>
      </c>
      <c r="C48" s="323">
        <v>2651.05</v>
      </c>
      <c r="D48" s="324">
        <v>2675.7000000000003</v>
      </c>
      <c r="E48" s="324">
        <v>2604.4000000000005</v>
      </c>
      <c r="F48" s="324">
        <v>2557.7500000000005</v>
      </c>
      <c r="G48" s="324">
        <v>2486.4500000000007</v>
      </c>
      <c r="H48" s="324">
        <v>2722.3500000000004</v>
      </c>
      <c r="I48" s="324">
        <v>2793.6500000000005</v>
      </c>
      <c r="J48" s="324">
        <v>2840.3</v>
      </c>
      <c r="K48" s="323">
        <v>2747</v>
      </c>
      <c r="L48" s="323">
        <v>2629.05</v>
      </c>
      <c r="M48" s="323">
        <v>0.14907000000000001</v>
      </c>
      <c r="N48" s="1"/>
      <c r="O48" s="1"/>
    </row>
    <row r="49" spans="1:15" ht="12.75" customHeight="1">
      <c r="A49" s="30">
        <v>39</v>
      </c>
      <c r="B49" s="342" t="s">
        <v>240</v>
      </c>
      <c r="C49" s="323">
        <v>1650.35</v>
      </c>
      <c r="D49" s="324">
        <v>1656.5666666666666</v>
      </c>
      <c r="E49" s="324">
        <v>1635.8333333333333</v>
      </c>
      <c r="F49" s="324">
        <v>1621.3166666666666</v>
      </c>
      <c r="G49" s="324">
        <v>1600.5833333333333</v>
      </c>
      <c r="H49" s="324">
        <v>1671.0833333333333</v>
      </c>
      <c r="I49" s="324">
        <v>1691.8166666666668</v>
      </c>
      <c r="J49" s="324">
        <v>1706.3333333333333</v>
      </c>
      <c r="K49" s="323">
        <v>1677.3</v>
      </c>
      <c r="L49" s="323">
        <v>1642.05</v>
      </c>
      <c r="M49" s="323">
        <v>2.7777599999999998</v>
      </c>
      <c r="N49" s="1"/>
      <c r="O49" s="1"/>
    </row>
    <row r="50" spans="1:15" ht="12.75" customHeight="1">
      <c r="A50" s="30">
        <v>40</v>
      </c>
      <c r="B50" s="342" t="s">
        <v>307</v>
      </c>
      <c r="C50" s="323">
        <v>9499.15</v>
      </c>
      <c r="D50" s="324">
        <v>9455.65</v>
      </c>
      <c r="E50" s="324">
        <v>9274.0499999999993</v>
      </c>
      <c r="F50" s="324">
        <v>9048.9499999999989</v>
      </c>
      <c r="G50" s="324">
        <v>8867.3499999999985</v>
      </c>
      <c r="H50" s="324">
        <v>9680.75</v>
      </c>
      <c r="I50" s="324">
        <v>9862.3500000000022</v>
      </c>
      <c r="J50" s="324">
        <v>10087.450000000001</v>
      </c>
      <c r="K50" s="323">
        <v>9637.25</v>
      </c>
      <c r="L50" s="323">
        <v>9230.5499999999993</v>
      </c>
      <c r="M50" s="323">
        <v>0.46373999999999999</v>
      </c>
      <c r="N50" s="1"/>
      <c r="O50" s="1"/>
    </row>
    <row r="51" spans="1:15" ht="12.75" customHeight="1">
      <c r="A51" s="30">
        <v>41</v>
      </c>
      <c r="B51" s="342" t="s">
        <v>59</v>
      </c>
      <c r="C51" s="323">
        <v>1121.0999999999999</v>
      </c>
      <c r="D51" s="324">
        <v>1133.7166666666667</v>
      </c>
      <c r="E51" s="324">
        <v>1063.4833333333333</v>
      </c>
      <c r="F51" s="324">
        <v>1005.8666666666666</v>
      </c>
      <c r="G51" s="324">
        <v>935.63333333333321</v>
      </c>
      <c r="H51" s="324">
        <v>1191.3333333333335</v>
      </c>
      <c r="I51" s="324">
        <v>1261.5666666666671</v>
      </c>
      <c r="J51" s="324">
        <v>1319.1833333333336</v>
      </c>
      <c r="K51" s="323">
        <v>1203.95</v>
      </c>
      <c r="L51" s="323">
        <v>1076.0999999999999</v>
      </c>
      <c r="M51" s="323">
        <v>27.690190000000001</v>
      </c>
      <c r="N51" s="1"/>
      <c r="O51" s="1"/>
    </row>
    <row r="52" spans="1:15" ht="12.75" customHeight="1">
      <c r="A52" s="30">
        <v>42</v>
      </c>
      <c r="B52" s="342" t="s">
        <v>60</v>
      </c>
      <c r="C52" s="323">
        <v>631.29999999999995</v>
      </c>
      <c r="D52" s="324">
        <v>636.13333333333333</v>
      </c>
      <c r="E52" s="324">
        <v>622.56666666666661</v>
      </c>
      <c r="F52" s="324">
        <v>613.83333333333326</v>
      </c>
      <c r="G52" s="324">
        <v>600.26666666666654</v>
      </c>
      <c r="H52" s="324">
        <v>644.86666666666667</v>
      </c>
      <c r="I52" s="324">
        <v>658.43333333333351</v>
      </c>
      <c r="J52" s="324">
        <v>667.16666666666674</v>
      </c>
      <c r="K52" s="323">
        <v>649.70000000000005</v>
      </c>
      <c r="L52" s="323">
        <v>627.4</v>
      </c>
      <c r="M52" s="323">
        <v>10.749650000000001</v>
      </c>
      <c r="N52" s="1"/>
      <c r="O52" s="1"/>
    </row>
    <row r="53" spans="1:15" ht="12.75" customHeight="1">
      <c r="A53" s="30">
        <v>43</v>
      </c>
      <c r="B53" s="342" t="s">
        <v>308</v>
      </c>
      <c r="C53" s="323">
        <v>432.9</v>
      </c>
      <c r="D53" s="324">
        <v>430.95</v>
      </c>
      <c r="E53" s="324">
        <v>423.95</v>
      </c>
      <c r="F53" s="324">
        <v>415</v>
      </c>
      <c r="G53" s="324">
        <v>408</v>
      </c>
      <c r="H53" s="324">
        <v>439.9</v>
      </c>
      <c r="I53" s="324">
        <v>446.9</v>
      </c>
      <c r="J53" s="324">
        <v>455.84999999999997</v>
      </c>
      <c r="K53" s="323">
        <v>437.95</v>
      </c>
      <c r="L53" s="323">
        <v>422</v>
      </c>
      <c r="M53" s="323">
        <v>2.5211100000000002</v>
      </c>
      <c r="N53" s="1"/>
      <c r="O53" s="1"/>
    </row>
    <row r="54" spans="1:15" ht="12.75" customHeight="1">
      <c r="A54" s="30">
        <v>44</v>
      </c>
      <c r="B54" s="342" t="s">
        <v>61</v>
      </c>
      <c r="C54" s="323">
        <v>710.05</v>
      </c>
      <c r="D54" s="324">
        <v>702.48333333333323</v>
      </c>
      <c r="E54" s="324">
        <v>692.56666666666649</v>
      </c>
      <c r="F54" s="324">
        <v>675.08333333333326</v>
      </c>
      <c r="G54" s="324">
        <v>665.16666666666652</v>
      </c>
      <c r="H54" s="324">
        <v>719.96666666666647</v>
      </c>
      <c r="I54" s="324">
        <v>729.88333333333321</v>
      </c>
      <c r="J54" s="324">
        <v>747.36666666666645</v>
      </c>
      <c r="K54" s="323">
        <v>712.4</v>
      </c>
      <c r="L54" s="323">
        <v>685</v>
      </c>
      <c r="M54" s="323">
        <v>107.20884</v>
      </c>
      <c r="N54" s="1"/>
      <c r="O54" s="1"/>
    </row>
    <row r="55" spans="1:15" ht="12.75" customHeight="1">
      <c r="A55" s="30">
        <v>45</v>
      </c>
      <c r="B55" s="342" t="s">
        <v>62</v>
      </c>
      <c r="C55" s="323">
        <v>3452.55</v>
      </c>
      <c r="D55" s="324">
        <v>3428.5</v>
      </c>
      <c r="E55" s="324">
        <v>3392.05</v>
      </c>
      <c r="F55" s="324">
        <v>3331.55</v>
      </c>
      <c r="G55" s="324">
        <v>3295.1000000000004</v>
      </c>
      <c r="H55" s="324">
        <v>3489</v>
      </c>
      <c r="I55" s="324">
        <v>3525.45</v>
      </c>
      <c r="J55" s="324">
        <v>3585.95</v>
      </c>
      <c r="K55" s="323">
        <v>3464.95</v>
      </c>
      <c r="L55" s="323">
        <v>3368</v>
      </c>
      <c r="M55" s="323">
        <v>2.4529899999999998</v>
      </c>
      <c r="N55" s="1"/>
      <c r="O55" s="1"/>
    </row>
    <row r="56" spans="1:15" ht="12.75" customHeight="1">
      <c r="A56" s="30">
        <v>46</v>
      </c>
      <c r="B56" s="342" t="s">
        <v>312</v>
      </c>
      <c r="C56" s="323">
        <v>160.75</v>
      </c>
      <c r="D56" s="324">
        <v>161.6</v>
      </c>
      <c r="E56" s="324">
        <v>158.69999999999999</v>
      </c>
      <c r="F56" s="324">
        <v>156.65</v>
      </c>
      <c r="G56" s="324">
        <v>153.75</v>
      </c>
      <c r="H56" s="324">
        <v>163.64999999999998</v>
      </c>
      <c r="I56" s="324">
        <v>166.55</v>
      </c>
      <c r="J56" s="324">
        <v>168.59999999999997</v>
      </c>
      <c r="K56" s="323">
        <v>164.5</v>
      </c>
      <c r="L56" s="323">
        <v>159.55000000000001</v>
      </c>
      <c r="M56" s="323">
        <v>4.68485</v>
      </c>
      <c r="N56" s="1"/>
      <c r="O56" s="1"/>
    </row>
    <row r="57" spans="1:15" ht="12.75" customHeight="1">
      <c r="A57" s="30">
        <v>47</v>
      </c>
      <c r="B57" s="342" t="s">
        <v>313</v>
      </c>
      <c r="C57" s="323">
        <v>1002.15</v>
      </c>
      <c r="D57" s="324">
        <v>1011.3833333333333</v>
      </c>
      <c r="E57" s="324">
        <v>987.76666666666665</v>
      </c>
      <c r="F57" s="324">
        <v>973.38333333333333</v>
      </c>
      <c r="G57" s="324">
        <v>949.76666666666665</v>
      </c>
      <c r="H57" s="324">
        <v>1025.7666666666667</v>
      </c>
      <c r="I57" s="324">
        <v>1049.3833333333332</v>
      </c>
      <c r="J57" s="324">
        <v>1063.7666666666667</v>
      </c>
      <c r="K57" s="323">
        <v>1035</v>
      </c>
      <c r="L57" s="323">
        <v>997</v>
      </c>
      <c r="M57" s="323">
        <v>1.7285999999999999</v>
      </c>
      <c r="N57" s="1"/>
      <c r="O57" s="1"/>
    </row>
    <row r="58" spans="1:15" ht="12.75" customHeight="1">
      <c r="A58" s="30">
        <v>48</v>
      </c>
      <c r="B58" s="342" t="s">
        <v>64</v>
      </c>
      <c r="C58" s="323">
        <v>15678.5</v>
      </c>
      <c r="D58" s="324">
        <v>15608.333333333334</v>
      </c>
      <c r="E58" s="324">
        <v>15481.666666666668</v>
      </c>
      <c r="F58" s="324">
        <v>15284.833333333334</v>
      </c>
      <c r="G58" s="324">
        <v>15158.166666666668</v>
      </c>
      <c r="H58" s="324">
        <v>15805.166666666668</v>
      </c>
      <c r="I58" s="324">
        <v>15931.833333333336</v>
      </c>
      <c r="J58" s="324">
        <v>16128.666666666668</v>
      </c>
      <c r="K58" s="323">
        <v>15735</v>
      </c>
      <c r="L58" s="323">
        <v>15411.5</v>
      </c>
      <c r="M58" s="323">
        <v>2.8520099999999999</v>
      </c>
      <c r="N58" s="1"/>
      <c r="O58" s="1"/>
    </row>
    <row r="59" spans="1:15" ht="12" customHeight="1">
      <c r="A59" s="30">
        <v>49</v>
      </c>
      <c r="B59" s="342" t="s">
        <v>245</v>
      </c>
      <c r="C59" s="323">
        <v>4999.3</v>
      </c>
      <c r="D59" s="324">
        <v>4978.3833333333341</v>
      </c>
      <c r="E59" s="324">
        <v>4940.9166666666679</v>
      </c>
      <c r="F59" s="324">
        <v>4882.5333333333338</v>
      </c>
      <c r="G59" s="324">
        <v>4845.0666666666675</v>
      </c>
      <c r="H59" s="324">
        <v>5036.7666666666682</v>
      </c>
      <c r="I59" s="324">
        <v>5074.2333333333336</v>
      </c>
      <c r="J59" s="324">
        <v>5132.6166666666686</v>
      </c>
      <c r="K59" s="323">
        <v>5015.8500000000004</v>
      </c>
      <c r="L59" s="323">
        <v>4920</v>
      </c>
      <c r="M59" s="323">
        <v>0.64027000000000001</v>
      </c>
      <c r="N59" s="1"/>
      <c r="O59" s="1"/>
    </row>
    <row r="60" spans="1:15" ht="12.75" customHeight="1">
      <c r="A60" s="30">
        <v>50</v>
      </c>
      <c r="B60" s="342" t="s">
        <v>65</v>
      </c>
      <c r="C60" s="323">
        <v>6665.45</v>
      </c>
      <c r="D60" s="324">
        <v>6618.1500000000005</v>
      </c>
      <c r="E60" s="324">
        <v>6547.3000000000011</v>
      </c>
      <c r="F60" s="324">
        <v>6429.1500000000005</v>
      </c>
      <c r="G60" s="324">
        <v>6358.3000000000011</v>
      </c>
      <c r="H60" s="324">
        <v>6736.3000000000011</v>
      </c>
      <c r="I60" s="324">
        <v>6807.1500000000015</v>
      </c>
      <c r="J60" s="324">
        <v>6925.3000000000011</v>
      </c>
      <c r="K60" s="323">
        <v>6689</v>
      </c>
      <c r="L60" s="323">
        <v>6500</v>
      </c>
      <c r="M60" s="323">
        <v>12.66846</v>
      </c>
      <c r="N60" s="1"/>
      <c r="O60" s="1"/>
    </row>
    <row r="61" spans="1:15" ht="12.75" customHeight="1">
      <c r="A61" s="30">
        <v>51</v>
      </c>
      <c r="B61" s="342" t="s">
        <v>314</v>
      </c>
      <c r="C61" s="323">
        <v>2901.25</v>
      </c>
      <c r="D61" s="324">
        <v>2883.1</v>
      </c>
      <c r="E61" s="324">
        <v>2846.2</v>
      </c>
      <c r="F61" s="324">
        <v>2791.15</v>
      </c>
      <c r="G61" s="324">
        <v>2754.25</v>
      </c>
      <c r="H61" s="324">
        <v>2938.1499999999996</v>
      </c>
      <c r="I61" s="324">
        <v>2975.05</v>
      </c>
      <c r="J61" s="324">
        <v>3030.0999999999995</v>
      </c>
      <c r="K61" s="323">
        <v>2920</v>
      </c>
      <c r="L61" s="323">
        <v>2828.05</v>
      </c>
      <c r="M61" s="323">
        <v>0.7329</v>
      </c>
      <c r="N61" s="1"/>
      <c r="O61" s="1"/>
    </row>
    <row r="62" spans="1:15" ht="12.75" customHeight="1">
      <c r="A62" s="30">
        <v>52</v>
      </c>
      <c r="B62" s="342" t="s">
        <v>66</v>
      </c>
      <c r="C62" s="323">
        <v>1977.25</v>
      </c>
      <c r="D62" s="324">
        <v>1972.7666666666667</v>
      </c>
      <c r="E62" s="324">
        <v>1948.9333333333334</v>
      </c>
      <c r="F62" s="324">
        <v>1920.6166666666668</v>
      </c>
      <c r="G62" s="324">
        <v>1896.7833333333335</v>
      </c>
      <c r="H62" s="324">
        <v>2001.0833333333333</v>
      </c>
      <c r="I62" s="324">
        <v>2024.9166666666667</v>
      </c>
      <c r="J62" s="324">
        <v>2053.2333333333331</v>
      </c>
      <c r="K62" s="323">
        <v>1996.6</v>
      </c>
      <c r="L62" s="323">
        <v>1944.45</v>
      </c>
      <c r="M62" s="323">
        <v>1.8427100000000001</v>
      </c>
      <c r="N62" s="1"/>
      <c r="O62" s="1"/>
    </row>
    <row r="63" spans="1:15" ht="12.75" customHeight="1">
      <c r="A63" s="30">
        <v>53</v>
      </c>
      <c r="B63" s="342" t="s">
        <v>315</v>
      </c>
      <c r="C63" s="323">
        <v>502.05</v>
      </c>
      <c r="D63" s="324">
        <v>498.2166666666667</v>
      </c>
      <c r="E63" s="324">
        <v>481.43333333333339</v>
      </c>
      <c r="F63" s="324">
        <v>460.81666666666672</v>
      </c>
      <c r="G63" s="324">
        <v>444.03333333333342</v>
      </c>
      <c r="H63" s="324">
        <v>518.83333333333337</v>
      </c>
      <c r="I63" s="324">
        <v>535.61666666666667</v>
      </c>
      <c r="J63" s="324">
        <v>556.23333333333335</v>
      </c>
      <c r="K63" s="323">
        <v>515</v>
      </c>
      <c r="L63" s="323">
        <v>477.6</v>
      </c>
      <c r="M63" s="323">
        <v>190.10121000000001</v>
      </c>
      <c r="N63" s="1"/>
      <c r="O63" s="1"/>
    </row>
    <row r="64" spans="1:15" ht="12.75" customHeight="1">
      <c r="A64" s="30">
        <v>54</v>
      </c>
      <c r="B64" s="342" t="s">
        <v>67</v>
      </c>
      <c r="C64" s="323">
        <v>264.95</v>
      </c>
      <c r="D64" s="324">
        <v>264.08333333333331</v>
      </c>
      <c r="E64" s="324">
        <v>260.11666666666662</v>
      </c>
      <c r="F64" s="324">
        <v>255.2833333333333</v>
      </c>
      <c r="G64" s="324">
        <v>251.31666666666661</v>
      </c>
      <c r="H64" s="324">
        <v>268.91666666666663</v>
      </c>
      <c r="I64" s="324">
        <v>272.88333333333333</v>
      </c>
      <c r="J64" s="324">
        <v>277.71666666666664</v>
      </c>
      <c r="K64" s="323">
        <v>268.05</v>
      </c>
      <c r="L64" s="323">
        <v>259.25</v>
      </c>
      <c r="M64" s="323">
        <v>78.995149999999995</v>
      </c>
      <c r="N64" s="1"/>
      <c r="O64" s="1"/>
    </row>
    <row r="65" spans="1:15" ht="12.75" customHeight="1">
      <c r="A65" s="30">
        <v>55</v>
      </c>
      <c r="B65" s="342" t="s">
        <v>68</v>
      </c>
      <c r="C65" s="323">
        <v>106.9</v>
      </c>
      <c r="D65" s="324">
        <v>105.98333333333333</v>
      </c>
      <c r="E65" s="324">
        <v>104.46666666666667</v>
      </c>
      <c r="F65" s="324">
        <v>102.03333333333333</v>
      </c>
      <c r="G65" s="324">
        <v>100.51666666666667</v>
      </c>
      <c r="H65" s="324">
        <v>108.41666666666667</v>
      </c>
      <c r="I65" s="324">
        <v>109.93333333333335</v>
      </c>
      <c r="J65" s="324">
        <v>112.36666666666667</v>
      </c>
      <c r="K65" s="323">
        <v>107.5</v>
      </c>
      <c r="L65" s="323">
        <v>103.55</v>
      </c>
      <c r="M65" s="323">
        <v>457.50608</v>
      </c>
      <c r="N65" s="1"/>
      <c r="O65" s="1"/>
    </row>
    <row r="66" spans="1:15" ht="12.75" customHeight="1">
      <c r="A66" s="30">
        <v>56</v>
      </c>
      <c r="B66" s="342" t="s">
        <v>246</v>
      </c>
      <c r="C66" s="323">
        <v>48.85</v>
      </c>
      <c r="D66" s="324">
        <v>48.733333333333327</v>
      </c>
      <c r="E66" s="324">
        <v>48.216666666666654</v>
      </c>
      <c r="F66" s="324">
        <v>47.583333333333329</v>
      </c>
      <c r="G66" s="324">
        <v>47.066666666666656</v>
      </c>
      <c r="H66" s="324">
        <v>49.366666666666653</v>
      </c>
      <c r="I66" s="324">
        <v>49.883333333333319</v>
      </c>
      <c r="J66" s="324">
        <v>50.516666666666652</v>
      </c>
      <c r="K66" s="323">
        <v>49.25</v>
      </c>
      <c r="L66" s="323">
        <v>48.1</v>
      </c>
      <c r="M66" s="323">
        <v>32.722090000000001</v>
      </c>
      <c r="N66" s="1"/>
      <c r="O66" s="1"/>
    </row>
    <row r="67" spans="1:15" ht="12.75" customHeight="1">
      <c r="A67" s="30">
        <v>57</v>
      </c>
      <c r="B67" s="342" t="s">
        <v>309</v>
      </c>
      <c r="C67" s="323">
        <v>2991.65</v>
      </c>
      <c r="D67" s="324">
        <v>2969.7833333333333</v>
      </c>
      <c r="E67" s="324">
        <v>2918.9166666666665</v>
      </c>
      <c r="F67" s="324">
        <v>2846.1833333333334</v>
      </c>
      <c r="G67" s="324">
        <v>2795.3166666666666</v>
      </c>
      <c r="H67" s="324">
        <v>3042.5166666666664</v>
      </c>
      <c r="I67" s="324">
        <v>3093.3833333333332</v>
      </c>
      <c r="J67" s="324">
        <v>3166.1166666666663</v>
      </c>
      <c r="K67" s="323">
        <v>3020.65</v>
      </c>
      <c r="L67" s="323">
        <v>2897.05</v>
      </c>
      <c r="M67" s="323">
        <v>0.92657999999999996</v>
      </c>
      <c r="N67" s="1"/>
      <c r="O67" s="1"/>
    </row>
    <row r="68" spans="1:15" ht="12.75" customHeight="1">
      <c r="A68" s="30">
        <v>58</v>
      </c>
      <c r="B68" s="342" t="s">
        <v>69</v>
      </c>
      <c r="C68" s="323">
        <v>1844.3</v>
      </c>
      <c r="D68" s="324">
        <v>1824.4333333333334</v>
      </c>
      <c r="E68" s="324">
        <v>1796.8666666666668</v>
      </c>
      <c r="F68" s="324">
        <v>1749.4333333333334</v>
      </c>
      <c r="G68" s="324">
        <v>1721.8666666666668</v>
      </c>
      <c r="H68" s="324">
        <v>1871.8666666666668</v>
      </c>
      <c r="I68" s="324">
        <v>1899.4333333333334</v>
      </c>
      <c r="J68" s="324">
        <v>1946.8666666666668</v>
      </c>
      <c r="K68" s="323">
        <v>1852</v>
      </c>
      <c r="L68" s="323">
        <v>1777</v>
      </c>
      <c r="M68" s="323">
        <v>2.36219</v>
      </c>
      <c r="N68" s="1"/>
      <c r="O68" s="1"/>
    </row>
    <row r="69" spans="1:15" ht="12.75" customHeight="1">
      <c r="A69" s="30">
        <v>59</v>
      </c>
      <c r="B69" s="342" t="s">
        <v>317</v>
      </c>
      <c r="C69" s="323">
        <v>4460.25</v>
      </c>
      <c r="D69" s="324">
        <v>4429.75</v>
      </c>
      <c r="E69" s="324">
        <v>4361.5</v>
      </c>
      <c r="F69" s="324">
        <v>4262.75</v>
      </c>
      <c r="G69" s="324">
        <v>4194.5</v>
      </c>
      <c r="H69" s="324">
        <v>4528.5</v>
      </c>
      <c r="I69" s="324">
        <v>4596.75</v>
      </c>
      <c r="J69" s="324">
        <v>4695.5</v>
      </c>
      <c r="K69" s="323">
        <v>4498</v>
      </c>
      <c r="L69" s="323">
        <v>4331</v>
      </c>
      <c r="M69" s="323">
        <v>0.16832</v>
      </c>
      <c r="N69" s="1"/>
      <c r="O69" s="1"/>
    </row>
    <row r="70" spans="1:15" ht="12.75" customHeight="1">
      <c r="A70" s="30">
        <v>60</v>
      </c>
      <c r="B70" s="342" t="s">
        <v>247</v>
      </c>
      <c r="C70" s="323">
        <v>905.45</v>
      </c>
      <c r="D70" s="324">
        <v>911.73333333333323</v>
      </c>
      <c r="E70" s="324">
        <v>893.31666666666649</v>
      </c>
      <c r="F70" s="324">
        <v>881.18333333333328</v>
      </c>
      <c r="G70" s="324">
        <v>862.76666666666654</v>
      </c>
      <c r="H70" s="324">
        <v>923.86666666666645</v>
      </c>
      <c r="I70" s="324">
        <v>942.28333333333319</v>
      </c>
      <c r="J70" s="324">
        <v>954.4166666666664</v>
      </c>
      <c r="K70" s="323">
        <v>930.15</v>
      </c>
      <c r="L70" s="323">
        <v>899.6</v>
      </c>
      <c r="M70" s="323">
        <v>0.76510999999999996</v>
      </c>
      <c r="N70" s="1"/>
      <c r="O70" s="1"/>
    </row>
    <row r="71" spans="1:15" ht="12.75" customHeight="1">
      <c r="A71" s="30">
        <v>61</v>
      </c>
      <c r="B71" s="342" t="s">
        <v>318</v>
      </c>
      <c r="C71" s="323">
        <v>501.9</v>
      </c>
      <c r="D71" s="324">
        <v>505.34999999999997</v>
      </c>
      <c r="E71" s="324">
        <v>495.69999999999993</v>
      </c>
      <c r="F71" s="324">
        <v>489.49999999999994</v>
      </c>
      <c r="G71" s="324">
        <v>479.84999999999991</v>
      </c>
      <c r="H71" s="324">
        <v>511.54999999999995</v>
      </c>
      <c r="I71" s="324">
        <v>521.19999999999993</v>
      </c>
      <c r="J71" s="324">
        <v>527.4</v>
      </c>
      <c r="K71" s="323">
        <v>515</v>
      </c>
      <c r="L71" s="323">
        <v>499.15</v>
      </c>
      <c r="M71" s="323">
        <v>9.4808900000000005</v>
      </c>
      <c r="N71" s="1"/>
      <c r="O71" s="1"/>
    </row>
    <row r="72" spans="1:15" ht="12.75" customHeight="1">
      <c r="A72" s="30">
        <v>62</v>
      </c>
      <c r="B72" s="342" t="s">
        <v>71</v>
      </c>
      <c r="C72" s="323">
        <v>209.8</v>
      </c>
      <c r="D72" s="324">
        <v>211.69999999999996</v>
      </c>
      <c r="E72" s="324">
        <v>207.29999999999993</v>
      </c>
      <c r="F72" s="324">
        <v>204.79999999999995</v>
      </c>
      <c r="G72" s="324">
        <v>200.39999999999992</v>
      </c>
      <c r="H72" s="324">
        <v>214.19999999999993</v>
      </c>
      <c r="I72" s="324">
        <v>218.59999999999997</v>
      </c>
      <c r="J72" s="324">
        <v>221.09999999999994</v>
      </c>
      <c r="K72" s="323">
        <v>216.1</v>
      </c>
      <c r="L72" s="323">
        <v>209.2</v>
      </c>
      <c r="M72" s="323">
        <v>94.971879999999999</v>
      </c>
      <c r="N72" s="1"/>
      <c r="O72" s="1"/>
    </row>
    <row r="73" spans="1:15" ht="12.75" customHeight="1">
      <c r="A73" s="30">
        <v>63</v>
      </c>
      <c r="B73" s="342" t="s">
        <v>310</v>
      </c>
      <c r="C73" s="323">
        <v>1531.2</v>
      </c>
      <c r="D73" s="324">
        <v>1509</v>
      </c>
      <c r="E73" s="324">
        <v>1480</v>
      </c>
      <c r="F73" s="324">
        <v>1428.8</v>
      </c>
      <c r="G73" s="324">
        <v>1399.8</v>
      </c>
      <c r="H73" s="324">
        <v>1560.2</v>
      </c>
      <c r="I73" s="324">
        <v>1589.2</v>
      </c>
      <c r="J73" s="324">
        <v>1640.4</v>
      </c>
      <c r="K73" s="323">
        <v>1538</v>
      </c>
      <c r="L73" s="323">
        <v>1457.8</v>
      </c>
      <c r="M73" s="323">
        <v>2.2418100000000001</v>
      </c>
      <c r="N73" s="1"/>
      <c r="O73" s="1"/>
    </row>
    <row r="74" spans="1:15" ht="12.75" customHeight="1">
      <c r="A74" s="30">
        <v>64</v>
      </c>
      <c r="B74" s="342" t="s">
        <v>72</v>
      </c>
      <c r="C74" s="323">
        <v>677.35</v>
      </c>
      <c r="D74" s="324">
        <v>675.23333333333323</v>
      </c>
      <c r="E74" s="324">
        <v>666.46666666666647</v>
      </c>
      <c r="F74" s="324">
        <v>655.58333333333326</v>
      </c>
      <c r="G74" s="324">
        <v>646.81666666666649</v>
      </c>
      <c r="H74" s="324">
        <v>686.11666666666645</v>
      </c>
      <c r="I74" s="324">
        <v>694.8833333333331</v>
      </c>
      <c r="J74" s="324">
        <v>705.76666666666642</v>
      </c>
      <c r="K74" s="323">
        <v>684</v>
      </c>
      <c r="L74" s="323">
        <v>664.35</v>
      </c>
      <c r="M74" s="323">
        <v>8.0856499999999993</v>
      </c>
      <c r="N74" s="1"/>
      <c r="O74" s="1"/>
    </row>
    <row r="75" spans="1:15" ht="12.75" customHeight="1">
      <c r="A75" s="30">
        <v>65</v>
      </c>
      <c r="B75" s="342" t="s">
        <v>73</v>
      </c>
      <c r="C75" s="323">
        <v>649.45000000000005</v>
      </c>
      <c r="D75" s="324">
        <v>642.35</v>
      </c>
      <c r="E75" s="324">
        <v>632.15000000000009</v>
      </c>
      <c r="F75" s="324">
        <v>614.85</v>
      </c>
      <c r="G75" s="324">
        <v>604.65000000000009</v>
      </c>
      <c r="H75" s="324">
        <v>659.65000000000009</v>
      </c>
      <c r="I75" s="324">
        <v>669.85000000000014</v>
      </c>
      <c r="J75" s="324">
        <v>687.15000000000009</v>
      </c>
      <c r="K75" s="323">
        <v>652.54999999999995</v>
      </c>
      <c r="L75" s="323">
        <v>625.04999999999995</v>
      </c>
      <c r="M75" s="323">
        <v>21.24004</v>
      </c>
      <c r="N75" s="1"/>
      <c r="O75" s="1"/>
    </row>
    <row r="76" spans="1:15" ht="12.75" customHeight="1">
      <c r="A76" s="30">
        <v>66</v>
      </c>
      <c r="B76" s="342" t="s">
        <v>319</v>
      </c>
      <c r="C76" s="323">
        <v>13293.75</v>
      </c>
      <c r="D76" s="324">
        <v>13285.449999999999</v>
      </c>
      <c r="E76" s="324">
        <v>13070.899999999998</v>
      </c>
      <c r="F76" s="324">
        <v>12848.05</v>
      </c>
      <c r="G76" s="324">
        <v>12633.499999999998</v>
      </c>
      <c r="H76" s="324">
        <v>13508.299999999997</v>
      </c>
      <c r="I76" s="324">
        <v>13722.849999999997</v>
      </c>
      <c r="J76" s="324">
        <v>13945.699999999997</v>
      </c>
      <c r="K76" s="323">
        <v>13500</v>
      </c>
      <c r="L76" s="323">
        <v>13062.6</v>
      </c>
      <c r="M76" s="323">
        <v>3.0839999999999999E-2</v>
      </c>
      <c r="N76" s="1"/>
      <c r="O76" s="1"/>
    </row>
    <row r="77" spans="1:15" ht="12.75" customHeight="1">
      <c r="A77" s="30">
        <v>67</v>
      </c>
      <c r="B77" s="342" t="s">
        <v>75</v>
      </c>
      <c r="C77" s="323">
        <v>700.4</v>
      </c>
      <c r="D77" s="324">
        <v>697.80000000000007</v>
      </c>
      <c r="E77" s="324">
        <v>690.75000000000011</v>
      </c>
      <c r="F77" s="324">
        <v>681.1</v>
      </c>
      <c r="G77" s="324">
        <v>674.05000000000007</v>
      </c>
      <c r="H77" s="324">
        <v>707.45000000000016</v>
      </c>
      <c r="I77" s="324">
        <v>714.50000000000011</v>
      </c>
      <c r="J77" s="324">
        <v>724.1500000000002</v>
      </c>
      <c r="K77" s="323">
        <v>704.85</v>
      </c>
      <c r="L77" s="323">
        <v>688.15</v>
      </c>
      <c r="M77" s="323">
        <v>40.161369999999998</v>
      </c>
      <c r="N77" s="1"/>
      <c r="O77" s="1"/>
    </row>
    <row r="78" spans="1:15" ht="12.75" customHeight="1">
      <c r="A78" s="30">
        <v>68</v>
      </c>
      <c r="B78" s="342" t="s">
        <v>76</v>
      </c>
      <c r="C78" s="323">
        <v>51.05</v>
      </c>
      <c r="D78" s="324">
        <v>51.316666666666663</v>
      </c>
      <c r="E78" s="324">
        <v>50.283333333333324</v>
      </c>
      <c r="F78" s="324">
        <v>49.516666666666659</v>
      </c>
      <c r="G78" s="324">
        <v>48.48333333333332</v>
      </c>
      <c r="H78" s="324">
        <v>52.083333333333329</v>
      </c>
      <c r="I78" s="324">
        <v>53.11666666666666</v>
      </c>
      <c r="J78" s="324">
        <v>53.883333333333333</v>
      </c>
      <c r="K78" s="323">
        <v>52.35</v>
      </c>
      <c r="L78" s="323">
        <v>50.55</v>
      </c>
      <c r="M78" s="323">
        <v>209.12013999999999</v>
      </c>
      <c r="N78" s="1"/>
      <c r="O78" s="1"/>
    </row>
    <row r="79" spans="1:15" ht="12.75" customHeight="1">
      <c r="A79" s="30">
        <v>69</v>
      </c>
      <c r="B79" s="342" t="s">
        <v>77</v>
      </c>
      <c r="C79" s="323">
        <v>328.7</v>
      </c>
      <c r="D79" s="324">
        <v>329.21666666666664</v>
      </c>
      <c r="E79" s="324">
        <v>324.13333333333327</v>
      </c>
      <c r="F79" s="324">
        <v>319.56666666666661</v>
      </c>
      <c r="G79" s="324">
        <v>314.48333333333323</v>
      </c>
      <c r="H79" s="324">
        <v>333.7833333333333</v>
      </c>
      <c r="I79" s="324">
        <v>338.86666666666667</v>
      </c>
      <c r="J79" s="324">
        <v>343.43333333333334</v>
      </c>
      <c r="K79" s="323">
        <v>334.3</v>
      </c>
      <c r="L79" s="323">
        <v>324.64999999999998</v>
      </c>
      <c r="M79" s="323">
        <v>27.57846</v>
      </c>
      <c r="N79" s="1"/>
      <c r="O79" s="1"/>
    </row>
    <row r="80" spans="1:15" ht="12.75" customHeight="1">
      <c r="A80" s="30">
        <v>70</v>
      </c>
      <c r="B80" s="342" t="s">
        <v>320</v>
      </c>
      <c r="C80" s="323">
        <v>1140.25</v>
      </c>
      <c r="D80" s="324">
        <v>1135.05</v>
      </c>
      <c r="E80" s="324">
        <v>1120.1999999999998</v>
      </c>
      <c r="F80" s="324">
        <v>1100.1499999999999</v>
      </c>
      <c r="G80" s="324">
        <v>1085.2999999999997</v>
      </c>
      <c r="H80" s="324">
        <v>1155.0999999999999</v>
      </c>
      <c r="I80" s="324">
        <v>1169.9499999999998</v>
      </c>
      <c r="J80" s="324">
        <v>1190</v>
      </c>
      <c r="K80" s="323">
        <v>1149.9000000000001</v>
      </c>
      <c r="L80" s="323">
        <v>1115</v>
      </c>
      <c r="M80" s="323">
        <v>1.04647</v>
      </c>
      <c r="N80" s="1"/>
      <c r="O80" s="1"/>
    </row>
    <row r="81" spans="1:15" ht="12.75" customHeight="1">
      <c r="A81" s="30">
        <v>71</v>
      </c>
      <c r="B81" s="342" t="s">
        <v>322</v>
      </c>
      <c r="C81" s="323">
        <v>6198.55</v>
      </c>
      <c r="D81" s="324">
        <v>6145.05</v>
      </c>
      <c r="E81" s="324">
        <v>6040.1</v>
      </c>
      <c r="F81" s="324">
        <v>5881.6500000000005</v>
      </c>
      <c r="G81" s="324">
        <v>5776.7000000000007</v>
      </c>
      <c r="H81" s="324">
        <v>6303.5</v>
      </c>
      <c r="I81" s="324">
        <v>6408.4499999999989</v>
      </c>
      <c r="J81" s="324">
        <v>6566.9</v>
      </c>
      <c r="K81" s="323">
        <v>6250</v>
      </c>
      <c r="L81" s="323">
        <v>5986.6</v>
      </c>
      <c r="M81" s="323">
        <v>0.12149</v>
      </c>
      <c r="N81" s="1"/>
      <c r="O81" s="1"/>
    </row>
    <row r="82" spans="1:15" ht="12.75" customHeight="1">
      <c r="A82" s="30">
        <v>72</v>
      </c>
      <c r="B82" s="342" t="s">
        <v>323</v>
      </c>
      <c r="C82" s="323">
        <v>979.9</v>
      </c>
      <c r="D82" s="324">
        <v>985.26666666666677</v>
      </c>
      <c r="E82" s="324">
        <v>965.63333333333355</v>
      </c>
      <c r="F82" s="324">
        <v>951.36666666666679</v>
      </c>
      <c r="G82" s="324">
        <v>931.73333333333358</v>
      </c>
      <c r="H82" s="324">
        <v>999.53333333333353</v>
      </c>
      <c r="I82" s="324">
        <v>1019.1666666666667</v>
      </c>
      <c r="J82" s="324">
        <v>1033.4333333333334</v>
      </c>
      <c r="K82" s="323">
        <v>1004.9</v>
      </c>
      <c r="L82" s="323">
        <v>971</v>
      </c>
      <c r="M82" s="323">
        <v>0.52576000000000001</v>
      </c>
      <c r="N82" s="1"/>
      <c r="O82" s="1"/>
    </row>
    <row r="83" spans="1:15" ht="12.75" customHeight="1">
      <c r="A83" s="30">
        <v>73</v>
      </c>
      <c r="B83" s="342" t="s">
        <v>78</v>
      </c>
      <c r="C83" s="323">
        <v>14022.95</v>
      </c>
      <c r="D83" s="324">
        <v>14063.233333333332</v>
      </c>
      <c r="E83" s="324">
        <v>13849.716666666664</v>
      </c>
      <c r="F83" s="324">
        <v>13676.483333333332</v>
      </c>
      <c r="G83" s="324">
        <v>13462.966666666664</v>
      </c>
      <c r="H83" s="324">
        <v>14236.466666666664</v>
      </c>
      <c r="I83" s="324">
        <v>14449.98333333333</v>
      </c>
      <c r="J83" s="324">
        <v>14623.216666666664</v>
      </c>
      <c r="K83" s="323">
        <v>14276.75</v>
      </c>
      <c r="L83" s="323">
        <v>13890</v>
      </c>
      <c r="M83" s="323">
        <v>0.68198000000000003</v>
      </c>
      <c r="N83" s="1"/>
      <c r="O83" s="1"/>
    </row>
    <row r="84" spans="1:15" ht="12.75" customHeight="1">
      <c r="A84" s="30">
        <v>74</v>
      </c>
      <c r="B84" s="342" t="s">
        <v>80</v>
      </c>
      <c r="C84" s="323">
        <v>359.65</v>
      </c>
      <c r="D84" s="324">
        <v>357.66666666666669</v>
      </c>
      <c r="E84" s="324">
        <v>354.33333333333337</v>
      </c>
      <c r="F84" s="324">
        <v>349.01666666666671</v>
      </c>
      <c r="G84" s="324">
        <v>345.68333333333339</v>
      </c>
      <c r="H84" s="324">
        <v>362.98333333333335</v>
      </c>
      <c r="I84" s="324">
        <v>366.31666666666672</v>
      </c>
      <c r="J84" s="324">
        <v>371.63333333333333</v>
      </c>
      <c r="K84" s="323">
        <v>361</v>
      </c>
      <c r="L84" s="323">
        <v>352.35</v>
      </c>
      <c r="M84" s="323">
        <v>82.249120000000005</v>
      </c>
      <c r="N84" s="1"/>
      <c r="O84" s="1"/>
    </row>
    <row r="85" spans="1:15" ht="12.75" customHeight="1">
      <c r="A85" s="30">
        <v>75</v>
      </c>
      <c r="B85" s="342" t="s">
        <v>324</v>
      </c>
      <c r="C85" s="323">
        <v>455.1</v>
      </c>
      <c r="D85" s="324">
        <v>450.43333333333339</v>
      </c>
      <c r="E85" s="324">
        <v>441.01666666666677</v>
      </c>
      <c r="F85" s="324">
        <v>426.93333333333339</v>
      </c>
      <c r="G85" s="324">
        <v>417.51666666666677</v>
      </c>
      <c r="H85" s="324">
        <v>464.51666666666677</v>
      </c>
      <c r="I85" s="324">
        <v>473.93333333333339</v>
      </c>
      <c r="J85" s="324">
        <v>488.01666666666677</v>
      </c>
      <c r="K85" s="323">
        <v>459.85</v>
      </c>
      <c r="L85" s="323">
        <v>436.35</v>
      </c>
      <c r="M85" s="323">
        <v>3.32498</v>
      </c>
      <c r="N85" s="1"/>
      <c r="O85" s="1"/>
    </row>
    <row r="86" spans="1:15" ht="12.75" customHeight="1">
      <c r="A86" s="30">
        <v>76</v>
      </c>
      <c r="B86" s="342" t="s">
        <v>81</v>
      </c>
      <c r="C86" s="323">
        <v>3185.85</v>
      </c>
      <c r="D86" s="324">
        <v>3181.9833333333336</v>
      </c>
      <c r="E86" s="324">
        <v>3148.9666666666672</v>
      </c>
      <c r="F86" s="324">
        <v>3112.0833333333335</v>
      </c>
      <c r="G86" s="324">
        <v>3079.0666666666671</v>
      </c>
      <c r="H86" s="324">
        <v>3218.8666666666672</v>
      </c>
      <c r="I86" s="324">
        <v>3251.8833333333337</v>
      </c>
      <c r="J86" s="324">
        <v>3288.7666666666673</v>
      </c>
      <c r="K86" s="323">
        <v>3215</v>
      </c>
      <c r="L86" s="323">
        <v>3145.1</v>
      </c>
      <c r="M86" s="323">
        <v>3.3529200000000001</v>
      </c>
      <c r="N86" s="1"/>
      <c r="O86" s="1"/>
    </row>
    <row r="87" spans="1:15" ht="12.75" customHeight="1">
      <c r="A87" s="30">
        <v>77</v>
      </c>
      <c r="B87" s="342" t="s">
        <v>311</v>
      </c>
      <c r="C87" s="323">
        <v>3030.45</v>
      </c>
      <c r="D87" s="324">
        <v>2946.5333333333333</v>
      </c>
      <c r="E87" s="324">
        <v>2779.0666666666666</v>
      </c>
      <c r="F87" s="324">
        <v>2527.6833333333334</v>
      </c>
      <c r="G87" s="324">
        <v>2360.2166666666667</v>
      </c>
      <c r="H87" s="324">
        <v>3197.9166666666665</v>
      </c>
      <c r="I87" s="324">
        <v>3365.3833333333328</v>
      </c>
      <c r="J87" s="324">
        <v>3616.7666666666664</v>
      </c>
      <c r="K87" s="323">
        <v>3114</v>
      </c>
      <c r="L87" s="323">
        <v>2695.15</v>
      </c>
      <c r="M87" s="323">
        <v>75.626130000000003</v>
      </c>
      <c r="N87" s="1"/>
      <c r="O87" s="1"/>
    </row>
    <row r="88" spans="1:15" ht="12.75" customHeight="1">
      <c r="A88" s="30">
        <v>78</v>
      </c>
      <c r="B88" s="342" t="s">
        <v>321</v>
      </c>
      <c r="C88" s="323">
        <v>452.25</v>
      </c>
      <c r="D88" s="324">
        <v>453.86666666666662</v>
      </c>
      <c r="E88" s="324">
        <v>448.88333333333321</v>
      </c>
      <c r="F88" s="324">
        <v>445.51666666666659</v>
      </c>
      <c r="G88" s="324">
        <v>440.53333333333319</v>
      </c>
      <c r="H88" s="324">
        <v>457.23333333333323</v>
      </c>
      <c r="I88" s="324">
        <v>462.2166666666667</v>
      </c>
      <c r="J88" s="324">
        <v>465.58333333333326</v>
      </c>
      <c r="K88" s="323">
        <v>458.85</v>
      </c>
      <c r="L88" s="323">
        <v>450.5</v>
      </c>
      <c r="M88" s="323">
        <v>15.36087</v>
      </c>
      <c r="N88" s="1"/>
      <c r="O88" s="1"/>
    </row>
    <row r="89" spans="1:15" ht="12.75" customHeight="1">
      <c r="A89" s="30">
        <v>79</v>
      </c>
      <c r="B89" s="342" t="s">
        <v>412</v>
      </c>
      <c r="C89" s="323">
        <v>734.4</v>
      </c>
      <c r="D89" s="324">
        <v>735.69999999999993</v>
      </c>
      <c r="E89" s="324">
        <v>718.69999999999982</v>
      </c>
      <c r="F89" s="324">
        <v>702.99999999999989</v>
      </c>
      <c r="G89" s="324">
        <v>685.99999999999977</v>
      </c>
      <c r="H89" s="324">
        <v>751.39999999999986</v>
      </c>
      <c r="I89" s="324">
        <v>768.40000000000009</v>
      </c>
      <c r="J89" s="324">
        <v>784.09999999999991</v>
      </c>
      <c r="K89" s="323">
        <v>752.7</v>
      </c>
      <c r="L89" s="323">
        <v>720</v>
      </c>
      <c r="M89" s="323">
        <v>4.7819200000000004</v>
      </c>
      <c r="N89" s="1"/>
      <c r="O89" s="1"/>
    </row>
    <row r="90" spans="1:15" ht="12.75" customHeight="1">
      <c r="A90" s="30">
        <v>80</v>
      </c>
      <c r="B90" s="342" t="s">
        <v>342</v>
      </c>
      <c r="C90" s="323">
        <v>2453.9499999999998</v>
      </c>
      <c r="D90" s="324">
        <v>2467.9</v>
      </c>
      <c r="E90" s="324">
        <v>2416.0500000000002</v>
      </c>
      <c r="F90" s="324">
        <v>2378.15</v>
      </c>
      <c r="G90" s="324">
        <v>2326.3000000000002</v>
      </c>
      <c r="H90" s="324">
        <v>2505.8000000000002</v>
      </c>
      <c r="I90" s="324">
        <v>2557.6499999999996</v>
      </c>
      <c r="J90" s="324">
        <v>2595.5500000000002</v>
      </c>
      <c r="K90" s="323">
        <v>2519.75</v>
      </c>
      <c r="L90" s="323">
        <v>2430</v>
      </c>
      <c r="M90" s="323">
        <v>1.6973100000000001</v>
      </c>
      <c r="N90" s="1"/>
      <c r="O90" s="1"/>
    </row>
    <row r="91" spans="1:15" ht="12.75" customHeight="1">
      <c r="A91" s="30">
        <v>81</v>
      </c>
      <c r="B91" s="342" t="s">
        <v>82</v>
      </c>
      <c r="C91" s="323">
        <v>221.15</v>
      </c>
      <c r="D91" s="324">
        <v>219.61666666666665</v>
      </c>
      <c r="E91" s="324">
        <v>216.73333333333329</v>
      </c>
      <c r="F91" s="324">
        <v>212.31666666666663</v>
      </c>
      <c r="G91" s="324">
        <v>209.43333333333328</v>
      </c>
      <c r="H91" s="324">
        <v>224.0333333333333</v>
      </c>
      <c r="I91" s="324">
        <v>226.91666666666669</v>
      </c>
      <c r="J91" s="324">
        <v>231.33333333333331</v>
      </c>
      <c r="K91" s="323">
        <v>222.5</v>
      </c>
      <c r="L91" s="323">
        <v>215.2</v>
      </c>
      <c r="M91" s="323">
        <v>124.66233</v>
      </c>
      <c r="N91" s="1"/>
      <c r="O91" s="1"/>
    </row>
    <row r="92" spans="1:15" ht="12.75" customHeight="1">
      <c r="A92" s="30">
        <v>82</v>
      </c>
      <c r="B92" s="342" t="s">
        <v>328</v>
      </c>
      <c r="C92" s="323">
        <v>591.6</v>
      </c>
      <c r="D92" s="324">
        <v>589.13333333333333</v>
      </c>
      <c r="E92" s="324">
        <v>581.76666666666665</v>
      </c>
      <c r="F92" s="324">
        <v>571.93333333333328</v>
      </c>
      <c r="G92" s="324">
        <v>564.56666666666661</v>
      </c>
      <c r="H92" s="324">
        <v>598.9666666666667</v>
      </c>
      <c r="I92" s="324">
        <v>606.33333333333326</v>
      </c>
      <c r="J92" s="324">
        <v>616.16666666666674</v>
      </c>
      <c r="K92" s="323">
        <v>596.5</v>
      </c>
      <c r="L92" s="323">
        <v>579.29999999999995</v>
      </c>
      <c r="M92" s="323">
        <v>3.8559000000000001</v>
      </c>
      <c r="N92" s="1"/>
      <c r="O92" s="1"/>
    </row>
    <row r="93" spans="1:15" ht="12.75" customHeight="1">
      <c r="A93" s="30">
        <v>83</v>
      </c>
      <c r="B93" s="342" t="s">
        <v>329</v>
      </c>
      <c r="C93" s="323">
        <v>729</v>
      </c>
      <c r="D93" s="324">
        <v>730.51666666666677</v>
      </c>
      <c r="E93" s="324">
        <v>718.08333333333348</v>
      </c>
      <c r="F93" s="324">
        <v>707.16666666666674</v>
      </c>
      <c r="G93" s="324">
        <v>694.73333333333346</v>
      </c>
      <c r="H93" s="324">
        <v>741.43333333333351</v>
      </c>
      <c r="I93" s="324">
        <v>753.86666666666667</v>
      </c>
      <c r="J93" s="324">
        <v>764.78333333333353</v>
      </c>
      <c r="K93" s="323">
        <v>742.95</v>
      </c>
      <c r="L93" s="323">
        <v>719.6</v>
      </c>
      <c r="M93" s="323">
        <v>0.53483999999999998</v>
      </c>
      <c r="N93" s="1"/>
      <c r="O93" s="1"/>
    </row>
    <row r="94" spans="1:15" ht="12.75" customHeight="1">
      <c r="A94" s="30">
        <v>84</v>
      </c>
      <c r="B94" s="342" t="s">
        <v>331</v>
      </c>
      <c r="C94" s="323">
        <v>805.9</v>
      </c>
      <c r="D94" s="324">
        <v>797.45000000000016</v>
      </c>
      <c r="E94" s="324">
        <v>782.90000000000032</v>
      </c>
      <c r="F94" s="324">
        <v>759.9000000000002</v>
      </c>
      <c r="G94" s="324">
        <v>745.35000000000036</v>
      </c>
      <c r="H94" s="324">
        <v>820.45000000000027</v>
      </c>
      <c r="I94" s="324">
        <v>835.00000000000023</v>
      </c>
      <c r="J94" s="324">
        <v>858.00000000000023</v>
      </c>
      <c r="K94" s="323">
        <v>812</v>
      </c>
      <c r="L94" s="323">
        <v>774.45</v>
      </c>
      <c r="M94" s="323">
        <v>1.0004</v>
      </c>
      <c r="N94" s="1"/>
      <c r="O94" s="1"/>
    </row>
    <row r="95" spans="1:15" ht="12.75" customHeight="1">
      <c r="A95" s="30">
        <v>85</v>
      </c>
      <c r="B95" s="342" t="s">
        <v>249</v>
      </c>
      <c r="C95" s="323">
        <v>107.15</v>
      </c>
      <c r="D95" s="324">
        <v>107.95</v>
      </c>
      <c r="E95" s="324">
        <v>106.10000000000001</v>
      </c>
      <c r="F95" s="324">
        <v>105.05000000000001</v>
      </c>
      <c r="G95" s="324">
        <v>103.20000000000002</v>
      </c>
      <c r="H95" s="324">
        <v>109</v>
      </c>
      <c r="I95" s="324">
        <v>110.85</v>
      </c>
      <c r="J95" s="324">
        <v>111.89999999999999</v>
      </c>
      <c r="K95" s="323">
        <v>109.8</v>
      </c>
      <c r="L95" s="323">
        <v>106.9</v>
      </c>
      <c r="M95" s="323">
        <v>8.6124700000000001</v>
      </c>
      <c r="N95" s="1"/>
      <c r="O95" s="1"/>
    </row>
    <row r="96" spans="1:15" ht="12.75" customHeight="1">
      <c r="A96" s="30">
        <v>86</v>
      </c>
      <c r="B96" s="342" t="s">
        <v>325</v>
      </c>
      <c r="C96" s="323">
        <v>379.2</v>
      </c>
      <c r="D96" s="324">
        <v>381.08333333333331</v>
      </c>
      <c r="E96" s="324">
        <v>375.36666666666662</v>
      </c>
      <c r="F96" s="324">
        <v>371.5333333333333</v>
      </c>
      <c r="G96" s="324">
        <v>365.81666666666661</v>
      </c>
      <c r="H96" s="324">
        <v>384.91666666666663</v>
      </c>
      <c r="I96" s="324">
        <v>390.63333333333333</v>
      </c>
      <c r="J96" s="324">
        <v>394.46666666666664</v>
      </c>
      <c r="K96" s="323">
        <v>386.8</v>
      </c>
      <c r="L96" s="323">
        <v>377.25</v>
      </c>
      <c r="M96" s="323">
        <v>3.4213100000000001</v>
      </c>
      <c r="N96" s="1"/>
      <c r="O96" s="1"/>
    </row>
    <row r="97" spans="1:15" ht="12.75" customHeight="1">
      <c r="A97" s="30">
        <v>87</v>
      </c>
      <c r="B97" s="342" t="s">
        <v>334</v>
      </c>
      <c r="C97" s="323">
        <v>1573.05</v>
      </c>
      <c r="D97" s="324">
        <v>1562.05</v>
      </c>
      <c r="E97" s="324">
        <v>1536</v>
      </c>
      <c r="F97" s="324">
        <v>1498.95</v>
      </c>
      <c r="G97" s="324">
        <v>1472.9</v>
      </c>
      <c r="H97" s="324">
        <v>1599.1</v>
      </c>
      <c r="I97" s="324">
        <v>1625.1499999999996</v>
      </c>
      <c r="J97" s="324">
        <v>1662.1999999999998</v>
      </c>
      <c r="K97" s="323">
        <v>1588.1</v>
      </c>
      <c r="L97" s="323">
        <v>1525</v>
      </c>
      <c r="M97" s="323">
        <v>27.062950000000001</v>
      </c>
      <c r="N97" s="1"/>
      <c r="O97" s="1"/>
    </row>
    <row r="98" spans="1:15" ht="12.75" customHeight="1">
      <c r="A98" s="30">
        <v>88</v>
      </c>
      <c r="B98" s="342" t="s">
        <v>332</v>
      </c>
      <c r="C98" s="323">
        <v>1000.4</v>
      </c>
      <c r="D98" s="324">
        <v>1004.6166666666667</v>
      </c>
      <c r="E98" s="324">
        <v>991.7833333333333</v>
      </c>
      <c r="F98" s="324">
        <v>983.16666666666663</v>
      </c>
      <c r="G98" s="324">
        <v>970.33333333333326</v>
      </c>
      <c r="H98" s="324">
        <v>1013.2333333333333</v>
      </c>
      <c r="I98" s="324">
        <v>1026.0666666666666</v>
      </c>
      <c r="J98" s="324">
        <v>1034.6833333333334</v>
      </c>
      <c r="K98" s="323">
        <v>1017.45</v>
      </c>
      <c r="L98" s="323">
        <v>996</v>
      </c>
      <c r="M98" s="323">
        <v>0.46489000000000003</v>
      </c>
      <c r="N98" s="1"/>
      <c r="O98" s="1"/>
    </row>
    <row r="99" spans="1:15" ht="12.75" customHeight="1">
      <c r="A99" s="30">
        <v>89</v>
      </c>
      <c r="B99" s="342" t="s">
        <v>333</v>
      </c>
      <c r="C99" s="323">
        <v>18.600000000000001</v>
      </c>
      <c r="D99" s="324">
        <v>18.666666666666668</v>
      </c>
      <c r="E99" s="324">
        <v>18.433333333333337</v>
      </c>
      <c r="F99" s="324">
        <v>18.266666666666669</v>
      </c>
      <c r="G99" s="324">
        <v>18.033333333333339</v>
      </c>
      <c r="H99" s="324">
        <v>18.833333333333336</v>
      </c>
      <c r="I99" s="324">
        <v>19.066666666666663</v>
      </c>
      <c r="J99" s="324">
        <v>19.233333333333334</v>
      </c>
      <c r="K99" s="323">
        <v>18.899999999999999</v>
      </c>
      <c r="L99" s="323">
        <v>18.5</v>
      </c>
      <c r="M99" s="323">
        <v>15.82521</v>
      </c>
      <c r="N99" s="1"/>
      <c r="O99" s="1"/>
    </row>
    <row r="100" spans="1:15" ht="12.75" customHeight="1">
      <c r="A100" s="30">
        <v>90</v>
      </c>
      <c r="B100" s="342" t="s">
        <v>335</v>
      </c>
      <c r="C100" s="323">
        <v>618.70000000000005</v>
      </c>
      <c r="D100" s="324">
        <v>615.35</v>
      </c>
      <c r="E100" s="324">
        <v>609.35</v>
      </c>
      <c r="F100" s="324">
        <v>600</v>
      </c>
      <c r="G100" s="324">
        <v>594</v>
      </c>
      <c r="H100" s="324">
        <v>624.70000000000005</v>
      </c>
      <c r="I100" s="324">
        <v>630.70000000000005</v>
      </c>
      <c r="J100" s="324">
        <v>640.05000000000007</v>
      </c>
      <c r="K100" s="323">
        <v>621.35</v>
      </c>
      <c r="L100" s="323">
        <v>606</v>
      </c>
      <c r="M100" s="323">
        <v>1.7336</v>
      </c>
      <c r="N100" s="1"/>
      <c r="O100" s="1"/>
    </row>
    <row r="101" spans="1:15" ht="12.75" customHeight="1">
      <c r="A101" s="30">
        <v>91</v>
      </c>
      <c r="B101" s="342" t="s">
        <v>336</v>
      </c>
      <c r="C101" s="323">
        <v>763.55</v>
      </c>
      <c r="D101" s="324">
        <v>766.86666666666667</v>
      </c>
      <c r="E101" s="324">
        <v>748.83333333333337</v>
      </c>
      <c r="F101" s="324">
        <v>734.11666666666667</v>
      </c>
      <c r="G101" s="324">
        <v>716.08333333333337</v>
      </c>
      <c r="H101" s="324">
        <v>781.58333333333337</v>
      </c>
      <c r="I101" s="324">
        <v>799.61666666666667</v>
      </c>
      <c r="J101" s="324">
        <v>814.33333333333337</v>
      </c>
      <c r="K101" s="323">
        <v>784.9</v>
      </c>
      <c r="L101" s="323">
        <v>752.15</v>
      </c>
      <c r="M101" s="323">
        <v>6.5183099999999996</v>
      </c>
      <c r="N101" s="1"/>
      <c r="O101" s="1"/>
    </row>
    <row r="102" spans="1:15" ht="12.75" customHeight="1">
      <c r="A102" s="30">
        <v>92</v>
      </c>
      <c r="B102" s="342" t="s">
        <v>337</v>
      </c>
      <c r="C102" s="323">
        <v>4413.8999999999996</v>
      </c>
      <c r="D102" s="324">
        <v>4432.9833333333336</v>
      </c>
      <c r="E102" s="324">
        <v>4333.1166666666668</v>
      </c>
      <c r="F102" s="324">
        <v>4252.333333333333</v>
      </c>
      <c r="G102" s="324">
        <v>4152.4666666666662</v>
      </c>
      <c r="H102" s="324">
        <v>4513.7666666666673</v>
      </c>
      <c r="I102" s="324">
        <v>4613.6333333333341</v>
      </c>
      <c r="J102" s="324">
        <v>4694.4166666666679</v>
      </c>
      <c r="K102" s="323">
        <v>4532.8500000000004</v>
      </c>
      <c r="L102" s="323">
        <v>4352.2</v>
      </c>
      <c r="M102" s="323">
        <v>6.2969999999999998E-2</v>
      </c>
      <c r="N102" s="1"/>
      <c r="O102" s="1"/>
    </row>
    <row r="103" spans="1:15" ht="12.75" customHeight="1">
      <c r="A103" s="30">
        <v>93</v>
      </c>
      <c r="B103" s="342" t="s">
        <v>248</v>
      </c>
      <c r="C103" s="323">
        <v>75.900000000000006</v>
      </c>
      <c r="D103" s="324">
        <v>76.533333333333346</v>
      </c>
      <c r="E103" s="324">
        <v>75.116666666666688</v>
      </c>
      <c r="F103" s="324">
        <v>74.333333333333343</v>
      </c>
      <c r="G103" s="324">
        <v>72.916666666666686</v>
      </c>
      <c r="H103" s="324">
        <v>77.316666666666691</v>
      </c>
      <c r="I103" s="324">
        <v>78.733333333333348</v>
      </c>
      <c r="J103" s="324">
        <v>79.516666666666694</v>
      </c>
      <c r="K103" s="323">
        <v>77.95</v>
      </c>
      <c r="L103" s="323">
        <v>75.75</v>
      </c>
      <c r="M103" s="323">
        <v>31.428989999999999</v>
      </c>
      <c r="N103" s="1"/>
      <c r="O103" s="1"/>
    </row>
    <row r="104" spans="1:15" ht="12.75" customHeight="1">
      <c r="A104" s="30">
        <v>94</v>
      </c>
      <c r="B104" s="342" t="s">
        <v>330</v>
      </c>
      <c r="C104" s="323">
        <v>616.35</v>
      </c>
      <c r="D104" s="324">
        <v>616.23333333333323</v>
      </c>
      <c r="E104" s="324">
        <v>612.46666666666647</v>
      </c>
      <c r="F104" s="324">
        <v>608.58333333333326</v>
      </c>
      <c r="G104" s="324">
        <v>604.81666666666649</v>
      </c>
      <c r="H104" s="324">
        <v>620.11666666666645</v>
      </c>
      <c r="I104" s="324">
        <v>623.8833333333331</v>
      </c>
      <c r="J104" s="324">
        <v>627.76666666666642</v>
      </c>
      <c r="K104" s="323">
        <v>620</v>
      </c>
      <c r="L104" s="323">
        <v>612.35</v>
      </c>
      <c r="M104" s="323">
        <v>6.3009300000000001</v>
      </c>
      <c r="N104" s="1"/>
      <c r="O104" s="1"/>
    </row>
    <row r="105" spans="1:15" ht="12.75" customHeight="1">
      <c r="A105" s="30">
        <v>95</v>
      </c>
      <c r="B105" s="342" t="s">
        <v>830</v>
      </c>
      <c r="C105" s="323">
        <v>170.75</v>
      </c>
      <c r="D105" s="324">
        <v>171.65</v>
      </c>
      <c r="E105" s="324">
        <v>168.8</v>
      </c>
      <c r="F105" s="324">
        <v>166.85</v>
      </c>
      <c r="G105" s="324">
        <v>164</v>
      </c>
      <c r="H105" s="324">
        <v>173.60000000000002</v>
      </c>
      <c r="I105" s="324">
        <v>176.45</v>
      </c>
      <c r="J105" s="324">
        <v>178.40000000000003</v>
      </c>
      <c r="K105" s="323">
        <v>174.5</v>
      </c>
      <c r="L105" s="323">
        <v>169.7</v>
      </c>
      <c r="M105" s="323">
        <v>8.6585699999999992</v>
      </c>
      <c r="N105" s="1"/>
      <c r="O105" s="1"/>
    </row>
    <row r="106" spans="1:15" ht="12.75" customHeight="1">
      <c r="A106" s="30">
        <v>96</v>
      </c>
      <c r="B106" s="342" t="s">
        <v>338</v>
      </c>
      <c r="C106" s="323">
        <v>266.10000000000002</v>
      </c>
      <c r="D106" s="324">
        <v>268.2166666666667</v>
      </c>
      <c r="E106" s="324">
        <v>262.43333333333339</v>
      </c>
      <c r="F106" s="324">
        <v>258.76666666666671</v>
      </c>
      <c r="G106" s="324">
        <v>252.98333333333341</v>
      </c>
      <c r="H106" s="324">
        <v>271.88333333333338</v>
      </c>
      <c r="I106" s="324">
        <v>277.66666666666669</v>
      </c>
      <c r="J106" s="324">
        <v>281.33333333333337</v>
      </c>
      <c r="K106" s="323">
        <v>274</v>
      </c>
      <c r="L106" s="323">
        <v>264.55</v>
      </c>
      <c r="M106" s="323">
        <v>2.8314499999999998</v>
      </c>
      <c r="N106" s="1"/>
      <c r="O106" s="1"/>
    </row>
    <row r="107" spans="1:15" ht="12.75" customHeight="1">
      <c r="A107" s="30">
        <v>97</v>
      </c>
      <c r="B107" s="342" t="s">
        <v>339</v>
      </c>
      <c r="C107" s="323">
        <v>421.05</v>
      </c>
      <c r="D107" s="324">
        <v>422.2</v>
      </c>
      <c r="E107" s="324">
        <v>414.95</v>
      </c>
      <c r="F107" s="324">
        <v>408.85</v>
      </c>
      <c r="G107" s="324">
        <v>401.6</v>
      </c>
      <c r="H107" s="324">
        <v>428.29999999999995</v>
      </c>
      <c r="I107" s="324">
        <v>435.54999999999995</v>
      </c>
      <c r="J107" s="324">
        <v>441.64999999999992</v>
      </c>
      <c r="K107" s="323">
        <v>429.45</v>
      </c>
      <c r="L107" s="323">
        <v>416.1</v>
      </c>
      <c r="M107" s="323">
        <v>17.752579999999998</v>
      </c>
      <c r="N107" s="1"/>
      <c r="O107" s="1"/>
    </row>
    <row r="108" spans="1:15" ht="12.75" customHeight="1">
      <c r="A108" s="30">
        <v>98</v>
      </c>
      <c r="B108" s="342" t="s">
        <v>83</v>
      </c>
      <c r="C108" s="323">
        <v>679.25</v>
      </c>
      <c r="D108" s="324">
        <v>673</v>
      </c>
      <c r="E108" s="324">
        <v>664.3</v>
      </c>
      <c r="F108" s="324">
        <v>649.34999999999991</v>
      </c>
      <c r="G108" s="324">
        <v>640.64999999999986</v>
      </c>
      <c r="H108" s="324">
        <v>687.95</v>
      </c>
      <c r="I108" s="324">
        <v>696.65000000000009</v>
      </c>
      <c r="J108" s="324">
        <v>711.60000000000014</v>
      </c>
      <c r="K108" s="323">
        <v>681.7</v>
      </c>
      <c r="L108" s="323">
        <v>658.05</v>
      </c>
      <c r="M108" s="323">
        <v>16.0838</v>
      </c>
      <c r="N108" s="1"/>
      <c r="O108" s="1"/>
    </row>
    <row r="109" spans="1:15" ht="12.75" customHeight="1">
      <c r="A109" s="30">
        <v>99</v>
      </c>
      <c r="B109" s="342" t="s">
        <v>340</v>
      </c>
      <c r="C109" s="323">
        <v>583.6</v>
      </c>
      <c r="D109" s="324">
        <v>591.05000000000007</v>
      </c>
      <c r="E109" s="324">
        <v>572.65000000000009</v>
      </c>
      <c r="F109" s="324">
        <v>561.70000000000005</v>
      </c>
      <c r="G109" s="324">
        <v>543.30000000000007</v>
      </c>
      <c r="H109" s="324">
        <v>602.00000000000011</v>
      </c>
      <c r="I109" s="324">
        <v>620.4</v>
      </c>
      <c r="J109" s="324">
        <v>631.35000000000014</v>
      </c>
      <c r="K109" s="323">
        <v>609.45000000000005</v>
      </c>
      <c r="L109" s="323">
        <v>580.1</v>
      </c>
      <c r="M109" s="323">
        <v>0.38819999999999999</v>
      </c>
      <c r="N109" s="1"/>
      <c r="O109" s="1"/>
    </row>
    <row r="110" spans="1:15" ht="12.75" customHeight="1">
      <c r="A110" s="30">
        <v>100</v>
      </c>
      <c r="B110" s="342" t="s">
        <v>84</v>
      </c>
      <c r="C110" s="323">
        <v>1048.6500000000001</v>
      </c>
      <c r="D110" s="324">
        <v>1047.8</v>
      </c>
      <c r="E110" s="324">
        <v>1037.5999999999999</v>
      </c>
      <c r="F110" s="324">
        <v>1026.55</v>
      </c>
      <c r="G110" s="324">
        <v>1016.3499999999999</v>
      </c>
      <c r="H110" s="324">
        <v>1058.8499999999999</v>
      </c>
      <c r="I110" s="324">
        <v>1069.0500000000002</v>
      </c>
      <c r="J110" s="324">
        <v>1080.0999999999999</v>
      </c>
      <c r="K110" s="323">
        <v>1058</v>
      </c>
      <c r="L110" s="323">
        <v>1036.75</v>
      </c>
      <c r="M110" s="323">
        <v>55.907710000000002</v>
      </c>
      <c r="N110" s="1"/>
      <c r="O110" s="1"/>
    </row>
    <row r="111" spans="1:15" ht="12.75" customHeight="1">
      <c r="A111" s="30">
        <v>101</v>
      </c>
      <c r="B111" s="342" t="s">
        <v>85</v>
      </c>
      <c r="C111" s="323">
        <v>180.35</v>
      </c>
      <c r="D111" s="324">
        <v>180.11666666666667</v>
      </c>
      <c r="E111" s="324">
        <v>178.08333333333334</v>
      </c>
      <c r="F111" s="324">
        <v>175.81666666666666</v>
      </c>
      <c r="G111" s="324">
        <v>173.78333333333333</v>
      </c>
      <c r="H111" s="324">
        <v>182.38333333333335</v>
      </c>
      <c r="I111" s="324">
        <v>184.41666666666666</v>
      </c>
      <c r="J111" s="324">
        <v>186.68333333333337</v>
      </c>
      <c r="K111" s="323">
        <v>182.15</v>
      </c>
      <c r="L111" s="323">
        <v>177.85</v>
      </c>
      <c r="M111" s="323">
        <v>83.0642</v>
      </c>
      <c r="N111" s="1"/>
      <c r="O111" s="1"/>
    </row>
    <row r="112" spans="1:15" ht="12.75" customHeight="1">
      <c r="A112" s="30">
        <v>102</v>
      </c>
      <c r="B112" s="342" t="s">
        <v>341</v>
      </c>
      <c r="C112" s="323">
        <v>306.14999999999998</v>
      </c>
      <c r="D112" s="324">
        <v>306.58333333333331</v>
      </c>
      <c r="E112" s="324">
        <v>303.16666666666663</v>
      </c>
      <c r="F112" s="324">
        <v>300.18333333333334</v>
      </c>
      <c r="G112" s="324">
        <v>296.76666666666665</v>
      </c>
      <c r="H112" s="324">
        <v>309.56666666666661</v>
      </c>
      <c r="I112" s="324">
        <v>312.98333333333323</v>
      </c>
      <c r="J112" s="324">
        <v>315.96666666666658</v>
      </c>
      <c r="K112" s="323">
        <v>310</v>
      </c>
      <c r="L112" s="323">
        <v>303.60000000000002</v>
      </c>
      <c r="M112" s="323">
        <v>2.0332699999999999</v>
      </c>
      <c r="N112" s="1"/>
      <c r="O112" s="1"/>
    </row>
    <row r="113" spans="1:15" ht="12.75" customHeight="1">
      <c r="A113" s="30">
        <v>103</v>
      </c>
      <c r="B113" s="342" t="s">
        <v>87</v>
      </c>
      <c r="C113" s="323">
        <v>4375.2</v>
      </c>
      <c r="D113" s="324">
        <v>4329.0166666666673</v>
      </c>
      <c r="E113" s="324">
        <v>4263.2833333333347</v>
      </c>
      <c r="F113" s="324">
        <v>4151.3666666666677</v>
      </c>
      <c r="G113" s="324">
        <v>4085.633333333335</v>
      </c>
      <c r="H113" s="324">
        <v>4440.9333333333343</v>
      </c>
      <c r="I113" s="324">
        <v>4506.6666666666661</v>
      </c>
      <c r="J113" s="324">
        <v>4618.5833333333339</v>
      </c>
      <c r="K113" s="323">
        <v>4394.75</v>
      </c>
      <c r="L113" s="323">
        <v>4217.1000000000004</v>
      </c>
      <c r="M113" s="323">
        <v>7.2197399999999998</v>
      </c>
      <c r="N113" s="1"/>
      <c r="O113" s="1"/>
    </row>
    <row r="114" spans="1:15" ht="12.75" customHeight="1">
      <c r="A114" s="30">
        <v>104</v>
      </c>
      <c r="B114" s="342" t="s">
        <v>88</v>
      </c>
      <c r="C114" s="323">
        <v>1518.9</v>
      </c>
      <c r="D114" s="324">
        <v>1509.8500000000001</v>
      </c>
      <c r="E114" s="324">
        <v>1496.7000000000003</v>
      </c>
      <c r="F114" s="324">
        <v>1474.5000000000002</v>
      </c>
      <c r="G114" s="324">
        <v>1461.3500000000004</v>
      </c>
      <c r="H114" s="324">
        <v>1532.0500000000002</v>
      </c>
      <c r="I114" s="324">
        <v>1545.2000000000003</v>
      </c>
      <c r="J114" s="324">
        <v>1567.4</v>
      </c>
      <c r="K114" s="323">
        <v>1523</v>
      </c>
      <c r="L114" s="323">
        <v>1487.65</v>
      </c>
      <c r="M114" s="323">
        <v>4.0145400000000002</v>
      </c>
      <c r="N114" s="1"/>
      <c r="O114" s="1"/>
    </row>
    <row r="115" spans="1:15" ht="12.75" customHeight="1">
      <c r="A115" s="30">
        <v>105</v>
      </c>
      <c r="B115" s="342" t="s">
        <v>89</v>
      </c>
      <c r="C115" s="323">
        <v>599.04999999999995</v>
      </c>
      <c r="D115" s="324">
        <v>597.6</v>
      </c>
      <c r="E115" s="324">
        <v>590.35</v>
      </c>
      <c r="F115" s="324">
        <v>581.65</v>
      </c>
      <c r="G115" s="324">
        <v>574.4</v>
      </c>
      <c r="H115" s="324">
        <v>606.30000000000007</v>
      </c>
      <c r="I115" s="324">
        <v>613.55000000000007</v>
      </c>
      <c r="J115" s="324">
        <v>622.25000000000011</v>
      </c>
      <c r="K115" s="323">
        <v>604.85</v>
      </c>
      <c r="L115" s="323">
        <v>588.9</v>
      </c>
      <c r="M115" s="323">
        <v>9.2212499999999995</v>
      </c>
      <c r="N115" s="1"/>
      <c r="O115" s="1"/>
    </row>
    <row r="116" spans="1:15" ht="12.75" customHeight="1">
      <c r="A116" s="30">
        <v>106</v>
      </c>
      <c r="B116" s="342" t="s">
        <v>90</v>
      </c>
      <c r="C116" s="323">
        <v>766.9</v>
      </c>
      <c r="D116" s="324">
        <v>771.93333333333339</v>
      </c>
      <c r="E116" s="324">
        <v>756.96666666666681</v>
      </c>
      <c r="F116" s="324">
        <v>747.03333333333342</v>
      </c>
      <c r="G116" s="324">
        <v>732.06666666666683</v>
      </c>
      <c r="H116" s="324">
        <v>781.86666666666679</v>
      </c>
      <c r="I116" s="324">
        <v>796.83333333333348</v>
      </c>
      <c r="J116" s="324">
        <v>806.76666666666677</v>
      </c>
      <c r="K116" s="323">
        <v>786.9</v>
      </c>
      <c r="L116" s="323">
        <v>762</v>
      </c>
      <c r="M116" s="323">
        <v>3.9487299999999999</v>
      </c>
      <c r="N116" s="1"/>
      <c r="O116" s="1"/>
    </row>
    <row r="117" spans="1:15" ht="12.75" customHeight="1">
      <c r="A117" s="30">
        <v>107</v>
      </c>
      <c r="B117" s="342" t="s">
        <v>343</v>
      </c>
      <c r="C117" s="323">
        <v>804.3</v>
      </c>
      <c r="D117" s="324">
        <v>774.46666666666658</v>
      </c>
      <c r="E117" s="324">
        <v>717.78333333333319</v>
      </c>
      <c r="F117" s="324">
        <v>631.26666666666665</v>
      </c>
      <c r="G117" s="324">
        <v>574.58333333333326</v>
      </c>
      <c r="H117" s="324">
        <v>860.98333333333312</v>
      </c>
      <c r="I117" s="324">
        <v>917.66666666666652</v>
      </c>
      <c r="J117" s="324">
        <v>1004.1833333333331</v>
      </c>
      <c r="K117" s="323">
        <v>831.15</v>
      </c>
      <c r="L117" s="323">
        <v>687.95</v>
      </c>
      <c r="M117" s="323">
        <v>10.590260000000001</v>
      </c>
      <c r="N117" s="1"/>
      <c r="O117" s="1"/>
    </row>
    <row r="118" spans="1:15" ht="12.75" customHeight="1">
      <c r="A118" s="30">
        <v>108</v>
      </c>
      <c r="B118" s="342" t="s">
        <v>326</v>
      </c>
      <c r="C118" s="323">
        <v>2813.3</v>
      </c>
      <c r="D118" s="324">
        <v>2837.9333333333329</v>
      </c>
      <c r="E118" s="324">
        <v>2727.0666666666657</v>
      </c>
      <c r="F118" s="324">
        <v>2640.8333333333326</v>
      </c>
      <c r="G118" s="324">
        <v>2529.9666666666653</v>
      </c>
      <c r="H118" s="324">
        <v>2924.1666666666661</v>
      </c>
      <c r="I118" s="324">
        <v>3035.0333333333338</v>
      </c>
      <c r="J118" s="324">
        <v>3121.2666666666664</v>
      </c>
      <c r="K118" s="323">
        <v>2948.8</v>
      </c>
      <c r="L118" s="323">
        <v>2751.7</v>
      </c>
      <c r="M118" s="323">
        <v>0.27278999999999998</v>
      </c>
      <c r="N118" s="1"/>
      <c r="O118" s="1"/>
    </row>
    <row r="119" spans="1:15" ht="12.75" customHeight="1">
      <c r="A119" s="30">
        <v>109</v>
      </c>
      <c r="B119" s="342" t="s">
        <v>250</v>
      </c>
      <c r="C119" s="323">
        <v>404.6</v>
      </c>
      <c r="D119" s="324">
        <v>406.25</v>
      </c>
      <c r="E119" s="324">
        <v>400.35</v>
      </c>
      <c r="F119" s="324">
        <v>396.1</v>
      </c>
      <c r="G119" s="324">
        <v>390.20000000000005</v>
      </c>
      <c r="H119" s="324">
        <v>410.5</v>
      </c>
      <c r="I119" s="324">
        <v>416.4</v>
      </c>
      <c r="J119" s="324">
        <v>420.65</v>
      </c>
      <c r="K119" s="323">
        <v>412.15</v>
      </c>
      <c r="L119" s="323">
        <v>402</v>
      </c>
      <c r="M119" s="323">
        <v>8.6366499999999995</v>
      </c>
      <c r="N119" s="1"/>
      <c r="O119" s="1"/>
    </row>
    <row r="120" spans="1:15" ht="12.75" customHeight="1">
      <c r="A120" s="30">
        <v>110</v>
      </c>
      <c r="B120" s="342" t="s">
        <v>327</v>
      </c>
      <c r="C120" s="323">
        <v>212.85</v>
      </c>
      <c r="D120" s="324">
        <v>211.88333333333335</v>
      </c>
      <c r="E120" s="324">
        <v>209.76666666666671</v>
      </c>
      <c r="F120" s="324">
        <v>206.68333333333337</v>
      </c>
      <c r="G120" s="324">
        <v>204.56666666666672</v>
      </c>
      <c r="H120" s="324">
        <v>214.9666666666667</v>
      </c>
      <c r="I120" s="324">
        <v>217.08333333333331</v>
      </c>
      <c r="J120" s="324">
        <v>220.16666666666669</v>
      </c>
      <c r="K120" s="323">
        <v>214</v>
      </c>
      <c r="L120" s="323">
        <v>208.8</v>
      </c>
      <c r="M120" s="323">
        <v>2.3514699999999999</v>
      </c>
      <c r="N120" s="1"/>
      <c r="O120" s="1"/>
    </row>
    <row r="121" spans="1:15" ht="12.75" customHeight="1">
      <c r="A121" s="30">
        <v>111</v>
      </c>
      <c r="B121" s="342" t="s">
        <v>91</v>
      </c>
      <c r="C121" s="323">
        <v>120.35</v>
      </c>
      <c r="D121" s="324">
        <v>121.38333333333333</v>
      </c>
      <c r="E121" s="324">
        <v>118.96666666666665</v>
      </c>
      <c r="F121" s="324">
        <v>117.58333333333333</v>
      </c>
      <c r="G121" s="324">
        <v>115.16666666666666</v>
      </c>
      <c r="H121" s="324">
        <v>122.76666666666665</v>
      </c>
      <c r="I121" s="324">
        <v>125.18333333333334</v>
      </c>
      <c r="J121" s="324">
        <v>126.56666666666665</v>
      </c>
      <c r="K121" s="323">
        <v>123.8</v>
      </c>
      <c r="L121" s="323">
        <v>120</v>
      </c>
      <c r="M121" s="323">
        <v>16.327750000000002</v>
      </c>
      <c r="N121" s="1"/>
      <c r="O121" s="1"/>
    </row>
    <row r="122" spans="1:15" ht="12.75" customHeight="1">
      <c r="A122" s="30">
        <v>112</v>
      </c>
      <c r="B122" s="342" t="s">
        <v>92</v>
      </c>
      <c r="C122" s="323">
        <v>1031.3499999999999</v>
      </c>
      <c r="D122" s="324">
        <v>1024.8500000000001</v>
      </c>
      <c r="E122" s="324">
        <v>1002.5000000000002</v>
      </c>
      <c r="F122" s="324">
        <v>973.65000000000009</v>
      </c>
      <c r="G122" s="324">
        <v>951.30000000000018</v>
      </c>
      <c r="H122" s="324">
        <v>1053.7000000000003</v>
      </c>
      <c r="I122" s="324">
        <v>1076.0500000000002</v>
      </c>
      <c r="J122" s="324">
        <v>1104.9000000000003</v>
      </c>
      <c r="K122" s="323">
        <v>1047.2</v>
      </c>
      <c r="L122" s="323">
        <v>996</v>
      </c>
      <c r="M122" s="323">
        <v>11.647270000000001</v>
      </c>
      <c r="N122" s="1"/>
      <c r="O122" s="1"/>
    </row>
    <row r="123" spans="1:15" ht="12.75" customHeight="1">
      <c r="A123" s="30">
        <v>113</v>
      </c>
      <c r="B123" s="342" t="s">
        <v>344</v>
      </c>
      <c r="C123" s="323">
        <v>882.65</v>
      </c>
      <c r="D123" s="324">
        <v>886.28333333333342</v>
      </c>
      <c r="E123" s="324">
        <v>872.56666666666683</v>
      </c>
      <c r="F123" s="324">
        <v>862.48333333333346</v>
      </c>
      <c r="G123" s="324">
        <v>848.76666666666688</v>
      </c>
      <c r="H123" s="324">
        <v>896.36666666666679</v>
      </c>
      <c r="I123" s="324">
        <v>910.08333333333326</v>
      </c>
      <c r="J123" s="324">
        <v>920.16666666666674</v>
      </c>
      <c r="K123" s="323">
        <v>900</v>
      </c>
      <c r="L123" s="323">
        <v>876.2</v>
      </c>
      <c r="M123" s="323">
        <v>2.3841100000000002</v>
      </c>
      <c r="N123" s="1"/>
      <c r="O123" s="1"/>
    </row>
    <row r="124" spans="1:15" ht="12.75" customHeight="1">
      <c r="A124" s="30">
        <v>114</v>
      </c>
      <c r="B124" s="342" t="s">
        <v>93</v>
      </c>
      <c r="C124" s="323">
        <v>540.6</v>
      </c>
      <c r="D124" s="324">
        <v>540.41666666666663</v>
      </c>
      <c r="E124" s="324">
        <v>532.43333333333328</v>
      </c>
      <c r="F124" s="324">
        <v>524.26666666666665</v>
      </c>
      <c r="G124" s="324">
        <v>516.2833333333333</v>
      </c>
      <c r="H124" s="324">
        <v>548.58333333333326</v>
      </c>
      <c r="I124" s="324">
        <v>556.56666666666661</v>
      </c>
      <c r="J124" s="324">
        <v>564.73333333333323</v>
      </c>
      <c r="K124" s="323">
        <v>548.4</v>
      </c>
      <c r="L124" s="323">
        <v>532.25</v>
      </c>
      <c r="M124" s="323">
        <v>30.492090000000001</v>
      </c>
      <c r="N124" s="1"/>
      <c r="O124" s="1"/>
    </row>
    <row r="125" spans="1:15" ht="12.75" customHeight="1">
      <c r="A125" s="30">
        <v>115</v>
      </c>
      <c r="B125" s="342" t="s">
        <v>251</v>
      </c>
      <c r="C125" s="323">
        <v>1407.4</v>
      </c>
      <c r="D125" s="324">
        <v>1404.8500000000001</v>
      </c>
      <c r="E125" s="324">
        <v>1380.7000000000003</v>
      </c>
      <c r="F125" s="324">
        <v>1354.0000000000002</v>
      </c>
      <c r="G125" s="324">
        <v>1329.8500000000004</v>
      </c>
      <c r="H125" s="324">
        <v>1431.5500000000002</v>
      </c>
      <c r="I125" s="324">
        <v>1455.7000000000003</v>
      </c>
      <c r="J125" s="324">
        <v>1482.4</v>
      </c>
      <c r="K125" s="323">
        <v>1429</v>
      </c>
      <c r="L125" s="323">
        <v>1378.15</v>
      </c>
      <c r="M125" s="323">
        <v>3.1395400000000002</v>
      </c>
      <c r="N125" s="1"/>
      <c r="O125" s="1"/>
    </row>
    <row r="126" spans="1:15" ht="12.75" customHeight="1">
      <c r="A126" s="30">
        <v>116</v>
      </c>
      <c r="B126" s="342" t="s">
        <v>349</v>
      </c>
      <c r="C126" s="323">
        <v>258.7</v>
      </c>
      <c r="D126" s="324">
        <v>259.09999999999997</v>
      </c>
      <c r="E126" s="324">
        <v>255.24999999999994</v>
      </c>
      <c r="F126" s="324">
        <v>251.79999999999998</v>
      </c>
      <c r="G126" s="324">
        <v>247.94999999999996</v>
      </c>
      <c r="H126" s="324">
        <v>262.54999999999995</v>
      </c>
      <c r="I126" s="324">
        <v>266.39999999999998</v>
      </c>
      <c r="J126" s="324">
        <v>269.84999999999991</v>
      </c>
      <c r="K126" s="323">
        <v>262.95</v>
      </c>
      <c r="L126" s="323">
        <v>255.65</v>
      </c>
      <c r="M126" s="323">
        <v>2.0832099999999998</v>
      </c>
      <c r="N126" s="1"/>
      <c r="O126" s="1"/>
    </row>
    <row r="127" spans="1:15" ht="12.75" customHeight="1">
      <c r="A127" s="30">
        <v>117</v>
      </c>
      <c r="B127" s="342" t="s">
        <v>345</v>
      </c>
      <c r="C127" s="323">
        <v>71.900000000000006</v>
      </c>
      <c r="D127" s="324">
        <v>72.183333333333323</v>
      </c>
      <c r="E127" s="324">
        <v>70.816666666666649</v>
      </c>
      <c r="F127" s="324">
        <v>69.73333333333332</v>
      </c>
      <c r="G127" s="324">
        <v>68.366666666666646</v>
      </c>
      <c r="H127" s="324">
        <v>73.266666666666652</v>
      </c>
      <c r="I127" s="324">
        <v>74.633333333333326</v>
      </c>
      <c r="J127" s="324">
        <v>75.716666666666654</v>
      </c>
      <c r="K127" s="323">
        <v>73.55</v>
      </c>
      <c r="L127" s="323">
        <v>71.099999999999994</v>
      </c>
      <c r="M127" s="323">
        <v>6.5357099999999999</v>
      </c>
      <c r="N127" s="1"/>
      <c r="O127" s="1"/>
    </row>
    <row r="128" spans="1:15" ht="12.75" customHeight="1">
      <c r="A128" s="30">
        <v>118</v>
      </c>
      <c r="B128" s="342" t="s">
        <v>346</v>
      </c>
      <c r="C128" s="323">
        <v>1101.05</v>
      </c>
      <c r="D128" s="324">
        <v>1081.5666666666668</v>
      </c>
      <c r="E128" s="324">
        <v>1043.1333333333337</v>
      </c>
      <c r="F128" s="324">
        <v>985.21666666666681</v>
      </c>
      <c r="G128" s="324">
        <v>946.78333333333364</v>
      </c>
      <c r="H128" s="324">
        <v>1139.4833333333336</v>
      </c>
      <c r="I128" s="324">
        <v>1177.9166666666665</v>
      </c>
      <c r="J128" s="324">
        <v>1235.8333333333337</v>
      </c>
      <c r="K128" s="323">
        <v>1120</v>
      </c>
      <c r="L128" s="323">
        <v>1023.65</v>
      </c>
      <c r="M128" s="323">
        <v>4.4646100000000004</v>
      </c>
      <c r="N128" s="1"/>
      <c r="O128" s="1"/>
    </row>
    <row r="129" spans="1:15" ht="12.75" customHeight="1">
      <c r="A129" s="30">
        <v>119</v>
      </c>
      <c r="B129" s="342" t="s">
        <v>94</v>
      </c>
      <c r="C129" s="323">
        <v>2207.65</v>
      </c>
      <c r="D129" s="324">
        <v>2158.9499999999998</v>
      </c>
      <c r="E129" s="324">
        <v>2079.8999999999996</v>
      </c>
      <c r="F129" s="324">
        <v>1952.1499999999999</v>
      </c>
      <c r="G129" s="324">
        <v>1873.0999999999997</v>
      </c>
      <c r="H129" s="324">
        <v>2286.6999999999998</v>
      </c>
      <c r="I129" s="324">
        <v>2365.75</v>
      </c>
      <c r="J129" s="324">
        <v>2493.4999999999995</v>
      </c>
      <c r="K129" s="323">
        <v>2238</v>
      </c>
      <c r="L129" s="323">
        <v>2031.2</v>
      </c>
      <c r="M129" s="323">
        <v>23.788730000000001</v>
      </c>
      <c r="N129" s="1"/>
      <c r="O129" s="1"/>
    </row>
    <row r="130" spans="1:15" ht="12.75" customHeight="1">
      <c r="A130" s="30">
        <v>120</v>
      </c>
      <c r="B130" s="342" t="s">
        <v>347</v>
      </c>
      <c r="C130" s="323">
        <v>287.25</v>
      </c>
      <c r="D130" s="324">
        <v>284.23333333333335</v>
      </c>
      <c r="E130" s="324">
        <v>279.51666666666671</v>
      </c>
      <c r="F130" s="324">
        <v>271.78333333333336</v>
      </c>
      <c r="G130" s="324">
        <v>267.06666666666672</v>
      </c>
      <c r="H130" s="324">
        <v>291.9666666666667</v>
      </c>
      <c r="I130" s="324">
        <v>296.68333333333339</v>
      </c>
      <c r="J130" s="324">
        <v>304.41666666666669</v>
      </c>
      <c r="K130" s="323">
        <v>288.95</v>
      </c>
      <c r="L130" s="323">
        <v>276.5</v>
      </c>
      <c r="M130" s="323">
        <v>41.53463</v>
      </c>
      <c r="N130" s="1"/>
      <c r="O130" s="1"/>
    </row>
    <row r="131" spans="1:15" ht="12.75" customHeight="1">
      <c r="A131" s="30">
        <v>121</v>
      </c>
      <c r="B131" s="342" t="s">
        <v>252</v>
      </c>
      <c r="C131" s="323">
        <v>74.7</v>
      </c>
      <c r="D131" s="324">
        <v>75.933333333333337</v>
      </c>
      <c r="E131" s="324">
        <v>72.966666666666669</v>
      </c>
      <c r="F131" s="324">
        <v>71.233333333333334</v>
      </c>
      <c r="G131" s="324">
        <v>68.266666666666666</v>
      </c>
      <c r="H131" s="324">
        <v>77.666666666666671</v>
      </c>
      <c r="I131" s="324">
        <v>80.63333333333334</v>
      </c>
      <c r="J131" s="324">
        <v>82.366666666666674</v>
      </c>
      <c r="K131" s="323">
        <v>78.900000000000006</v>
      </c>
      <c r="L131" s="323">
        <v>74.2</v>
      </c>
      <c r="M131" s="323">
        <v>76.937449999999998</v>
      </c>
      <c r="N131" s="1"/>
      <c r="O131" s="1"/>
    </row>
    <row r="132" spans="1:15" ht="12.75" customHeight="1">
      <c r="A132" s="30">
        <v>122</v>
      </c>
      <c r="B132" s="342" t="s">
        <v>348</v>
      </c>
      <c r="C132" s="323">
        <v>725.7</v>
      </c>
      <c r="D132" s="324">
        <v>729.75</v>
      </c>
      <c r="E132" s="324">
        <v>714.55</v>
      </c>
      <c r="F132" s="324">
        <v>703.4</v>
      </c>
      <c r="G132" s="324">
        <v>688.19999999999993</v>
      </c>
      <c r="H132" s="324">
        <v>740.9</v>
      </c>
      <c r="I132" s="324">
        <v>756.1</v>
      </c>
      <c r="J132" s="324">
        <v>767.25</v>
      </c>
      <c r="K132" s="323">
        <v>744.95</v>
      </c>
      <c r="L132" s="323">
        <v>718.6</v>
      </c>
      <c r="M132" s="323">
        <v>0.23071</v>
      </c>
      <c r="N132" s="1"/>
      <c r="O132" s="1"/>
    </row>
    <row r="133" spans="1:15" ht="12.75" customHeight="1">
      <c r="A133" s="30">
        <v>123</v>
      </c>
      <c r="B133" s="342" t="s">
        <v>95</v>
      </c>
      <c r="C133" s="323">
        <v>4393.8</v>
      </c>
      <c r="D133" s="324">
        <v>4374.4666666666662</v>
      </c>
      <c r="E133" s="324">
        <v>4344.4333333333325</v>
      </c>
      <c r="F133" s="324">
        <v>4295.0666666666666</v>
      </c>
      <c r="G133" s="324">
        <v>4265.0333333333328</v>
      </c>
      <c r="H133" s="324">
        <v>4423.8333333333321</v>
      </c>
      <c r="I133" s="324">
        <v>4453.8666666666668</v>
      </c>
      <c r="J133" s="324">
        <v>4503.2333333333318</v>
      </c>
      <c r="K133" s="323">
        <v>4404.5</v>
      </c>
      <c r="L133" s="323">
        <v>4325.1000000000004</v>
      </c>
      <c r="M133" s="323">
        <v>4.9261200000000001</v>
      </c>
      <c r="N133" s="1"/>
      <c r="O133" s="1"/>
    </row>
    <row r="134" spans="1:15" ht="12.75" customHeight="1">
      <c r="A134" s="30">
        <v>124</v>
      </c>
      <c r="B134" s="342" t="s">
        <v>253</v>
      </c>
      <c r="C134" s="323">
        <v>4336.6000000000004</v>
      </c>
      <c r="D134" s="324">
        <v>4303.8499999999995</v>
      </c>
      <c r="E134" s="324">
        <v>4147.7499999999991</v>
      </c>
      <c r="F134" s="324">
        <v>3958.8999999999996</v>
      </c>
      <c r="G134" s="324">
        <v>3802.7999999999993</v>
      </c>
      <c r="H134" s="324">
        <v>4492.6999999999989</v>
      </c>
      <c r="I134" s="324">
        <v>4648.7999999999993</v>
      </c>
      <c r="J134" s="324">
        <v>4837.6499999999987</v>
      </c>
      <c r="K134" s="323">
        <v>4459.95</v>
      </c>
      <c r="L134" s="323">
        <v>4115</v>
      </c>
      <c r="M134" s="323">
        <v>4.92943</v>
      </c>
      <c r="N134" s="1"/>
      <c r="O134" s="1"/>
    </row>
    <row r="135" spans="1:15" ht="12.75" customHeight="1">
      <c r="A135" s="30">
        <v>125</v>
      </c>
      <c r="B135" s="342" t="s">
        <v>97</v>
      </c>
      <c r="C135" s="323">
        <v>343.4</v>
      </c>
      <c r="D135" s="324">
        <v>346.8</v>
      </c>
      <c r="E135" s="324">
        <v>337.6</v>
      </c>
      <c r="F135" s="324">
        <v>331.8</v>
      </c>
      <c r="G135" s="324">
        <v>322.60000000000002</v>
      </c>
      <c r="H135" s="324">
        <v>352.6</v>
      </c>
      <c r="I135" s="324">
        <v>361.79999999999995</v>
      </c>
      <c r="J135" s="324">
        <v>367.6</v>
      </c>
      <c r="K135" s="323">
        <v>356</v>
      </c>
      <c r="L135" s="323">
        <v>341</v>
      </c>
      <c r="M135" s="323">
        <v>100.79369</v>
      </c>
      <c r="N135" s="1"/>
      <c r="O135" s="1"/>
    </row>
    <row r="136" spans="1:15" ht="12.75" customHeight="1">
      <c r="A136" s="30">
        <v>126</v>
      </c>
      <c r="B136" s="342" t="s">
        <v>244</v>
      </c>
      <c r="C136" s="323">
        <v>4168.25</v>
      </c>
      <c r="D136" s="324">
        <v>4178.75</v>
      </c>
      <c r="E136" s="324">
        <v>4139.5</v>
      </c>
      <c r="F136" s="324">
        <v>4110.75</v>
      </c>
      <c r="G136" s="324">
        <v>4071.5</v>
      </c>
      <c r="H136" s="324">
        <v>4207.5</v>
      </c>
      <c r="I136" s="324">
        <v>4246.75</v>
      </c>
      <c r="J136" s="324">
        <v>4275.5</v>
      </c>
      <c r="K136" s="323">
        <v>4218</v>
      </c>
      <c r="L136" s="323">
        <v>4150</v>
      </c>
      <c r="M136" s="323">
        <v>3.0532599999999999</v>
      </c>
      <c r="N136" s="1"/>
      <c r="O136" s="1"/>
    </row>
    <row r="137" spans="1:15" ht="12.75" customHeight="1">
      <c r="A137" s="30">
        <v>127</v>
      </c>
      <c r="B137" s="342" t="s">
        <v>98</v>
      </c>
      <c r="C137" s="323">
        <v>3957.3</v>
      </c>
      <c r="D137" s="324">
        <v>3958.9833333333336</v>
      </c>
      <c r="E137" s="324">
        <v>3923.3166666666671</v>
      </c>
      <c r="F137" s="324">
        <v>3889.3333333333335</v>
      </c>
      <c r="G137" s="324">
        <v>3853.666666666667</v>
      </c>
      <c r="H137" s="324">
        <v>3992.9666666666672</v>
      </c>
      <c r="I137" s="324">
        <v>4028.6333333333332</v>
      </c>
      <c r="J137" s="324">
        <v>4062.6166666666672</v>
      </c>
      <c r="K137" s="323">
        <v>3994.65</v>
      </c>
      <c r="L137" s="323">
        <v>3925</v>
      </c>
      <c r="M137" s="323">
        <v>5.7005800000000004</v>
      </c>
      <c r="N137" s="1"/>
      <c r="O137" s="1"/>
    </row>
    <row r="138" spans="1:15" ht="12.75" customHeight="1">
      <c r="A138" s="30">
        <v>128</v>
      </c>
      <c r="B138" s="342" t="s">
        <v>563</v>
      </c>
      <c r="C138" s="323">
        <v>2454.25</v>
      </c>
      <c r="D138" s="324">
        <v>2474.6166666666663</v>
      </c>
      <c r="E138" s="324">
        <v>2399.3333333333326</v>
      </c>
      <c r="F138" s="324">
        <v>2344.4166666666661</v>
      </c>
      <c r="G138" s="324">
        <v>2269.1333333333323</v>
      </c>
      <c r="H138" s="324">
        <v>2529.5333333333328</v>
      </c>
      <c r="I138" s="324">
        <v>2604.8166666666666</v>
      </c>
      <c r="J138" s="324">
        <v>2659.7333333333331</v>
      </c>
      <c r="K138" s="323">
        <v>2549.9</v>
      </c>
      <c r="L138" s="323">
        <v>2419.6999999999998</v>
      </c>
      <c r="M138" s="323">
        <v>0.76854</v>
      </c>
      <c r="N138" s="1"/>
      <c r="O138" s="1"/>
    </row>
    <row r="139" spans="1:15" ht="12.75" customHeight="1">
      <c r="A139" s="30">
        <v>129</v>
      </c>
      <c r="B139" s="342" t="s">
        <v>353</v>
      </c>
      <c r="C139" s="323">
        <v>53.3</v>
      </c>
      <c r="D139" s="324">
        <v>53.666666666666664</v>
      </c>
      <c r="E139" s="324">
        <v>52.633333333333326</v>
      </c>
      <c r="F139" s="324">
        <v>51.966666666666661</v>
      </c>
      <c r="G139" s="324">
        <v>50.933333333333323</v>
      </c>
      <c r="H139" s="324">
        <v>54.333333333333329</v>
      </c>
      <c r="I139" s="324">
        <v>55.366666666666674</v>
      </c>
      <c r="J139" s="324">
        <v>56.033333333333331</v>
      </c>
      <c r="K139" s="323">
        <v>54.7</v>
      </c>
      <c r="L139" s="323">
        <v>53</v>
      </c>
      <c r="M139" s="323">
        <v>11.461259999999999</v>
      </c>
      <c r="N139" s="1"/>
      <c r="O139" s="1"/>
    </row>
    <row r="140" spans="1:15" ht="12.75" customHeight="1">
      <c r="A140" s="30">
        <v>130</v>
      </c>
      <c r="B140" s="342" t="s">
        <v>99</v>
      </c>
      <c r="C140" s="323">
        <v>2313.5500000000002</v>
      </c>
      <c r="D140" s="324">
        <v>2290.0333333333333</v>
      </c>
      <c r="E140" s="324">
        <v>2259.3166666666666</v>
      </c>
      <c r="F140" s="324">
        <v>2205.0833333333335</v>
      </c>
      <c r="G140" s="324">
        <v>2174.3666666666668</v>
      </c>
      <c r="H140" s="324">
        <v>2344.2666666666664</v>
      </c>
      <c r="I140" s="324">
        <v>2374.9833333333327</v>
      </c>
      <c r="J140" s="324">
        <v>2429.2166666666662</v>
      </c>
      <c r="K140" s="323">
        <v>2320.75</v>
      </c>
      <c r="L140" s="323">
        <v>2235.8000000000002</v>
      </c>
      <c r="M140" s="323">
        <v>6.81806</v>
      </c>
      <c r="N140" s="1"/>
      <c r="O140" s="1"/>
    </row>
    <row r="141" spans="1:15" ht="12.75" customHeight="1">
      <c r="A141" s="30">
        <v>131</v>
      </c>
      <c r="B141" s="342" t="s">
        <v>350</v>
      </c>
      <c r="C141" s="323">
        <v>436.75</v>
      </c>
      <c r="D141" s="324">
        <v>436.34999999999997</v>
      </c>
      <c r="E141" s="324">
        <v>424.69999999999993</v>
      </c>
      <c r="F141" s="324">
        <v>412.65</v>
      </c>
      <c r="G141" s="324">
        <v>400.99999999999994</v>
      </c>
      <c r="H141" s="324">
        <v>448.39999999999992</v>
      </c>
      <c r="I141" s="324">
        <v>460.0499999999999</v>
      </c>
      <c r="J141" s="324">
        <v>472.09999999999991</v>
      </c>
      <c r="K141" s="323">
        <v>448</v>
      </c>
      <c r="L141" s="323">
        <v>424.3</v>
      </c>
      <c r="M141" s="323">
        <v>20.200030000000002</v>
      </c>
      <c r="N141" s="1"/>
      <c r="O141" s="1"/>
    </row>
    <row r="142" spans="1:15" ht="12.75" customHeight="1">
      <c r="A142" s="30">
        <v>132</v>
      </c>
      <c r="B142" s="342" t="s">
        <v>351</v>
      </c>
      <c r="C142" s="323">
        <v>124.55</v>
      </c>
      <c r="D142" s="324">
        <v>124.21666666666665</v>
      </c>
      <c r="E142" s="324">
        <v>122.0333333333333</v>
      </c>
      <c r="F142" s="324">
        <v>119.51666666666665</v>
      </c>
      <c r="G142" s="324">
        <v>117.3333333333333</v>
      </c>
      <c r="H142" s="324">
        <v>126.73333333333331</v>
      </c>
      <c r="I142" s="324">
        <v>128.91666666666669</v>
      </c>
      <c r="J142" s="324">
        <v>131.43333333333331</v>
      </c>
      <c r="K142" s="323">
        <v>126.4</v>
      </c>
      <c r="L142" s="323">
        <v>121.7</v>
      </c>
      <c r="M142" s="323">
        <v>6.0074899999999998</v>
      </c>
      <c r="N142" s="1"/>
      <c r="O142" s="1"/>
    </row>
    <row r="143" spans="1:15" ht="12.75" customHeight="1">
      <c r="A143" s="30">
        <v>133</v>
      </c>
      <c r="B143" s="342" t="s">
        <v>354</v>
      </c>
      <c r="C143" s="323">
        <v>298.8</v>
      </c>
      <c r="D143" s="324">
        <v>301.93333333333334</v>
      </c>
      <c r="E143" s="324">
        <v>293.11666666666667</v>
      </c>
      <c r="F143" s="324">
        <v>287.43333333333334</v>
      </c>
      <c r="G143" s="324">
        <v>278.61666666666667</v>
      </c>
      <c r="H143" s="324">
        <v>307.61666666666667</v>
      </c>
      <c r="I143" s="324">
        <v>316.43333333333339</v>
      </c>
      <c r="J143" s="324">
        <v>322.11666666666667</v>
      </c>
      <c r="K143" s="323">
        <v>310.75</v>
      </c>
      <c r="L143" s="323">
        <v>296.25</v>
      </c>
      <c r="M143" s="323">
        <v>3.81487</v>
      </c>
      <c r="N143" s="1"/>
      <c r="O143" s="1"/>
    </row>
    <row r="144" spans="1:15" ht="12.75" customHeight="1">
      <c r="A144" s="30">
        <v>134</v>
      </c>
      <c r="B144" s="342" t="s">
        <v>254</v>
      </c>
      <c r="C144" s="323">
        <v>488.45</v>
      </c>
      <c r="D144" s="324">
        <v>483.31666666666666</v>
      </c>
      <c r="E144" s="324">
        <v>473.63333333333333</v>
      </c>
      <c r="F144" s="324">
        <v>458.81666666666666</v>
      </c>
      <c r="G144" s="324">
        <v>449.13333333333333</v>
      </c>
      <c r="H144" s="324">
        <v>498.13333333333333</v>
      </c>
      <c r="I144" s="324">
        <v>507.81666666666661</v>
      </c>
      <c r="J144" s="324">
        <v>522.63333333333333</v>
      </c>
      <c r="K144" s="323">
        <v>493</v>
      </c>
      <c r="L144" s="323">
        <v>468.5</v>
      </c>
      <c r="M144" s="323">
        <v>5.6085200000000004</v>
      </c>
      <c r="N144" s="1"/>
      <c r="O144" s="1"/>
    </row>
    <row r="145" spans="1:15" ht="12.75" customHeight="1">
      <c r="A145" s="30">
        <v>135</v>
      </c>
      <c r="B145" s="342" t="s">
        <v>255</v>
      </c>
      <c r="C145" s="323">
        <v>1166.25</v>
      </c>
      <c r="D145" s="324">
        <v>1169.9166666666667</v>
      </c>
      <c r="E145" s="324">
        <v>1146.3333333333335</v>
      </c>
      <c r="F145" s="324">
        <v>1126.4166666666667</v>
      </c>
      <c r="G145" s="324">
        <v>1102.8333333333335</v>
      </c>
      <c r="H145" s="324">
        <v>1189.8333333333335</v>
      </c>
      <c r="I145" s="324">
        <v>1213.416666666667</v>
      </c>
      <c r="J145" s="324">
        <v>1233.3333333333335</v>
      </c>
      <c r="K145" s="323">
        <v>1193.5</v>
      </c>
      <c r="L145" s="323">
        <v>1150</v>
      </c>
      <c r="M145" s="323">
        <v>0.71126</v>
      </c>
      <c r="N145" s="1"/>
      <c r="O145" s="1"/>
    </row>
    <row r="146" spans="1:15" ht="12.75" customHeight="1">
      <c r="A146" s="30">
        <v>136</v>
      </c>
      <c r="B146" s="342" t="s">
        <v>355</v>
      </c>
      <c r="C146" s="323">
        <v>64.150000000000006</v>
      </c>
      <c r="D146" s="324">
        <v>64.516666666666666</v>
      </c>
      <c r="E146" s="324">
        <v>63.633333333333326</v>
      </c>
      <c r="F146" s="324">
        <v>63.11666666666666</v>
      </c>
      <c r="G146" s="324">
        <v>62.23333333333332</v>
      </c>
      <c r="H146" s="324">
        <v>65.033333333333331</v>
      </c>
      <c r="I146" s="324">
        <v>65.916666666666686</v>
      </c>
      <c r="J146" s="324">
        <v>66.433333333333337</v>
      </c>
      <c r="K146" s="323">
        <v>65.400000000000006</v>
      </c>
      <c r="L146" s="323">
        <v>64</v>
      </c>
      <c r="M146" s="323">
        <v>7.6018299999999996</v>
      </c>
      <c r="N146" s="1"/>
      <c r="O146" s="1"/>
    </row>
    <row r="147" spans="1:15" ht="12.75" customHeight="1">
      <c r="A147" s="30">
        <v>137</v>
      </c>
      <c r="B147" s="342" t="s">
        <v>352</v>
      </c>
      <c r="C147" s="323">
        <v>167.45</v>
      </c>
      <c r="D147" s="324">
        <v>168.81666666666666</v>
      </c>
      <c r="E147" s="324">
        <v>163.63333333333333</v>
      </c>
      <c r="F147" s="324">
        <v>159.81666666666666</v>
      </c>
      <c r="G147" s="324">
        <v>154.63333333333333</v>
      </c>
      <c r="H147" s="324">
        <v>172.63333333333333</v>
      </c>
      <c r="I147" s="324">
        <v>177.81666666666666</v>
      </c>
      <c r="J147" s="324">
        <v>181.63333333333333</v>
      </c>
      <c r="K147" s="323">
        <v>174</v>
      </c>
      <c r="L147" s="323">
        <v>165</v>
      </c>
      <c r="M147" s="323">
        <v>3.4954299999999998</v>
      </c>
      <c r="N147" s="1"/>
      <c r="O147" s="1"/>
    </row>
    <row r="148" spans="1:15" ht="12.75" customHeight="1">
      <c r="A148" s="30">
        <v>138</v>
      </c>
      <c r="B148" s="342" t="s">
        <v>356</v>
      </c>
      <c r="C148" s="323">
        <v>106.1</v>
      </c>
      <c r="D148" s="324">
        <v>106.43333333333334</v>
      </c>
      <c r="E148" s="324">
        <v>104.86666666666667</v>
      </c>
      <c r="F148" s="324">
        <v>103.63333333333334</v>
      </c>
      <c r="G148" s="324">
        <v>102.06666666666668</v>
      </c>
      <c r="H148" s="324">
        <v>107.66666666666667</v>
      </c>
      <c r="I148" s="324">
        <v>109.23333333333333</v>
      </c>
      <c r="J148" s="324">
        <v>110.46666666666667</v>
      </c>
      <c r="K148" s="323">
        <v>108</v>
      </c>
      <c r="L148" s="323">
        <v>105.2</v>
      </c>
      <c r="M148" s="323">
        <v>4.1741799999999998</v>
      </c>
      <c r="N148" s="1"/>
      <c r="O148" s="1"/>
    </row>
    <row r="149" spans="1:15" ht="12.75" customHeight="1">
      <c r="A149" s="30">
        <v>139</v>
      </c>
      <c r="B149" s="342" t="s">
        <v>831</v>
      </c>
      <c r="C149" s="323">
        <v>52.8</v>
      </c>
      <c r="D149" s="324">
        <v>53.4</v>
      </c>
      <c r="E149" s="324">
        <v>51.5</v>
      </c>
      <c r="F149" s="324">
        <v>50.2</v>
      </c>
      <c r="G149" s="324">
        <v>48.300000000000004</v>
      </c>
      <c r="H149" s="324">
        <v>54.699999999999996</v>
      </c>
      <c r="I149" s="324">
        <v>56.599999999999987</v>
      </c>
      <c r="J149" s="324">
        <v>57.899999999999991</v>
      </c>
      <c r="K149" s="323">
        <v>55.3</v>
      </c>
      <c r="L149" s="323">
        <v>52.1</v>
      </c>
      <c r="M149" s="323">
        <v>10.34558</v>
      </c>
      <c r="N149" s="1"/>
      <c r="O149" s="1"/>
    </row>
    <row r="150" spans="1:15" ht="12.75" customHeight="1">
      <c r="A150" s="30">
        <v>140</v>
      </c>
      <c r="B150" s="342" t="s">
        <v>357</v>
      </c>
      <c r="C150" s="323">
        <v>723.75</v>
      </c>
      <c r="D150" s="324">
        <v>721.61666666666679</v>
      </c>
      <c r="E150" s="324">
        <v>713.3333333333336</v>
      </c>
      <c r="F150" s="324">
        <v>702.91666666666686</v>
      </c>
      <c r="G150" s="324">
        <v>694.63333333333367</v>
      </c>
      <c r="H150" s="324">
        <v>732.03333333333353</v>
      </c>
      <c r="I150" s="324">
        <v>740.31666666666683</v>
      </c>
      <c r="J150" s="324">
        <v>750.73333333333346</v>
      </c>
      <c r="K150" s="323">
        <v>729.9</v>
      </c>
      <c r="L150" s="323">
        <v>711.2</v>
      </c>
      <c r="M150" s="323">
        <v>0.53254999999999997</v>
      </c>
      <c r="N150" s="1"/>
      <c r="O150" s="1"/>
    </row>
    <row r="151" spans="1:15" ht="12.75" customHeight="1">
      <c r="A151" s="30">
        <v>141</v>
      </c>
      <c r="B151" s="342" t="s">
        <v>100</v>
      </c>
      <c r="C151" s="323">
        <v>1808.35</v>
      </c>
      <c r="D151" s="324">
        <v>1814.9666666666665</v>
      </c>
      <c r="E151" s="324">
        <v>1798.4333333333329</v>
      </c>
      <c r="F151" s="324">
        <v>1788.5166666666664</v>
      </c>
      <c r="G151" s="324">
        <v>1771.9833333333329</v>
      </c>
      <c r="H151" s="324">
        <v>1824.883333333333</v>
      </c>
      <c r="I151" s="324">
        <v>1841.4166666666663</v>
      </c>
      <c r="J151" s="324">
        <v>1851.333333333333</v>
      </c>
      <c r="K151" s="323">
        <v>1831.5</v>
      </c>
      <c r="L151" s="323">
        <v>1805.05</v>
      </c>
      <c r="M151" s="323">
        <v>7.1986600000000003</v>
      </c>
      <c r="N151" s="1"/>
      <c r="O151" s="1"/>
    </row>
    <row r="152" spans="1:15" ht="12.75" customHeight="1">
      <c r="A152" s="30">
        <v>142</v>
      </c>
      <c r="B152" s="342" t="s">
        <v>101</v>
      </c>
      <c r="C152" s="323">
        <v>154.65</v>
      </c>
      <c r="D152" s="324">
        <v>153.9</v>
      </c>
      <c r="E152" s="324">
        <v>152.80000000000001</v>
      </c>
      <c r="F152" s="324">
        <v>150.95000000000002</v>
      </c>
      <c r="G152" s="324">
        <v>149.85000000000002</v>
      </c>
      <c r="H152" s="324">
        <v>155.75</v>
      </c>
      <c r="I152" s="324">
        <v>156.84999999999997</v>
      </c>
      <c r="J152" s="324">
        <v>158.69999999999999</v>
      </c>
      <c r="K152" s="323">
        <v>155</v>
      </c>
      <c r="L152" s="323">
        <v>152.05000000000001</v>
      </c>
      <c r="M152" s="323">
        <v>15.86858</v>
      </c>
      <c r="N152" s="1"/>
      <c r="O152" s="1"/>
    </row>
    <row r="153" spans="1:15" ht="12.75" customHeight="1">
      <c r="A153" s="30">
        <v>143</v>
      </c>
      <c r="B153" s="342" t="s">
        <v>832</v>
      </c>
      <c r="C153" s="323">
        <v>133.30000000000001</v>
      </c>
      <c r="D153" s="324">
        <v>131.83333333333334</v>
      </c>
      <c r="E153" s="324">
        <v>126.06666666666669</v>
      </c>
      <c r="F153" s="324">
        <v>118.83333333333334</v>
      </c>
      <c r="G153" s="324">
        <v>113.06666666666669</v>
      </c>
      <c r="H153" s="324">
        <v>139.06666666666669</v>
      </c>
      <c r="I153" s="324">
        <v>144.83333333333334</v>
      </c>
      <c r="J153" s="324">
        <v>152.06666666666669</v>
      </c>
      <c r="K153" s="323">
        <v>137.6</v>
      </c>
      <c r="L153" s="323">
        <v>124.6</v>
      </c>
      <c r="M153" s="323">
        <v>18.47073</v>
      </c>
      <c r="N153" s="1"/>
      <c r="O153" s="1"/>
    </row>
    <row r="154" spans="1:15" ht="12.75" customHeight="1">
      <c r="A154" s="30">
        <v>144</v>
      </c>
      <c r="B154" s="342" t="s">
        <v>358</v>
      </c>
      <c r="C154" s="323">
        <v>270.05</v>
      </c>
      <c r="D154" s="324">
        <v>270.03333333333336</v>
      </c>
      <c r="E154" s="324">
        <v>267.11666666666673</v>
      </c>
      <c r="F154" s="324">
        <v>264.18333333333339</v>
      </c>
      <c r="G154" s="324">
        <v>261.26666666666677</v>
      </c>
      <c r="H154" s="324">
        <v>272.9666666666667</v>
      </c>
      <c r="I154" s="324">
        <v>275.88333333333333</v>
      </c>
      <c r="J154" s="324">
        <v>278.81666666666666</v>
      </c>
      <c r="K154" s="323">
        <v>272.95</v>
      </c>
      <c r="L154" s="323">
        <v>267.10000000000002</v>
      </c>
      <c r="M154" s="323">
        <v>0.68101</v>
      </c>
      <c r="N154" s="1"/>
      <c r="O154" s="1"/>
    </row>
    <row r="155" spans="1:15" ht="12.75" customHeight="1">
      <c r="A155" s="30">
        <v>145</v>
      </c>
      <c r="B155" s="342" t="s">
        <v>102</v>
      </c>
      <c r="C155" s="323">
        <v>94.9</v>
      </c>
      <c r="D155" s="324">
        <v>94.899999999999991</v>
      </c>
      <c r="E155" s="324">
        <v>93.799999999999983</v>
      </c>
      <c r="F155" s="324">
        <v>92.699999999999989</v>
      </c>
      <c r="G155" s="324">
        <v>91.59999999999998</v>
      </c>
      <c r="H155" s="324">
        <v>95.999999999999986</v>
      </c>
      <c r="I155" s="324">
        <v>97.09999999999998</v>
      </c>
      <c r="J155" s="324">
        <v>98.199999999999989</v>
      </c>
      <c r="K155" s="323">
        <v>96</v>
      </c>
      <c r="L155" s="323">
        <v>93.8</v>
      </c>
      <c r="M155" s="323">
        <v>155.04239999999999</v>
      </c>
      <c r="N155" s="1"/>
      <c r="O155" s="1"/>
    </row>
    <row r="156" spans="1:15" ht="12.75" customHeight="1">
      <c r="A156" s="30">
        <v>146</v>
      </c>
      <c r="B156" s="342" t="s">
        <v>360</v>
      </c>
      <c r="C156" s="323">
        <v>383.35</v>
      </c>
      <c r="D156" s="324">
        <v>384.90000000000003</v>
      </c>
      <c r="E156" s="324">
        <v>377.80000000000007</v>
      </c>
      <c r="F156" s="324">
        <v>372.25000000000006</v>
      </c>
      <c r="G156" s="324">
        <v>365.15000000000009</v>
      </c>
      <c r="H156" s="324">
        <v>390.45000000000005</v>
      </c>
      <c r="I156" s="324">
        <v>397.55000000000007</v>
      </c>
      <c r="J156" s="324">
        <v>403.1</v>
      </c>
      <c r="K156" s="323">
        <v>392</v>
      </c>
      <c r="L156" s="323">
        <v>379.35</v>
      </c>
      <c r="M156" s="323">
        <v>2.42964</v>
      </c>
      <c r="N156" s="1"/>
      <c r="O156" s="1"/>
    </row>
    <row r="157" spans="1:15" ht="12.75" customHeight="1">
      <c r="A157" s="30">
        <v>147</v>
      </c>
      <c r="B157" s="342" t="s">
        <v>359</v>
      </c>
      <c r="C157" s="323">
        <v>3959.95</v>
      </c>
      <c r="D157" s="324">
        <v>3981.8166666666671</v>
      </c>
      <c r="E157" s="324">
        <v>3881.0833333333339</v>
      </c>
      <c r="F157" s="324">
        <v>3802.2166666666667</v>
      </c>
      <c r="G157" s="324">
        <v>3701.4833333333336</v>
      </c>
      <c r="H157" s="324">
        <v>4060.6833333333343</v>
      </c>
      <c r="I157" s="324">
        <v>4161.416666666667</v>
      </c>
      <c r="J157" s="324">
        <v>4240.2833333333347</v>
      </c>
      <c r="K157" s="323">
        <v>4082.55</v>
      </c>
      <c r="L157" s="323">
        <v>3902.95</v>
      </c>
      <c r="M157" s="323">
        <v>0.25231999999999999</v>
      </c>
      <c r="N157" s="1"/>
      <c r="O157" s="1"/>
    </row>
    <row r="158" spans="1:15" ht="12.75" customHeight="1">
      <c r="A158" s="30">
        <v>148</v>
      </c>
      <c r="B158" s="342" t="s">
        <v>361</v>
      </c>
      <c r="C158" s="323">
        <v>155.30000000000001</v>
      </c>
      <c r="D158" s="324">
        <v>156.1</v>
      </c>
      <c r="E158" s="324">
        <v>152.69999999999999</v>
      </c>
      <c r="F158" s="324">
        <v>150.1</v>
      </c>
      <c r="G158" s="324">
        <v>146.69999999999999</v>
      </c>
      <c r="H158" s="324">
        <v>158.69999999999999</v>
      </c>
      <c r="I158" s="324">
        <v>162.10000000000002</v>
      </c>
      <c r="J158" s="324">
        <v>164.7</v>
      </c>
      <c r="K158" s="323">
        <v>159.5</v>
      </c>
      <c r="L158" s="323">
        <v>153.5</v>
      </c>
      <c r="M158" s="323">
        <v>3.6372100000000001</v>
      </c>
      <c r="N158" s="1"/>
      <c r="O158" s="1"/>
    </row>
    <row r="159" spans="1:15" ht="12.75" customHeight="1">
      <c r="A159" s="30">
        <v>149</v>
      </c>
      <c r="B159" s="342" t="s">
        <v>378</v>
      </c>
      <c r="C159" s="323">
        <v>2764</v>
      </c>
      <c r="D159" s="324">
        <v>2733.6833333333329</v>
      </c>
      <c r="E159" s="324">
        <v>2692.3666666666659</v>
      </c>
      <c r="F159" s="324">
        <v>2620.7333333333331</v>
      </c>
      <c r="G159" s="324">
        <v>2579.4166666666661</v>
      </c>
      <c r="H159" s="324">
        <v>2805.3166666666657</v>
      </c>
      <c r="I159" s="324">
        <v>2846.6333333333323</v>
      </c>
      <c r="J159" s="324">
        <v>2918.2666666666655</v>
      </c>
      <c r="K159" s="323">
        <v>2775</v>
      </c>
      <c r="L159" s="323">
        <v>2662.05</v>
      </c>
      <c r="M159" s="323">
        <v>0.19606000000000001</v>
      </c>
      <c r="N159" s="1"/>
      <c r="O159" s="1"/>
    </row>
    <row r="160" spans="1:15" ht="12.75" customHeight="1">
      <c r="A160" s="30">
        <v>150</v>
      </c>
      <c r="B160" s="342" t="s">
        <v>256</v>
      </c>
      <c r="C160" s="323">
        <v>257.75</v>
      </c>
      <c r="D160" s="324">
        <v>258.5</v>
      </c>
      <c r="E160" s="324">
        <v>254.64999999999998</v>
      </c>
      <c r="F160" s="324">
        <v>251.54999999999998</v>
      </c>
      <c r="G160" s="324">
        <v>247.69999999999996</v>
      </c>
      <c r="H160" s="324">
        <v>261.60000000000002</v>
      </c>
      <c r="I160" s="324">
        <v>265.45000000000005</v>
      </c>
      <c r="J160" s="324">
        <v>268.55</v>
      </c>
      <c r="K160" s="323">
        <v>262.35000000000002</v>
      </c>
      <c r="L160" s="323">
        <v>255.4</v>
      </c>
      <c r="M160" s="323">
        <v>4.4335000000000004</v>
      </c>
      <c r="N160" s="1"/>
      <c r="O160" s="1"/>
    </row>
    <row r="161" spans="1:15" ht="12.75" customHeight="1">
      <c r="A161" s="30">
        <v>151</v>
      </c>
      <c r="B161" s="342" t="s">
        <v>364</v>
      </c>
      <c r="C161" s="323">
        <v>44.3</v>
      </c>
      <c r="D161" s="324">
        <v>44.716666666666661</v>
      </c>
      <c r="E161" s="324">
        <v>43.383333333333326</v>
      </c>
      <c r="F161" s="324">
        <v>42.466666666666661</v>
      </c>
      <c r="G161" s="324">
        <v>41.133333333333326</v>
      </c>
      <c r="H161" s="324">
        <v>45.633333333333326</v>
      </c>
      <c r="I161" s="324">
        <v>46.966666666666654</v>
      </c>
      <c r="J161" s="324">
        <v>47.883333333333326</v>
      </c>
      <c r="K161" s="323">
        <v>46.05</v>
      </c>
      <c r="L161" s="323">
        <v>43.8</v>
      </c>
      <c r="M161" s="323">
        <v>64.480490000000003</v>
      </c>
      <c r="N161" s="1"/>
      <c r="O161" s="1"/>
    </row>
    <row r="162" spans="1:15" ht="12.75" customHeight="1">
      <c r="A162" s="30">
        <v>152</v>
      </c>
      <c r="B162" s="342" t="s">
        <v>362</v>
      </c>
      <c r="C162" s="323">
        <v>124.8</v>
      </c>
      <c r="D162" s="324">
        <v>124.64999999999999</v>
      </c>
      <c r="E162" s="324">
        <v>123.44999999999999</v>
      </c>
      <c r="F162" s="324">
        <v>122.1</v>
      </c>
      <c r="G162" s="324">
        <v>120.89999999999999</v>
      </c>
      <c r="H162" s="324">
        <v>125.99999999999999</v>
      </c>
      <c r="I162" s="324">
        <v>127.2</v>
      </c>
      <c r="J162" s="324">
        <v>128.54999999999998</v>
      </c>
      <c r="K162" s="323">
        <v>125.85</v>
      </c>
      <c r="L162" s="323">
        <v>123.3</v>
      </c>
      <c r="M162" s="323">
        <v>28.285360000000001</v>
      </c>
      <c r="N162" s="1"/>
      <c r="O162" s="1"/>
    </row>
    <row r="163" spans="1:15" ht="12.75" customHeight="1">
      <c r="A163" s="30">
        <v>153</v>
      </c>
      <c r="B163" s="342" t="s">
        <v>377</v>
      </c>
      <c r="C163" s="323">
        <v>236.6</v>
      </c>
      <c r="D163" s="324">
        <v>238.21666666666667</v>
      </c>
      <c r="E163" s="324">
        <v>232.53333333333333</v>
      </c>
      <c r="F163" s="324">
        <v>228.46666666666667</v>
      </c>
      <c r="G163" s="324">
        <v>222.78333333333333</v>
      </c>
      <c r="H163" s="324">
        <v>242.28333333333333</v>
      </c>
      <c r="I163" s="324">
        <v>247.96666666666667</v>
      </c>
      <c r="J163" s="324">
        <v>252.03333333333333</v>
      </c>
      <c r="K163" s="323">
        <v>243.9</v>
      </c>
      <c r="L163" s="323">
        <v>234.15</v>
      </c>
      <c r="M163" s="323">
        <v>22.681080000000001</v>
      </c>
      <c r="N163" s="1"/>
      <c r="O163" s="1"/>
    </row>
    <row r="164" spans="1:15" ht="12.75" customHeight="1">
      <c r="A164" s="30">
        <v>154</v>
      </c>
      <c r="B164" s="342" t="s">
        <v>103</v>
      </c>
      <c r="C164" s="323">
        <v>152.35</v>
      </c>
      <c r="D164" s="324">
        <v>153.21666666666667</v>
      </c>
      <c r="E164" s="324">
        <v>150.03333333333333</v>
      </c>
      <c r="F164" s="324">
        <v>147.71666666666667</v>
      </c>
      <c r="G164" s="324">
        <v>144.53333333333333</v>
      </c>
      <c r="H164" s="324">
        <v>155.53333333333333</v>
      </c>
      <c r="I164" s="324">
        <v>158.71666666666667</v>
      </c>
      <c r="J164" s="324">
        <v>161.03333333333333</v>
      </c>
      <c r="K164" s="323">
        <v>156.4</v>
      </c>
      <c r="L164" s="323">
        <v>150.9</v>
      </c>
      <c r="M164" s="323">
        <v>178.53416999999999</v>
      </c>
      <c r="N164" s="1"/>
      <c r="O164" s="1"/>
    </row>
    <row r="165" spans="1:15" ht="12.75" customHeight="1">
      <c r="A165" s="30">
        <v>155</v>
      </c>
      <c r="B165" s="342" t="s">
        <v>366</v>
      </c>
      <c r="C165" s="323">
        <v>2812.75</v>
      </c>
      <c r="D165" s="324">
        <v>2819.6833333333329</v>
      </c>
      <c r="E165" s="324">
        <v>2789.4166666666661</v>
      </c>
      <c r="F165" s="324">
        <v>2766.083333333333</v>
      </c>
      <c r="G165" s="324">
        <v>2735.8166666666662</v>
      </c>
      <c r="H165" s="324">
        <v>2843.016666666666</v>
      </c>
      <c r="I165" s="324">
        <v>2873.2833333333333</v>
      </c>
      <c r="J165" s="324">
        <v>2896.6166666666659</v>
      </c>
      <c r="K165" s="323">
        <v>2849.95</v>
      </c>
      <c r="L165" s="323">
        <v>2796.35</v>
      </c>
      <c r="M165" s="323">
        <v>0.10647</v>
      </c>
      <c r="N165" s="1"/>
      <c r="O165" s="1"/>
    </row>
    <row r="166" spans="1:15" ht="12.75" customHeight="1">
      <c r="A166" s="30">
        <v>156</v>
      </c>
      <c r="B166" s="342" t="s">
        <v>367</v>
      </c>
      <c r="C166" s="323">
        <v>2756.75</v>
      </c>
      <c r="D166" s="324">
        <v>2787.9500000000003</v>
      </c>
      <c r="E166" s="324">
        <v>2715.6500000000005</v>
      </c>
      <c r="F166" s="324">
        <v>2674.55</v>
      </c>
      <c r="G166" s="324">
        <v>2602.2500000000005</v>
      </c>
      <c r="H166" s="324">
        <v>2829.0500000000006</v>
      </c>
      <c r="I166" s="324">
        <v>2901.3500000000008</v>
      </c>
      <c r="J166" s="324">
        <v>2942.4500000000007</v>
      </c>
      <c r="K166" s="323">
        <v>2860.25</v>
      </c>
      <c r="L166" s="323">
        <v>2746.85</v>
      </c>
      <c r="M166" s="323">
        <v>0.10773000000000001</v>
      </c>
      <c r="N166" s="1"/>
      <c r="O166" s="1"/>
    </row>
    <row r="167" spans="1:15" ht="12.75" customHeight="1">
      <c r="A167" s="30">
        <v>157</v>
      </c>
      <c r="B167" s="342" t="s">
        <v>373</v>
      </c>
      <c r="C167" s="323">
        <v>351.2</v>
      </c>
      <c r="D167" s="324">
        <v>349.2166666666667</v>
      </c>
      <c r="E167" s="324">
        <v>344.48333333333341</v>
      </c>
      <c r="F167" s="324">
        <v>337.76666666666671</v>
      </c>
      <c r="G167" s="324">
        <v>333.03333333333342</v>
      </c>
      <c r="H167" s="324">
        <v>355.93333333333339</v>
      </c>
      <c r="I167" s="324">
        <v>360.66666666666674</v>
      </c>
      <c r="J167" s="324">
        <v>367.38333333333338</v>
      </c>
      <c r="K167" s="323">
        <v>353.95</v>
      </c>
      <c r="L167" s="323">
        <v>342.5</v>
      </c>
      <c r="M167" s="323">
        <v>2.3509799999999998</v>
      </c>
      <c r="N167" s="1"/>
      <c r="O167" s="1"/>
    </row>
    <row r="168" spans="1:15" ht="12.75" customHeight="1">
      <c r="A168" s="30">
        <v>158</v>
      </c>
      <c r="B168" s="342" t="s">
        <v>368</v>
      </c>
      <c r="C168" s="323">
        <v>114.25</v>
      </c>
      <c r="D168" s="324">
        <v>114.88333333333333</v>
      </c>
      <c r="E168" s="324">
        <v>113.36666666666665</v>
      </c>
      <c r="F168" s="324">
        <v>112.48333333333332</v>
      </c>
      <c r="G168" s="324">
        <v>110.96666666666664</v>
      </c>
      <c r="H168" s="324">
        <v>115.76666666666665</v>
      </c>
      <c r="I168" s="324">
        <v>117.28333333333333</v>
      </c>
      <c r="J168" s="324">
        <v>118.16666666666666</v>
      </c>
      <c r="K168" s="323">
        <v>116.4</v>
      </c>
      <c r="L168" s="323">
        <v>114</v>
      </c>
      <c r="M168" s="323">
        <v>2.4044400000000001</v>
      </c>
      <c r="N168" s="1"/>
      <c r="O168" s="1"/>
    </row>
    <row r="169" spans="1:15" ht="12.75" customHeight="1">
      <c r="A169" s="30">
        <v>159</v>
      </c>
      <c r="B169" s="342" t="s">
        <v>369</v>
      </c>
      <c r="C169" s="323">
        <v>5004.1000000000004</v>
      </c>
      <c r="D169" s="324">
        <v>5013.6833333333334</v>
      </c>
      <c r="E169" s="324">
        <v>4980.3666666666668</v>
      </c>
      <c r="F169" s="324">
        <v>4956.6333333333332</v>
      </c>
      <c r="G169" s="324">
        <v>4923.3166666666666</v>
      </c>
      <c r="H169" s="324">
        <v>5037.416666666667</v>
      </c>
      <c r="I169" s="324">
        <v>5070.7333333333345</v>
      </c>
      <c r="J169" s="324">
        <v>5094.4666666666672</v>
      </c>
      <c r="K169" s="323">
        <v>5047</v>
      </c>
      <c r="L169" s="323">
        <v>4989.95</v>
      </c>
      <c r="M169" s="323">
        <v>4.6879999999999998E-2</v>
      </c>
      <c r="N169" s="1"/>
      <c r="O169" s="1"/>
    </row>
    <row r="170" spans="1:15" ht="12.75" customHeight="1">
      <c r="A170" s="30">
        <v>160</v>
      </c>
      <c r="B170" s="342" t="s">
        <v>257</v>
      </c>
      <c r="C170" s="323">
        <v>3329.65</v>
      </c>
      <c r="D170" s="324">
        <v>3333.1000000000004</v>
      </c>
      <c r="E170" s="324">
        <v>3292.1500000000005</v>
      </c>
      <c r="F170" s="324">
        <v>3254.65</v>
      </c>
      <c r="G170" s="324">
        <v>3213.7000000000003</v>
      </c>
      <c r="H170" s="324">
        <v>3370.6000000000008</v>
      </c>
      <c r="I170" s="324">
        <v>3411.5500000000006</v>
      </c>
      <c r="J170" s="324">
        <v>3449.0500000000011</v>
      </c>
      <c r="K170" s="323">
        <v>3374.05</v>
      </c>
      <c r="L170" s="323">
        <v>3295.6</v>
      </c>
      <c r="M170" s="323">
        <v>0.52834000000000003</v>
      </c>
      <c r="N170" s="1"/>
      <c r="O170" s="1"/>
    </row>
    <row r="171" spans="1:15" ht="12.75" customHeight="1">
      <c r="A171" s="30">
        <v>161</v>
      </c>
      <c r="B171" s="342" t="s">
        <v>370</v>
      </c>
      <c r="C171" s="323">
        <v>1553.5</v>
      </c>
      <c r="D171" s="324">
        <v>1550.6666666666667</v>
      </c>
      <c r="E171" s="324">
        <v>1533.3333333333335</v>
      </c>
      <c r="F171" s="324">
        <v>1513.1666666666667</v>
      </c>
      <c r="G171" s="324">
        <v>1495.8333333333335</v>
      </c>
      <c r="H171" s="324">
        <v>1570.8333333333335</v>
      </c>
      <c r="I171" s="324">
        <v>1588.166666666667</v>
      </c>
      <c r="J171" s="324">
        <v>1608.3333333333335</v>
      </c>
      <c r="K171" s="323">
        <v>1568</v>
      </c>
      <c r="L171" s="323">
        <v>1530.5</v>
      </c>
      <c r="M171" s="323">
        <v>1.0325800000000001</v>
      </c>
      <c r="N171" s="1"/>
      <c r="O171" s="1"/>
    </row>
    <row r="172" spans="1:15" ht="12.75" customHeight="1">
      <c r="A172" s="30">
        <v>162</v>
      </c>
      <c r="B172" s="342" t="s">
        <v>104</v>
      </c>
      <c r="C172" s="323">
        <v>447.05</v>
      </c>
      <c r="D172" s="324">
        <v>449.84999999999997</v>
      </c>
      <c r="E172" s="324">
        <v>439.69999999999993</v>
      </c>
      <c r="F172" s="324">
        <v>432.34999999999997</v>
      </c>
      <c r="G172" s="324">
        <v>422.19999999999993</v>
      </c>
      <c r="H172" s="324">
        <v>457.19999999999993</v>
      </c>
      <c r="I172" s="324">
        <v>467.34999999999991</v>
      </c>
      <c r="J172" s="324">
        <v>474.69999999999993</v>
      </c>
      <c r="K172" s="323">
        <v>460</v>
      </c>
      <c r="L172" s="323">
        <v>442.5</v>
      </c>
      <c r="M172" s="323">
        <v>12.62687</v>
      </c>
      <c r="N172" s="1"/>
      <c r="O172" s="1"/>
    </row>
    <row r="173" spans="1:15" ht="12.75" customHeight="1">
      <c r="A173" s="30">
        <v>163</v>
      </c>
      <c r="B173" s="342" t="s">
        <v>365</v>
      </c>
      <c r="C173" s="323">
        <v>4383.6000000000004</v>
      </c>
      <c r="D173" s="324">
        <v>4353.2166666666672</v>
      </c>
      <c r="E173" s="324">
        <v>4311.3833333333341</v>
      </c>
      <c r="F173" s="324">
        <v>4239.166666666667</v>
      </c>
      <c r="G173" s="324">
        <v>4197.3333333333339</v>
      </c>
      <c r="H173" s="324">
        <v>4425.4333333333343</v>
      </c>
      <c r="I173" s="324">
        <v>4467.2666666666664</v>
      </c>
      <c r="J173" s="324">
        <v>4539.4833333333345</v>
      </c>
      <c r="K173" s="323">
        <v>4395.05</v>
      </c>
      <c r="L173" s="323">
        <v>4281</v>
      </c>
      <c r="M173" s="323">
        <v>0.14113999999999999</v>
      </c>
      <c r="N173" s="1"/>
      <c r="O173" s="1"/>
    </row>
    <row r="174" spans="1:15" ht="12.75" customHeight="1">
      <c r="A174" s="30">
        <v>164</v>
      </c>
      <c r="B174" s="342" t="s">
        <v>379</v>
      </c>
      <c r="C174" s="323">
        <v>730.25</v>
      </c>
      <c r="D174" s="324">
        <v>724.1</v>
      </c>
      <c r="E174" s="324">
        <v>707.2</v>
      </c>
      <c r="F174" s="324">
        <v>684.15</v>
      </c>
      <c r="G174" s="324">
        <v>667.25</v>
      </c>
      <c r="H174" s="324">
        <v>747.15000000000009</v>
      </c>
      <c r="I174" s="324">
        <v>764.05</v>
      </c>
      <c r="J174" s="324">
        <v>787.10000000000014</v>
      </c>
      <c r="K174" s="323">
        <v>741</v>
      </c>
      <c r="L174" s="323">
        <v>701.05</v>
      </c>
      <c r="M174" s="323">
        <v>98.509739999999994</v>
      </c>
      <c r="N174" s="1"/>
      <c r="O174" s="1"/>
    </row>
    <row r="175" spans="1:15" ht="12.75" customHeight="1">
      <c r="A175" s="30">
        <v>165</v>
      </c>
      <c r="B175" s="342" t="s">
        <v>371</v>
      </c>
      <c r="C175" s="323">
        <v>1040.3499999999999</v>
      </c>
      <c r="D175" s="324">
        <v>1043.2833333333333</v>
      </c>
      <c r="E175" s="324">
        <v>1022.0666666666666</v>
      </c>
      <c r="F175" s="324">
        <v>1003.7833333333333</v>
      </c>
      <c r="G175" s="324">
        <v>982.56666666666661</v>
      </c>
      <c r="H175" s="324">
        <v>1061.5666666666666</v>
      </c>
      <c r="I175" s="324">
        <v>1082.7833333333333</v>
      </c>
      <c r="J175" s="324">
        <v>1101.0666666666666</v>
      </c>
      <c r="K175" s="323">
        <v>1064.5</v>
      </c>
      <c r="L175" s="323">
        <v>1025</v>
      </c>
      <c r="M175" s="323">
        <v>0.80335999999999996</v>
      </c>
      <c r="N175" s="1"/>
      <c r="O175" s="1"/>
    </row>
    <row r="176" spans="1:15" ht="12.75" customHeight="1">
      <c r="A176" s="30">
        <v>166</v>
      </c>
      <c r="B176" s="342" t="s">
        <v>258</v>
      </c>
      <c r="C176" s="323">
        <v>481.65</v>
      </c>
      <c r="D176" s="324">
        <v>483.38333333333338</v>
      </c>
      <c r="E176" s="324">
        <v>478.76666666666677</v>
      </c>
      <c r="F176" s="324">
        <v>475.88333333333338</v>
      </c>
      <c r="G176" s="324">
        <v>471.26666666666677</v>
      </c>
      <c r="H176" s="324">
        <v>486.26666666666677</v>
      </c>
      <c r="I176" s="324">
        <v>490.88333333333344</v>
      </c>
      <c r="J176" s="324">
        <v>493.76666666666677</v>
      </c>
      <c r="K176" s="323">
        <v>488</v>
      </c>
      <c r="L176" s="323">
        <v>480.5</v>
      </c>
      <c r="M176" s="323">
        <v>0.91359000000000001</v>
      </c>
      <c r="N176" s="1"/>
      <c r="O176" s="1"/>
    </row>
    <row r="177" spans="1:15" ht="12.75" customHeight="1">
      <c r="A177" s="30">
        <v>167</v>
      </c>
      <c r="B177" s="342" t="s">
        <v>107</v>
      </c>
      <c r="C177" s="323">
        <v>710</v>
      </c>
      <c r="D177" s="324">
        <v>707.94999999999993</v>
      </c>
      <c r="E177" s="324">
        <v>701.94999999999982</v>
      </c>
      <c r="F177" s="324">
        <v>693.89999999999986</v>
      </c>
      <c r="G177" s="324">
        <v>687.89999999999975</v>
      </c>
      <c r="H177" s="324">
        <v>715.99999999999989</v>
      </c>
      <c r="I177" s="324">
        <v>722.00000000000011</v>
      </c>
      <c r="J177" s="324">
        <v>730.05</v>
      </c>
      <c r="K177" s="323">
        <v>713.95</v>
      </c>
      <c r="L177" s="323">
        <v>699.9</v>
      </c>
      <c r="M177" s="323">
        <v>10.06751</v>
      </c>
      <c r="N177" s="1"/>
      <c r="O177" s="1"/>
    </row>
    <row r="178" spans="1:15" ht="12.75" customHeight="1">
      <c r="A178" s="30">
        <v>168</v>
      </c>
      <c r="B178" s="342" t="s">
        <v>259</v>
      </c>
      <c r="C178" s="323">
        <v>504.65</v>
      </c>
      <c r="D178" s="324">
        <v>503.2166666666667</v>
      </c>
      <c r="E178" s="324">
        <v>497.43333333333339</v>
      </c>
      <c r="F178" s="324">
        <v>490.2166666666667</v>
      </c>
      <c r="G178" s="324">
        <v>484.43333333333339</v>
      </c>
      <c r="H178" s="324">
        <v>510.43333333333339</v>
      </c>
      <c r="I178" s="324">
        <v>516.2166666666667</v>
      </c>
      <c r="J178" s="324">
        <v>523.43333333333339</v>
      </c>
      <c r="K178" s="323">
        <v>509</v>
      </c>
      <c r="L178" s="323">
        <v>496</v>
      </c>
      <c r="M178" s="323">
        <v>0.68022000000000005</v>
      </c>
      <c r="N178" s="1"/>
      <c r="O178" s="1"/>
    </row>
    <row r="179" spans="1:15" ht="12.75" customHeight="1">
      <c r="A179" s="30">
        <v>169</v>
      </c>
      <c r="B179" s="342" t="s">
        <v>108</v>
      </c>
      <c r="C179" s="323">
        <v>1487.35</v>
      </c>
      <c r="D179" s="324">
        <v>1486.4166666666667</v>
      </c>
      <c r="E179" s="324">
        <v>1468.8333333333335</v>
      </c>
      <c r="F179" s="324">
        <v>1450.3166666666668</v>
      </c>
      <c r="G179" s="324">
        <v>1432.7333333333336</v>
      </c>
      <c r="H179" s="324">
        <v>1504.9333333333334</v>
      </c>
      <c r="I179" s="324">
        <v>1522.5166666666669</v>
      </c>
      <c r="J179" s="324">
        <v>1541.0333333333333</v>
      </c>
      <c r="K179" s="323">
        <v>1504</v>
      </c>
      <c r="L179" s="323">
        <v>1467.9</v>
      </c>
      <c r="M179" s="323">
        <v>5.0938600000000003</v>
      </c>
      <c r="N179" s="1"/>
      <c r="O179" s="1"/>
    </row>
    <row r="180" spans="1:15" ht="12.75" customHeight="1">
      <c r="A180" s="30">
        <v>170</v>
      </c>
      <c r="B180" s="342" t="s">
        <v>380</v>
      </c>
      <c r="C180" s="323">
        <v>82.25</v>
      </c>
      <c r="D180" s="324">
        <v>82.816666666666663</v>
      </c>
      <c r="E180" s="324">
        <v>81.283333333333331</v>
      </c>
      <c r="F180" s="324">
        <v>80.316666666666663</v>
      </c>
      <c r="G180" s="324">
        <v>78.783333333333331</v>
      </c>
      <c r="H180" s="324">
        <v>83.783333333333331</v>
      </c>
      <c r="I180" s="324">
        <v>85.316666666666663</v>
      </c>
      <c r="J180" s="324">
        <v>86.283333333333331</v>
      </c>
      <c r="K180" s="323">
        <v>84.35</v>
      </c>
      <c r="L180" s="323">
        <v>81.849999999999994</v>
      </c>
      <c r="M180" s="323">
        <v>4.9238999999999997</v>
      </c>
      <c r="N180" s="1"/>
      <c r="O180" s="1"/>
    </row>
    <row r="181" spans="1:15" ht="12.75" customHeight="1">
      <c r="A181" s="30">
        <v>171</v>
      </c>
      <c r="B181" s="342" t="s">
        <v>109</v>
      </c>
      <c r="C181" s="323">
        <v>302.85000000000002</v>
      </c>
      <c r="D181" s="324">
        <v>305.51666666666671</v>
      </c>
      <c r="E181" s="324">
        <v>299.23333333333341</v>
      </c>
      <c r="F181" s="324">
        <v>295.61666666666667</v>
      </c>
      <c r="G181" s="324">
        <v>289.33333333333337</v>
      </c>
      <c r="H181" s="324">
        <v>309.13333333333344</v>
      </c>
      <c r="I181" s="324">
        <v>315.41666666666674</v>
      </c>
      <c r="J181" s="324">
        <v>319.03333333333347</v>
      </c>
      <c r="K181" s="323">
        <v>311.8</v>
      </c>
      <c r="L181" s="323">
        <v>301.89999999999998</v>
      </c>
      <c r="M181" s="323">
        <v>11.42803</v>
      </c>
      <c r="N181" s="1"/>
      <c r="O181" s="1"/>
    </row>
    <row r="182" spans="1:15" ht="12.75" customHeight="1">
      <c r="A182" s="30">
        <v>172</v>
      </c>
      <c r="B182" s="342" t="s">
        <v>372</v>
      </c>
      <c r="C182" s="323">
        <v>495.75</v>
      </c>
      <c r="D182" s="324">
        <v>499.41666666666669</v>
      </c>
      <c r="E182" s="324">
        <v>489.43333333333339</v>
      </c>
      <c r="F182" s="324">
        <v>483.11666666666673</v>
      </c>
      <c r="G182" s="324">
        <v>473.13333333333344</v>
      </c>
      <c r="H182" s="324">
        <v>505.73333333333335</v>
      </c>
      <c r="I182" s="324">
        <v>515.71666666666658</v>
      </c>
      <c r="J182" s="324">
        <v>522.0333333333333</v>
      </c>
      <c r="K182" s="323">
        <v>509.4</v>
      </c>
      <c r="L182" s="323">
        <v>493.1</v>
      </c>
      <c r="M182" s="323">
        <v>4.4897400000000003</v>
      </c>
      <c r="N182" s="1"/>
      <c r="O182" s="1"/>
    </row>
    <row r="183" spans="1:15" ht="12.75" customHeight="1">
      <c r="A183" s="30">
        <v>173</v>
      </c>
      <c r="B183" s="342" t="s">
        <v>110</v>
      </c>
      <c r="C183" s="323">
        <v>1577.5</v>
      </c>
      <c r="D183" s="324">
        <v>1569.1166666666668</v>
      </c>
      <c r="E183" s="324">
        <v>1554.2833333333335</v>
      </c>
      <c r="F183" s="324">
        <v>1531.0666666666668</v>
      </c>
      <c r="G183" s="324">
        <v>1516.2333333333336</v>
      </c>
      <c r="H183" s="324">
        <v>1592.3333333333335</v>
      </c>
      <c r="I183" s="324">
        <v>1607.1666666666665</v>
      </c>
      <c r="J183" s="324">
        <v>1630.3833333333334</v>
      </c>
      <c r="K183" s="323">
        <v>1583.95</v>
      </c>
      <c r="L183" s="323">
        <v>1545.9</v>
      </c>
      <c r="M183" s="323">
        <v>5.4804199999999996</v>
      </c>
      <c r="N183" s="1"/>
      <c r="O183" s="1"/>
    </row>
    <row r="184" spans="1:15" ht="12.75" customHeight="1">
      <c r="A184" s="30">
        <v>174</v>
      </c>
      <c r="B184" s="342" t="s">
        <v>374</v>
      </c>
      <c r="C184" s="323">
        <v>162.75</v>
      </c>
      <c r="D184" s="324">
        <v>165.01666666666665</v>
      </c>
      <c r="E184" s="324">
        <v>159.1333333333333</v>
      </c>
      <c r="F184" s="324">
        <v>155.51666666666665</v>
      </c>
      <c r="G184" s="324">
        <v>149.6333333333333</v>
      </c>
      <c r="H184" s="324">
        <v>168.6333333333333</v>
      </c>
      <c r="I184" s="324">
        <v>174.51666666666662</v>
      </c>
      <c r="J184" s="324">
        <v>178.1333333333333</v>
      </c>
      <c r="K184" s="323">
        <v>170.9</v>
      </c>
      <c r="L184" s="323">
        <v>161.4</v>
      </c>
      <c r="M184" s="323">
        <v>25.829609999999999</v>
      </c>
      <c r="N184" s="1"/>
      <c r="O184" s="1"/>
    </row>
    <row r="185" spans="1:15" ht="12.75" customHeight="1">
      <c r="A185" s="30">
        <v>175</v>
      </c>
      <c r="B185" s="342" t="s">
        <v>375</v>
      </c>
      <c r="C185" s="323">
        <v>1842.1</v>
      </c>
      <c r="D185" s="324">
        <v>1843.3666666666668</v>
      </c>
      <c r="E185" s="324">
        <v>1798.7333333333336</v>
      </c>
      <c r="F185" s="324">
        <v>1755.3666666666668</v>
      </c>
      <c r="G185" s="324">
        <v>1710.7333333333336</v>
      </c>
      <c r="H185" s="324">
        <v>1886.7333333333336</v>
      </c>
      <c r="I185" s="324">
        <v>1931.3666666666668</v>
      </c>
      <c r="J185" s="324">
        <v>1974.7333333333336</v>
      </c>
      <c r="K185" s="323">
        <v>1888</v>
      </c>
      <c r="L185" s="323">
        <v>1800</v>
      </c>
      <c r="M185" s="323">
        <v>1.75682</v>
      </c>
      <c r="N185" s="1"/>
      <c r="O185" s="1"/>
    </row>
    <row r="186" spans="1:15" ht="12.75" customHeight="1">
      <c r="A186" s="30">
        <v>176</v>
      </c>
      <c r="B186" s="342" t="s">
        <v>381</v>
      </c>
      <c r="C186" s="323">
        <v>143.80000000000001</v>
      </c>
      <c r="D186" s="324">
        <v>144.53333333333333</v>
      </c>
      <c r="E186" s="324">
        <v>139.76666666666665</v>
      </c>
      <c r="F186" s="324">
        <v>135.73333333333332</v>
      </c>
      <c r="G186" s="324">
        <v>130.96666666666664</v>
      </c>
      <c r="H186" s="324">
        <v>148.56666666666666</v>
      </c>
      <c r="I186" s="324">
        <v>153.33333333333337</v>
      </c>
      <c r="J186" s="324">
        <v>157.36666666666667</v>
      </c>
      <c r="K186" s="323">
        <v>149.30000000000001</v>
      </c>
      <c r="L186" s="323">
        <v>140.5</v>
      </c>
      <c r="M186" s="323">
        <v>155.80171999999999</v>
      </c>
      <c r="N186" s="1"/>
      <c r="O186" s="1"/>
    </row>
    <row r="187" spans="1:15" ht="12.75" customHeight="1">
      <c r="A187" s="30">
        <v>177</v>
      </c>
      <c r="B187" s="342" t="s">
        <v>260</v>
      </c>
      <c r="C187" s="323">
        <v>265.60000000000002</v>
      </c>
      <c r="D187" s="324">
        <v>266.48333333333335</v>
      </c>
      <c r="E187" s="324">
        <v>262.61666666666667</v>
      </c>
      <c r="F187" s="324">
        <v>259.63333333333333</v>
      </c>
      <c r="G187" s="324">
        <v>255.76666666666665</v>
      </c>
      <c r="H187" s="324">
        <v>269.4666666666667</v>
      </c>
      <c r="I187" s="324">
        <v>273.33333333333337</v>
      </c>
      <c r="J187" s="324">
        <v>276.31666666666672</v>
      </c>
      <c r="K187" s="323">
        <v>270.35000000000002</v>
      </c>
      <c r="L187" s="323">
        <v>263.5</v>
      </c>
      <c r="M187" s="323">
        <v>5.4811399999999999</v>
      </c>
      <c r="N187" s="1"/>
      <c r="O187" s="1"/>
    </row>
    <row r="188" spans="1:15" ht="12.75" customHeight="1">
      <c r="A188" s="30">
        <v>178</v>
      </c>
      <c r="B188" s="342" t="s">
        <v>376</v>
      </c>
      <c r="C188" s="323">
        <v>730.05</v>
      </c>
      <c r="D188" s="324">
        <v>727.66666666666663</v>
      </c>
      <c r="E188" s="324">
        <v>715.68333333333328</v>
      </c>
      <c r="F188" s="324">
        <v>701.31666666666661</v>
      </c>
      <c r="G188" s="324">
        <v>689.33333333333326</v>
      </c>
      <c r="H188" s="324">
        <v>742.0333333333333</v>
      </c>
      <c r="I188" s="324">
        <v>754.01666666666665</v>
      </c>
      <c r="J188" s="324">
        <v>768.38333333333333</v>
      </c>
      <c r="K188" s="323">
        <v>739.65</v>
      </c>
      <c r="L188" s="323">
        <v>713.3</v>
      </c>
      <c r="M188" s="323">
        <v>5.2635500000000004</v>
      </c>
      <c r="N188" s="1"/>
      <c r="O188" s="1"/>
    </row>
    <row r="189" spans="1:15" ht="12.75" customHeight="1">
      <c r="A189" s="30">
        <v>179</v>
      </c>
      <c r="B189" s="342" t="s">
        <v>111</v>
      </c>
      <c r="C189" s="323">
        <v>511</v>
      </c>
      <c r="D189" s="324">
        <v>509.41666666666669</v>
      </c>
      <c r="E189" s="324">
        <v>503.58333333333337</v>
      </c>
      <c r="F189" s="324">
        <v>496.16666666666669</v>
      </c>
      <c r="G189" s="324">
        <v>490.33333333333337</v>
      </c>
      <c r="H189" s="324">
        <v>516.83333333333337</v>
      </c>
      <c r="I189" s="324">
        <v>522.66666666666674</v>
      </c>
      <c r="J189" s="324">
        <v>530.08333333333337</v>
      </c>
      <c r="K189" s="323">
        <v>515.25</v>
      </c>
      <c r="L189" s="323">
        <v>502</v>
      </c>
      <c r="M189" s="323">
        <v>18.50938</v>
      </c>
      <c r="N189" s="1"/>
      <c r="O189" s="1"/>
    </row>
    <row r="190" spans="1:15" ht="12.75" customHeight="1">
      <c r="A190" s="30">
        <v>180</v>
      </c>
      <c r="B190" s="342" t="s">
        <v>261</v>
      </c>
      <c r="C190" s="323">
        <v>1381.25</v>
      </c>
      <c r="D190" s="324">
        <v>1387.75</v>
      </c>
      <c r="E190" s="324">
        <v>1370.6</v>
      </c>
      <c r="F190" s="324">
        <v>1359.9499999999998</v>
      </c>
      <c r="G190" s="324">
        <v>1342.7999999999997</v>
      </c>
      <c r="H190" s="324">
        <v>1398.4</v>
      </c>
      <c r="I190" s="324">
        <v>1415.5500000000002</v>
      </c>
      <c r="J190" s="324">
        <v>1426.2000000000003</v>
      </c>
      <c r="K190" s="323">
        <v>1404.9</v>
      </c>
      <c r="L190" s="323">
        <v>1377.1</v>
      </c>
      <c r="M190" s="323">
        <v>4.7404099999999998</v>
      </c>
      <c r="N190" s="1"/>
      <c r="O190" s="1"/>
    </row>
    <row r="191" spans="1:15" ht="12.75" customHeight="1">
      <c r="A191" s="30">
        <v>181</v>
      </c>
      <c r="B191" s="342" t="s">
        <v>385</v>
      </c>
      <c r="C191" s="323">
        <v>1119.0999999999999</v>
      </c>
      <c r="D191" s="324">
        <v>1087.7333333333333</v>
      </c>
      <c r="E191" s="324">
        <v>1056.3666666666668</v>
      </c>
      <c r="F191" s="324">
        <v>993.63333333333344</v>
      </c>
      <c r="G191" s="324">
        <v>962.26666666666688</v>
      </c>
      <c r="H191" s="324">
        <v>1150.4666666666667</v>
      </c>
      <c r="I191" s="324">
        <v>1181.833333333333</v>
      </c>
      <c r="J191" s="324">
        <v>1244.5666666666666</v>
      </c>
      <c r="K191" s="323">
        <v>1119.0999999999999</v>
      </c>
      <c r="L191" s="323">
        <v>1025</v>
      </c>
      <c r="M191" s="323">
        <v>7.0800299999999998</v>
      </c>
      <c r="N191" s="1"/>
      <c r="O191" s="1"/>
    </row>
    <row r="192" spans="1:15" ht="12.75" customHeight="1">
      <c r="A192" s="30">
        <v>182</v>
      </c>
      <c r="B192" s="342" t="s">
        <v>833</v>
      </c>
      <c r="C192" s="323">
        <v>18.55</v>
      </c>
      <c r="D192" s="324">
        <v>18.7</v>
      </c>
      <c r="E192" s="324">
        <v>18.349999999999998</v>
      </c>
      <c r="F192" s="324">
        <v>18.149999999999999</v>
      </c>
      <c r="G192" s="324">
        <v>17.799999999999997</v>
      </c>
      <c r="H192" s="324">
        <v>18.899999999999999</v>
      </c>
      <c r="I192" s="324">
        <v>19.25</v>
      </c>
      <c r="J192" s="324">
        <v>19.45</v>
      </c>
      <c r="K192" s="323">
        <v>19.05</v>
      </c>
      <c r="L192" s="323">
        <v>18.5</v>
      </c>
      <c r="M192" s="323">
        <v>20.578690000000002</v>
      </c>
      <c r="N192" s="1"/>
      <c r="O192" s="1"/>
    </row>
    <row r="193" spans="1:15" ht="12.75" customHeight="1">
      <c r="A193" s="30">
        <v>183</v>
      </c>
      <c r="B193" s="342" t="s">
        <v>386</v>
      </c>
      <c r="C193" s="323">
        <v>1205.9000000000001</v>
      </c>
      <c r="D193" s="324">
        <v>1178.25</v>
      </c>
      <c r="E193" s="324">
        <v>1119.5</v>
      </c>
      <c r="F193" s="324">
        <v>1033.0999999999999</v>
      </c>
      <c r="G193" s="324">
        <v>974.34999999999991</v>
      </c>
      <c r="H193" s="324">
        <v>1264.6500000000001</v>
      </c>
      <c r="I193" s="324">
        <v>1323.4</v>
      </c>
      <c r="J193" s="324">
        <v>1409.8000000000002</v>
      </c>
      <c r="K193" s="323">
        <v>1237</v>
      </c>
      <c r="L193" s="323">
        <v>1091.8499999999999</v>
      </c>
      <c r="M193" s="323">
        <v>3.1176900000000001</v>
      </c>
      <c r="N193" s="1"/>
      <c r="O193" s="1"/>
    </row>
    <row r="194" spans="1:15" ht="12.75" customHeight="1">
      <c r="A194" s="30">
        <v>184</v>
      </c>
      <c r="B194" s="342" t="s">
        <v>112</v>
      </c>
      <c r="C194" s="323">
        <v>1095.7</v>
      </c>
      <c r="D194" s="324">
        <v>1091.2333333333333</v>
      </c>
      <c r="E194" s="324">
        <v>1079.4666666666667</v>
      </c>
      <c r="F194" s="324">
        <v>1063.2333333333333</v>
      </c>
      <c r="G194" s="324">
        <v>1051.4666666666667</v>
      </c>
      <c r="H194" s="324">
        <v>1107.4666666666667</v>
      </c>
      <c r="I194" s="324">
        <v>1119.2333333333336</v>
      </c>
      <c r="J194" s="324">
        <v>1135.4666666666667</v>
      </c>
      <c r="K194" s="323">
        <v>1103</v>
      </c>
      <c r="L194" s="323">
        <v>1075</v>
      </c>
      <c r="M194" s="323">
        <v>7.7605700000000004</v>
      </c>
      <c r="N194" s="1"/>
      <c r="O194" s="1"/>
    </row>
    <row r="195" spans="1:15" ht="12.75" customHeight="1">
      <c r="A195" s="30">
        <v>185</v>
      </c>
      <c r="B195" s="342" t="s">
        <v>113</v>
      </c>
      <c r="C195" s="323">
        <v>1202.8499999999999</v>
      </c>
      <c r="D195" s="324">
        <v>1198.4333333333332</v>
      </c>
      <c r="E195" s="324">
        <v>1182.0666666666664</v>
      </c>
      <c r="F195" s="324">
        <v>1161.2833333333333</v>
      </c>
      <c r="G195" s="324">
        <v>1144.9166666666665</v>
      </c>
      <c r="H195" s="324">
        <v>1219.2166666666662</v>
      </c>
      <c r="I195" s="324">
        <v>1235.583333333333</v>
      </c>
      <c r="J195" s="324">
        <v>1256.3666666666661</v>
      </c>
      <c r="K195" s="323">
        <v>1214.8</v>
      </c>
      <c r="L195" s="323">
        <v>1177.6500000000001</v>
      </c>
      <c r="M195" s="323">
        <v>57.406599999999997</v>
      </c>
      <c r="N195" s="1"/>
      <c r="O195" s="1"/>
    </row>
    <row r="196" spans="1:15" ht="12.75" customHeight="1">
      <c r="A196" s="30">
        <v>186</v>
      </c>
      <c r="B196" s="342" t="s">
        <v>114</v>
      </c>
      <c r="C196" s="323">
        <v>2275.6999999999998</v>
      </c>
      <c r="D196" s="324">
        <v>2259.7666666666664</v>
      </c>
      <c r="E196" s="324">
        <v>2233.9333333333329</v>
      </c>
      <c r="F196" s="324">
        <v>2192.1666666666665</v>
      </c>
      <c r="G196" s="324">
        <v>2166.333333333333</v>
      </c>
      <c r="H196" s="324">
        <v>2301.5333333333328</v>
      </c>
      <c r="I196" s="324">
        <v>2327.3666666666668</v>
      </c>
      <c r="J196" s="324">
        <v>2369.1333333333328</v>
      </c>
      <c r="K196" s="323">
        <v>2285.6</v>
      </c>
      <c r="L196" s="323">
        <v>2218</v>
      </c>
      <c r="M196" s="323">
        <v>21.533930000000002</v>
      </c>
      <c r="N196" s="1"/>
      <c r="O196" s="1"/>
    </row>
    <row r="197" spans="1:15" ht="12.75" customHeight="1">
      <c r="A197" s="30">
        <v>187</v>
      </c>
      <c r="B197" s="342" t="s">
        <v>115</v>
      </c>
      <c r="C197" s="323">
        <v>2154.65</v>
      </c>
      <c r="D197" s="324">
        <v>2148.7833333333333</v>
      </c>
      <c r="E197" s="324">
        <v>2123.8666666666668</v>
      </c>
      <c r="F197" s="324">
        <v>2093.0833333333335</v>
      </c>
      <c r="G197" s="324">
        <v>2068.166666666667</v>
      </c>
      <c r="H197" s="324">
        <v>2179.5666666666666</v>
      </c>
      <c r="I197" s="324">
        <v>2204.4833333333336</v>
      </c>
      <c r="J197" s="324">
        <v>2235.2666666666664</v>
      </c>
      <c r="K197" s="323">
        <v>2173.6999999999998</v>
      </c>
      <c r="L197" s="323">
        <v>2118</v>
      </c>
      <c r="M197" s="323">
        <v>2.4125999999999999</v>
      </c>
      <c r="N197" s="1"/>
      <c r="O197" s="1"/>
    </row>
    <row r="198" spans="1:15" ht="12.75" customHeight="1">
      <c r="A198" s="30">
        <v>188</v>
      </c>
      <c r="B198" s="342" t="s">
        <v>116</v>
      </c>
      <c r="C198" s="323">
        <v>1442.55</v>
      </c>
      <c r="D198" s="324">
        <v>1435.8500000000001</v>
      </c>
      <c r="E198" s="324">
        <v>1421.7000000000003</v>
      </c>
      <c r="F198" s="324">
        <v>1400.8500000000001</v>
      </c>
      <c r="G198" s="324">
        <v>1386.7000000000003</v>
      </c>
      <c r="H198" s="324">
        <v>1456.7000000000003</v>
      </c>
      <c r="I198" s="324">
        <v>1470.8500000000004</v>
      </c>
      <c r="J198" s="324">
        <v>1491.7000000000003</v>
      </c>
      <c r="K198" s="323">
        <v>1450</v>
      </c>
      <c r="L198" s="323">
        <v>1415</v>
      </c>
      <c r="M198" s="323">
        <v>125.09063</v>
      </c>
      <c r="N198" s="1"/>
      <c r="O198" s="1"/>
    </row>
    <row r="199" spans="1:15" ht="12.75" customHeight="1">
      <c r="A199" s="30">
        <v>189</v>
      </c>
      <c r="B199" s="342" t="s">
        <v>117</v>
      </c>
      <c r="C199" s="323">
        <v>512.45000000000005</v>
      </c>
      <c r="D199" s="324">
        <v>514.54999999999995</v>
      </c>
      <c r="E199" s="324">
        <v>507.94999999999993</v>
      </c>
      <c r="F199" s="324">
        <v>503.45</v>
      </c>
      <c r="G199" s="324">
        <v>496.84999999999997</v>
      </c>
      <c r="H199" s="324">
        <v>519.04999999999995</v>
      </c>
      <c r="I199" s="324">
        <v>525.64999999999986</v>
      </c>
      <c r="J199" s="324">
        <v>530.14999999999986</v>
      </c>
      <c r="K199" s="323">
        <v>521.15</v>
      </c>
      <c r="L199" s="323">
        <v>510.05</v>
      </c>
      <c r="M199" s="323">
        <v>45.173789999999997</v>
      </c>
      <c r="N199" s="1"/>
      <c r="O199" s="1"/>
    </row>
    <row r="200" spans="1:15" ht="12.75" customHeight="1">
      <c r="A200" s="30">
        <v>190</v>
      </c>
      <c r="B200" s="342" t="s">
        <v>383</v>
      </c>
      <c r="C200" s="323">
        <v>1330.75</v>
      </c>
      <c r="D200" s="324">
        <v>1344.9166666666667</v>
      </c>
      <c r="E200" s="324">
        <v>1307.8333333333335</v>
      </c>
      <c r="F200" s="324">
        <v>1284.9166666666667</v>
      </c>
      <c r="G200" s="324">
        <v>1247.8333333333335</v>
      </c>
      <c r="H200" s="324">
        <v>1367.8333333333335</v>
      </c>
      <c r="I200" s="324">
        <v>1404.916666666667</v>
      </c>
      <c r="J200" s="324">
        <v>1427.8333333333335</v>
      </c>
      <c r="K200" s="323">
        <v>1382</v>
      </c>
      <c r="L200" s="323">
        <v>1322</v>
      </c>
      <c r="M200" s="323">
        <v>2.4947300000000001</v>
      </c>
      <c r="N200" s="1"/>
      <c r="O200" s="1"/>
    </row>
    <row r="201" spans="1:15" ht="12.75" customHeight="1">
      <c r="A201" s="30">
        <v>191</v>
      </c>
      <c r="B201" s="342" t="s">
        <v>387</v>
      </c>
      <c r="C201" s="323">
        <v>194.2</v>
      </c>
      <c r="D201" s="324">
        <v>194.53333333333333</v>
      </c>
      <c r="E201" s="324">
        <v>191.66666666666666</v>
      </c>
      <c r="F201" s="324">
        <v>189.13333333333333</v>
      </c>
      <c r="G201" s="324">
        <v>186.26666666666665</v>
      </c>
      <c r="H201" s="324">
        <v>197.06666666666666</v>
      </c>
      <c r="I201" s="324">
        <v>199.93333333333334</v>
      </c>
      <c r="J201" s="324">
        <v>202.46666666666667</v>
      </c>
      <c r="K201" s="323">
        <v>197.4</v>
      </c>
      <c r="L201" s="323">
        <v>192</v>
      </c>
      <c r="M201" s="323">
        <v>0.68838999999999995</v>
      </c>
      <c r="N201" s="1"/>
      <c r="O201" s="1"/>
    </row>
    <row r="202" spans="1:15" ht="12.75" customHeight="1">
      <c r="A202" s="30">
        <v>192</v>
      </c>
      <c r="B202" s="342" t="s">
        <v>388</v>
      </c>
      <c r="C202" s="323">
        <v>113.85</v>
      </c>
      <c r="D202" s="324">
        <v>114.8</v>
      </c>
      <c r="E202" s="324">
        <v>112.35</v>
      </c>
      <c r="F202" s="324">
        <v>110.85</v>
      </c>
      <c r="G202" s="324">
        <v>108.39999999999999</v>
      </c>
      <c r="H202" s="324">
        <v>116.3</v>
      </c>
      <c r="I202" s="324">
        <v>118.75000000000001</v>
      </c>
      <c r="J202" s="324">
        <v>120.25</v>
      </c>
      <c r="K202" s="323">
        <v>117.25</v>
      </c>
      <c r="L202" s="323">
        <v>113.3</v>
      </c>
      <c r="M202" s="323">
        <v>6.6109299999999998</v>
      </c>
      <c r="N202" s="1"/>
      <c r="O202" s="1"/>
    </row>
    <row r="203" spans="1:15" ht="12.75" customHeight="1">
      <c r="A203" s="30">
        <v>193</v>
      </c>
      <c r="B203" s="342" t="s">
        <v>118</v>
      </c>
      <c r="C203" s="323">
        <v>2341.9</v>
      </c>
      <c r="D203" s="324">
        <v>2325.0666666666666</v>
      </c>
      <c r="E203" s="324">
        <v>2299.1333333333332</v>
      </c>
      <c r="F203" s="324">
        <v>2256.3666666666668</v>
      </c>
      <c r="G203" s="324">
        <v>2230.4333333333334</v>
      </c>
      <c r="H203" s="324">
        <v>2367.833333333333</v>
      </c>
      <c r="I203" s="324">
        <v>2393.7666666666664</v>
      </c>
      <c r="J203" s="324">
        <v>2436.5333333333328</v>
      </c>
      <c r="K203" s="323">
        <v>2351</v>
      </c>
      <c r="L203" s="323">
        <v>2282.3000000000002</v>
      </c>
      <c r="M203" s="323">
        <v>3.8214899999999998</v>
      </c>
      <c r="N203" s="1"/>
      <c r="O203" s="1"/>
    </row>
    <row r="204" spans="1:15" ht="12.75" customHeight="1">
      <c r="A204" s="30">
        <v>194</v>
      </c>
      <c r="B204" s="342" t="s">
        <v>384</v>
      </c>
      <c r="C204" s="323">
        <v>73.95</v>
      </c>
      <c r="D204" s="324">
        <v>73.766666666666666</v>
      </c>
      <c r="E204" s="324">
        <v>72.633333333333326</v>
      </c>
      <c r="F204" s="324">
        <v>71.316666666666663</v>
      </c>
      <c r="G204" s="324">
        <v>70.183333333333323</v>
      </c>
      <c r="H204" s="324">
        <v>75.083333333333329</v>
      </c>
      <c r="I204" s="324">
        <v>76.216666666666683</v>
      </c>
      <c r="J204" s="324">
        <v>77.533333333333331</v>
      </c>
      <c r="K204" s="323">
        <v>74.900000000000006</v>
      </c>
      <c r="L204" s="323">
        <v>72.45</v>
      </c>
      <c r="M204" s="323">
        <v>75.471360000000004</v>
      </c>
      <c r="N204" s="1"/>
      <c r="O204" s="1"/>
    </row>
    <row r="205" spans="1:15" ht="12.75" customHeight="1">
      <c r="A205" s="30">
        <v>195</v>
      </c>
      <c r="B205" s="342" t="s">
        <v>834</v>
      </c>
      <c r="C205" s="323">
        <v>1151.75</v>
      </c>
      <c r="D205" s="324">
        <v>1156.4833333333333</v>
      </c>
      <c r="E205" s="324">
        <v>1145.2666666666667</v>
      </c>
      <c r="F205" s="324">
        <v>1138.7833333333333</v>
      </c>
      <c r="G205" s="324">
        <v>1127.5666666666666</v>
      </c>
      <c r="H205" s="324">
        <v>1162.9666666666667</v>
      </c>
      <c r="I205" s="324">
        <v>1174.1833333333334</v>
      </c>
      <c r="J205" s="324">
        <v>1180.6666666666667</v>
      </c>
      <c r="K205" s="323">
        <v>1167.7</v>
      </c>
      <c r="L205" s="323">
        <v>1150</v>
      </c>
      <c r="M205" s="323">
        <v>0.42965999999999999</v>
      </c>
      <c r="N205" s="1"/>
      <c r="O205" s="1"/>
    </row>
    <row r="206" spans="1:15" ht="12.75" customHeight="1">
      <c r="A206" s="30">
        <v>196</v>
      </c>
      <c r="B206" s="342" t="s">
        <v>822</v>
      </c>
      <c r="C206" s="323">
        <v>379.15</v>
      </c>
      <c r="D206" s="324">
        <v>378.23333333333335</v>
      </c>
      <c r="E206" s="324">
        <v>371.4666666666667</v>
      </c>
      <c r="F206" s="324">
        <v>363.78333333333336</v>
      </c>
      <c r="G206" s="324">
        <v>357.01666666666671</v>
      </c>
      <c r="H206" s="324">
        <v>385.91666666666669</v>
      </c>
      <c r="I206" s="324">
        <v>392.68333333333334</v>
      </c>
      <c r="J206" s="324">
        <v>400.36666666666667</v>
      </c>
      <c r="K206" s="323">
        <v>385</v>
      </c>
      <c r="L206" s="323">
        <v>370.55</v>
      </c>
      <c r="M206" s="323">
        <v>1.22401</v>
      </c>
      <c r="N206" s="1"/>
      <c r="O206" s="1"/>
    </row>
    <row r="207" spans="1:15" ht="12.75" customHeight="1">
      <c r="A207" s="30">
        <v>197</v>
      </c>
      <c r="B207" s="342" t="s">
        <v>120</v>
      </c>
      <c r="C207" s="323">
        <v>590.79999999999995</v>
      </c>
      <c r="D207" s="324">
        <v>587.5333333333333</v>
      </c>
      <c r="E207" s="324">
        <v>581.51666666666665</v>
      </c>
      <c r="F207" s="324">
        <v>572.23333333333335</v>
      </c>
      <c r="G207" s="324">
        <v>566.2166666666667</v>
      </c>
      <c r="H207" s="324">
        <v>596.81666666666661</v>
      </c>
      <c r="I207" s="324">
        <v>602.83333333333326</v>
      </c>
      <c r="J207" s="324">
        <v>612.11666666666656</v>
      </c>
      <c r="K207" s="323">
        <v>593.54999999999995</v>
      </c>
      <c r="L207" s="323">
        <v>578.25</v>
      </c>
      <c r="M207" s="323">
        <v>79.049109999999999</v>
      </c>
      <c r="N207" s="1"/>
      <c r="O207" s="1"/>
    </row>
    <row r="208" spans="1:15" ht="12.75" customHeight="1">
      <c r="A208" s="30">
        <v>198</v>
      </c>
      <c r="B208" s="342" t="s">
        <v>389</v>
      </c>
      <c r="C208" s="323">
        <v>119.5</v>
      </c>
      <c r="D208" s="324">
        <v>121.13333333333333</v>
      </c>
      <c r="E208" s="324">
        <v>117.46666666666665</v>
      </c>
      <c r="F208" s="324">
        <v>115.43333333333332</v>
      </c>
      <c r="G208" s="324">
        <v>111.76666666666665</v>
      </c>
      <c r="H208" s="324">
        <v>123.16666666666666</v>
      </c>
      <c r="I208" s="324">
        <v>126.83333333333334</v>
      </c>
      <c r="J208" s="324">
        <v>128.86666666666667</v>
      </c>
      <c r="K208" s="323">
        <v>124.8</v>
      </c>
      <c r="L208" s="323">
        <v>119.1</v>
      </c>
      <c r="M208" s="323">
        <v>53.442770000000003</v>
      </c>
      <c r="N208" s="1"/>
      <c r="O208" s="1"/>
    </row>
    <row r="209" spans="1:15" ht="12.75" customHeight="1">
      <c r="A209" s="30">
        <v>199</v>
      </c>
      <c r="B209" s="342" t="s">
        <v>121</v>
      </c>
      <c r="C209" s="323">
        <v>279.2</v>
      </c>
      <c r="D209" s="324">
        <v>283.90000000000003</v>
      </c>
      <c r="E209" s="324">
        <v>272.80000000000007</v>
      </c>
      <c r="F209" s="324">
        <v>266.40000000000003</v>
      </c>
      <c r="G209" s="324">
        <v>255.30000000000007</v>
      </c>
      <c r="H209" s="324">
        <v>290.30000000000007</v>
      </c>
      <c r="I209" s="324">
        <v>301.40000000000009</v>
      </c>
      <c r="J209" s="324">
        <v>307.80000000000007</v>
      </c>
      <c r="K209" s="323">
        <v>295</v>
      </c>
      <c r="L209" s="323">
        <v>277.5</v>
      </c>
      <c r="M209" s="323">
        <v>88.835210000000004</v>
      </c>
      <c r="N209" s="1"/>
      <c r="O209" s="1"/>
    </row>
    <row r="210" spans="1:15" ht="12.75" customHeight="1">
      <c r="A210" s="30">
        <v>200</v>
      </c>
      <c r="B210" s="342" t="s">
        <v>122</v>
      </c>
      <c r="C210" s="323">
        <v>2059.3000000000002</v>
      </c>
      <c r="D210" s="324">
        <v>2066.7999999999997</v>
      </c>
      <c r="E210" s="324">
        <v>2038.5999999999995</v>
      </c>
      <c r="F210" s="324">
        <v>2017.8999999999996</v>
      </c>
      <c r="G210" s="324">
        <v>1989.6999999999994</v>
      </c>
      <c r="H210" s="324">
        <v>2087.4999999999995</v>
      </c>
      <c r="I210" s="324">
        <v>2115.6999999999994</v>
      </c>
      <c r="J210" s="324">
        <v>2136.3999999999996</v>
      </c>
      <c r="K210" s="323">
        <v>2095</v>
      </c>
      <c r="L210" s="323">
        <v>2046.1</v>
      </c>
      <c r="M210" s="323">
        <v>17.303249999999998</v>
      </c>
      <c r="N210" s="1"/>
      <c r="O210" s="1"/>
    </row>
    <row r="211" spans="1:15" ht="12.75" customHeight="1">
      <c r="A211" s="30">
        <v>201</v>
      </c>
      <c r="B211" s="342" t="s">
        <v>262</v>
      </c>
      <c r="C211" s="323">
        <v>309.85000000000002</v>
      </c>
      <c r="D211" s="324">
        <v>311.31666666666666</v>
      </c>
      <c r="E211" s="324">
        <v>307.63333333333333</v>
      </c>
      <c r="F211" s="324">
        <v>305.41666666666669</v>
      </c>
      <c r="G211" s="324">
        <v>301.73333333333335</v>
      </c>
      <c r="H211" s="324">
        <v>313.5333333333333</v>
      </c>
      <c r="I211" s="324">
        <v>317.21666666666658</v>
      </c>
      <c r="J211" s="324">
        <v>319.43333333333328</v>
      </c>
      <c r="K211" s="323">
        <v>315</v>
      </c>
      <c r="L211" s="323">
        <v>309.10000000000002</v>
      </c>
      <c r="M211" s="323">
        <v>8.5569299999999995</v>
      </c>
      <c r="N211" s="1"/>
      <c r="O211" s="1"/>
    </row>
    <row r="212" spans="1:15" ht="12.75" customHeight="1">
      <c r="A212" s="30">
        <v>202</v>
      </c>
      <c r="B212" s="342" t="s">
        <v>835</v>
      </c>
      <c r="C212" s="323">
        <v>721.75</v>
      </c>
      <c r="D212" s="324">
        <v>721.15</v>
      </c>
      <c r="E212" s="324">
        <v>702.3</v>
      </c>
      <c r="F212" s="324">
        <v>682.85</v>
      </c>
      <c r="G212" s="324">
        <v>664</v>
      </c>
      <c r="H212" s="324">
        <v>740.59999999999991</v>
      </c>
      <c r="I212" s="324">
        <v>759.45</v>
      </c>
      <c r="J212" s="324">
        <v>778.89999999999986</v>
      </c>
      <c r="K212" s="323">
        <v>740</v>
      </c>
      <c r="L212" s="323">
        <v>701.7</v>
      </c>
      <c r="M212" s="323">
        <v>2.0409199999999998</v>
      </c>
      <c r="N212" s="1"/>
      <c r="O212" s="1"/>
    </row>
    <row r="213" spans="1:15" ht="12.75" customHeight="1">
      <c r="A213" s="30">
        <v>203</v>
      </c>
      <c r="B213" s="342" t="s">
        <v>390</v>
      </c>
      <c r="C213" s="323">
        <v>40214.050000000003</v>
      </c>
      <c r="D213" s="324">
        <v>40167.083333333336</v>
      </c>
      <c r="E213" s="324">
        <v>39871.966666666674</v>
      </c>
      <c r="F213" s="324">
        <v>39529.883333333339</v>
      </c>
      <c r="G213" s="324">
        <v>39234.766666666677</v>
      </c>
      <c r="H213" s="324">
        <v>40509.166666666672</v>
      </c>
      <c r="I213" s="324">
        <v>40804.283333333326</v>
      </c>
      <c r="J213" s="324">
        <v>41146.366666666669</v>
      </c>
      <c r="K213" s="323">
        <v>40462.199999999997</v>
      </c>
      <c r="L213" s="323">
        <v>39825</v>
      </c>
      <c r="M213" s="323">
        <v>1.8530000000000001E-2</v>
      </c>
      <c r="N213" s="1"/>
      <c r="O213" s="1"/>
    </row>
    <row r="214" spans="1:15" ht="12.75" customHeight="1">
      <c r="A214" s="30">
        <v>204</v>
      </c>
      <c r="B214" s="342" t="s">
        <v>391</v>
      </c>
      <c r="C214" s="323">
        <v>34.25</v>
      </c>
      <c r="D214" s="324">
        <v>34.43333333333333</v>
      </c>
      <c r="E214" s="324">
        <v>33.86666666666666</v>
      </c>
      <c r="F214" s="324">
        <v>33.483333333333327</v>
      </c>
      <c r="G214" s="324">
        <v>32.916666666666657</v>
      </c>
      <c r="H214" s="324">
        <v>34.816666666666663</v>
      </c>
      <c r="I214" s="324">
        <v>35.38333333333334</v>
      </c>
      <c r="J214" s="324">
        <v>35.766666666666666</v>
      </c>
      <c r="K214" s="323">
        <v>35</v>
      </c>
      <c r="L214" s="323">
        <v>34.049999999999997</v>
      </c>
      <c r="M214" s="323">
        <v>11.411339999999999</v>
      </c>
      <c r="N214" s="1"/>
      <c r="O214" s="1"/>
    </row>
    <row r="215" spans="1:15" ht="12.75" customHeight="1">
      <c r="A215" s="30">
        <v>205</v>
      </c>
      <c r="B215" s="342" t="s">
        <v>403</v>
      </c>
      <c r="C215" s="323">
        <v>103.7</v>
      </c>
      <c r="D215" s="324">
        <v>104.55</v>
      </c>
      <c r="E215" s="324">
        <v>102.14999999999999</v>
      </c>
      <c r="F215" s="324">
        <v>100.6</v>
      </c>
      <c r="G215" s="324">
        <v>98.199999999999989</v>
      </c>
      <c r="H215" s="324">
        <v>106.1</v>
      </c>
      <c r="I215" s="324">
        <v>108.5</v>
      </c>
      <c r="J215" s="324">
        <v>110.05</v>
      </c>
      <c r="K215" s="323">
        <v>106.95</v>
      </c>
      <c r="L215" s="323">
        <v>103</v>
      </c>
      <c r="M215" s="323">
        <v>85.533829999999995</v>
      </c>
      <c r="N215" s="1"/>
      <c r="O215" s="1"/>
    </row>
    <row r="216" spans="1:15" ht="12.75" customHeight="1">
      <c r="A216" s="30">
        <v>206</v>
      </c>
      <c r="B216" s="342" t="s">
        <v>123</v>
      </c>
      <c r="C216" s="323">
        <v>150.4</v>
      </c>
      <c r="D216" s="324">
        <v>149.71666666666667</v>
      </c>
      <c r="E216" s="324">
        <v>147.43333333333334</v>
      </c>
      <c r="F216" s="324">
        <v>144.46666666666667</v>
      </c>
      <c r="G216" s="324">
        <v>142.18333333333334</v>
      </c>
      <c r="H216" s="324">
        <v>152.68333333333334</v>
      </c>
      <c r="I216" s="324">
        <v>154.9666666666667</v>
      </c>
      <c r="J216" s="324">
        <v>157.93333333333334</v>
      </c>
      <c r="K216" s="323">
        <v>152</v>
      </c>
      <c r="L216" s="323">
        <v>146.75</v>
      </c>
      <c r="M216" s="323">
        <v>110.89162</v>
      </c>
      <c r="N216" s="1"/>
      <c r="O216" s="1"/>
    </row>
    <row r="217" spans="1:15" ht="12.75" customHeight="1">
      <c r="A217" s="30">
        <v>207</v>
      </c>
      <c r="B217" s="342" t="s">
        <v>124</v>
      </c>
      <c r="C217" s="323">
        <v>696.15</v>
      </c>
      <c r="D217" s="324">
        <v>690.61666666666667</v>
      </c>
      <c r="E217" s="324">
        <v>682.7833333333333</v>
      </c>
      <c r="F217" s="324">
        <v>669.41666666666663</v>
      </c>
      <c r="G217" s="324">
        <v>661.58333333333326</v>
      </c>
      <c r="H217" s="324">
        <v>703.98333333333335</v>
      </c>
      <c r="I217" s="324">
        <v>711.81666666666661</v>
      </c>
      <c r="J217" s="324">
        <v>725.18333333333339</v>
      </c>
      <c r="K217" s="323">
        <v>698.45</v>
      </c>
      <c r="L217" s="323">
        <v>677.25</v>
      </c>
      <c r="M217" s="323">
        <v>246.48981000000001</v>
      </c>
      <c r="N217" s="1"/>
      <c r="O217" s="1"/>
    </row>
    <row r="218" spans="1:15" ht="12.75" customHeight="1">
      <c r="A218" s="30">
        <v>208</v>
      </c>
      <c r="B218" s="342" t="s">
        <v>125</v>
      </c>
      <c r="C218" s="323">
        <v>1257.0999999999999</v>
      </c>
      <c r="D218" s="324">
        <v>1251.9833333333333</v>
      </c>
      <c r="E218" s="324">
        <v>1233.6166666666668</v>
      </c>
      <c r="F218" s="324">
        <v>1210.1333333333334</v>
      </c>
      <c r="G218" s="324">
        <v>1191.7666666666669</v>
      </c>
      <c r="H218" s="324">
        <v>1275.4666666666667</v>
      </c>
      <c r="I218" s="324">
        <v>1293.833333333333</v>
      </c>
      <c r="J218" s="324">
        <v>1317.3166666666666</v>
      </c>
      <c r="K218" s="323">
        <v>1270.3499999999999</v>
      </c>
      <c r="L218" s="323">
        <v>1228.5</v>
      </c>
      <c r="M218" s="323">
        <v>4.5432300000000003</v>
      </c>
      <c r="N218" s="1"/>
      <c r="O218" s="1"/>
    </row>
    <row r="219" spans="1:15" ht="12.75" customHeight="1">
      <c r="A219" s="30">
        <v>209</v>
      </c>
      <c r="B219" s="342" t="s">
        <v>126</v>
      </c>
      <c r="C219" s="323">
        <v>463.4</v>
      </c>
      <c r="D219" s="324">
        <v>461.2833333333333</v>
      </c>
      <c r="E219" s="324">
        <v>455.81666666666661</v>
      </c>
      <c r="F219" s="324">
        <v>448.23333333333329</v>
      </c>
      <c r="G219" s="324">
        <v>442.76666666666659</v>
      </c>
      <c r="H219" s="324">
        <v>468.86666666666662</v>
      </c>
      <c r="I219" s="324">
        <v>474.33333333333331</v>
      </c>
      <c r="J219" s="324">
        <v>481.91666666666663</v>
      </c>
      <c r="K219" s="323">
        <v>466.75</v>
      </c>
      <c r="L219" s="323">
        <v>453.7</v>
      </c>
      <c r="M219" s="323">
        <v>7.1177900000000003</v>
      </c>
      <c r="N219" s="1"/>
      <c r="O219" s="1"/>
    </row>
    <row r="220" spans="1:15" ht="12.75" customHeight="1">
      <c r="A220" s="30">
        <v>210</v>
      </c>
      <c r="B220" s="342" t="s">
        <v>407</v>
      </c>
      <c r="C220" s="323">
        <v>165.7</v>
      </c>
      <c r="D220" s="324">
        <v>166.56666666666666</v>
      </c>
      <c r="E220" s="324">
        <v>162.13333333333333</v>
      </c>
      <c r="F220" s="324">
        <v>158.56666666666666</v>
      </c>
      <c r="G220" s="324">
        <v>154.13333333333333</v>
      </c>
      <c r="H220" s="324">
        <v>170.13333333333333</v>
      </c>
      <c r="I220" s="324">
        <v>174.56666666666666</v>
      </c>
      <c r="J220" s="324">
        <v>178.13333333333333</v>
      </c>
      <c r="K220" s="323">
        <v>171</v>
      </c>
      <c r="L220" s="323">
        <v>163</v>
      </c>
      <c r="M220" s="323">
        <v>2.9619800000000001</v>
      </c>
      <c r="N220" s="1"/>
      <c r="O220" s="1"/>
    </row>
    <row r="221" spans="1:15" ht="12.75" customHeight="1">
      <c r="A221" s="30">
        <v>211</v>
      </c>
      <c r="B221" s="342" t="s">
        <v>393</v>
      </c>
      <c r="C221" s="323">
        <v>43</v>
      </c>
      <c r="D221" s="324">
        <v>43.316666666666663</v>
      </c>
      <c r="E221" s="324">
        <v>42.333333333333329</v>
      </c>
      <c r="F221" s="324">
        <v>41.666666666666664</v>
      </c>
      <c r="G221" s="324">
        <v>40.68333333333333</v>
      </c>
      <c r="H221" s="324">
        <v>43.983333333333327</v>
      </c>
      <c r="I221" s="324">
        <v>44.966666666666661</v>
      </c>
      <c r="J221" s="324">
        <v>45.633333333333326</v>
      </c>
      <c r="K221" s="323">
        <v>44.3</v>
      </c>
      <c r="L221" s="323">
        <v>42.65</v>
      </c>
      <c r="M221" s="323">
        <v>73.63749</v>
      </c>
      <c r="N221" s="1"/>
      <c r="O221" s="1"/>
    </row>
    <row r="222" spans="1:15" ht="12.75" customHeight="1">
      <c r="A222" s="30">
        <v>212</v>
      </c>
      <c r="B222" s="342" t="s">
        <v>127</v>
      </c>
      <c r="C222" s="323">
        <v>10.199999999999999</v>
      </c>
      <c r="D222" s="324">
        <v>10.299999999999999</v>
      </c>
      <c r="E222" s="324">
        <v>10.049999999999997</v>
      </c>
      <c r="F222" s="324">
        <v>9.8999999999999986</v>
      </c>
      <c r="G222" s="324">
        <v>9.6499999999999968</v>
      </c>
      <c r="H222" s="324">
        <v>10.449999999999998</v>
      </c>
      <c r="I222" s="324">
        <v>10.700000000000001</v>
      </c>
      <c r="J222" s="324">
        <v>10.849999999999998</v>
      </c>
      <c r="K222" s="323">
        <v>10.55</v>
      </c>
      <c r="L222" s="323">
        <v>10.15</v>
      </c>
      <c r="M222" s="323">
        <v>1453.45741</v>
      </c>
      <c r="N222" s="1"/>
      <c r="O222" s="1"/>
    </row>
    <row r="223" spans="1:15" ht="12.75" customHeight="1">
      <c r="A223" s="30">
        <v>213</v>
      </c>
      <c r="B223" s="342" t="s">
        <v>394</v>
      </c>
      <c r="C223" s="323">
        <v>57.45</v>
      </c>
      <c r="D223" s="324">
        <v>56.949999999999996</v>
      </c>
      <c r="E223" s="324">
        <v>56.149999999999991</v>
      </c>
      <c r="F223" s="324">
        <v>54.849999999999994</v>
      </c>
      <c r="G223" s="324">
        <v>54.04999999999999</v>
      </c>
      <c r="H223" s="324">
        <v>58.249999999999993</v>
      </c>
      <c r="I223" s="324">
        <v>59.04999999999999</v>
      </c>
      <c r="J223" s="324">
        <v>60.349999999999994</v>
      </c>
      <c r="K223" s="323">
        <v>57.75</v>
      </c>
      <c r="L223" s="323">
        <v>55.65</v>
      </c>
      <c r="M223" s="323">
        <v>74.825029999999998</v>
      </c>
      <c r="N223" s="1"/>
      <c r="O223" s="1"/>
    </row>
    <row r="224" spans="1:15" ht="12.75" customHeight="1">
      <c r="A224" s="30">
        <v>214</v>
      </c>
      <c r="B224" s="342" t="s">
        <v>128</v>
      </c>
      <c r="C224" s="323">
        <v>41.9</v>
      </c>
      <c r="D224" s="324">
        <v>41.93333333333333</v>
      </c>
      <c r="E224" s="324">
        <v>41.316666666666663</v>
      </c>
      <c r="F224" s="324">
        <v>40.733333333333334</v>
      </c>
      <c r="G224" s="324">
        <v>40.116666666666667</v>
      </c>
      <c r="H224" s="324">
        <v>42.516666666666659</v>
      </c>
      <c r="I224" s="324">
        <v>43.133333333333319</v>
      </c>
      <c r="J224" s="324">
        <v>43.716666666666654</v>
      </c>
      <c r="K224" s="323">
        <v>42.55</v>
      </c>
      <c r="L224" s="323">
        <v>41.35</v>
      </c>
      <c r="M224" s="323">
        <v>196.12107</v>
      </c>
      <c r="N224" s="1"/>
      <c r="O224" s="1"/>
    </row>
    <row r="225" spans="1:15" ht="12.75" customHeight="1">
      <c r="A225" s="30">
        <v>215</v>
      </c>
      <c r="B225" s="342" t="s">
        <v>405</v>
      </c>
      <c r="C225" s="323">
        <v>219.5</v>
      </c>
      <c r="D225" s="324">
        <v>220.56666666666669</v>
      </c>
      <c r="E225" s="324">
        <v>216.13333333333338</v>
      </c>
      <c r="F225" s="324">
        <v>212.76666666666668</v>
      </c>
      <c r="G225" s="324">
        <v>208.33333333333337</v>
      </c>
      <c r="H225" s="324">
        <v>223.93333333333339</v>
      </c>
      <c r="I225" s="324">
        <v>228.36666666666673</v>
      </c>
      <c r="J225" s="324">
        <v>231.73333333333341</v>
      </c>
      <c r="K225" s="323">
        <v>225</v>
      </c>
      <c r="L225" s="323">
        <v>217.2</v>
      </c>
      <c r="M225" s="323">
        <v>78.257930000000002</v>
      </c>
      <c r="N225" s="1"/>
      <c r="O225" s="1"/>
    </row>
    <row r="226" spans="1:15" ht="12.75" customHeight="1">
      <c r="A226" s="30">
        <v>216</v>
      </c>
      <c r="B226" s="342" t="s">
        <v>395</v>
      </c>
      <c r="C226" s="323">
        <v>850.25</v>
      </c>
      <c r="D226" s="324">
        <v>859.33333333333337</v>
      </c>
      <c r="E226" s="324">
        <v>836.16666666666674</v>
      </c>
      <c r="F226" s="324">
        <v>822.08333333333337</v>
      </c>
      <c r="G226" s="324">
        <v>798.91666666666674</v>
      </c>
      <c r="H226" s="324">
        <v>873.41666666666674</v>
      </c>
      <c r="I226" s="324">
        <v>896.58333333333348</v>
      </c>
      <c r="J226" s="324">
        <v>910.66666666666674</v>
      </c>
      <c r="K226" s="323">
        <v>882.5</v>
      </c>
      <c r="L226" s="323">
        <v>845.25</v>
      </c>
      <c r="M226" s="323">
        <v>0.25409999999999999</v>
      </c>
      <c r="N226" s="1"/>
      <c r="O226" s="1"/>
    </row>
    <row r="227" spans="1:15" ht="12.75" customHeight="1">
      <c r="A227" s="30">
        <v>217</v>
      </c>
      <c r="B227" s="342" t="s">
        <v>129</v>
      </c>
      <c r="C227" s="323">
        <v>398.2</v>
      </c>
      <c r="D227" s="324">
        <v>391.31666666666661</v>
      </c>
      <c r="E227" s="324">
        <v>382.73333333333323</v>
      </c>
      <c r="F227" s="324">
        <v>367.26666666666665</v>
      </c>
      <c r="G227" s="324">
        <v>358.68333333333328</v>
      </c>
      <c r="H227" s="324">
        <v>406.78333333333319</v>
      </c>
      <c r="I227" s="324">
        <v>415.36666666666656</v>
      </c>
      <c r="J227" s="324">
        <v>430.83333333333314</v>
      </c>
      <c r="K227" s="323">
        <v>399.9</v>
      </c>
      <c r="L227" s="323">
        <v>375.85</v>
      </c>
      <c r="M227" s="323">
        <v>71.052160000000001</v>
      </c>
      <c r="N227" s="1"/>
      <c r="O227" s="1"/>
    </row>
    <row r="228" spans="1:15" ht="12.75" customHeight="1">
      <c r="A228" s="30">
        <v>218</v>
      </c>
      <c r="B228" s="342" t="s">
        <v>396</v>
      </c>
      <c r="C228" s="323">
        <v>297.5</v>
      </c>
      <c r="D228" s="324">
        <v>298.66666666666669</v>
      </c>
      <c r="E228" s="324">
        <v>293.93333333333339</v>
      </c>
      <c r="F228" s="324">
        <v>290.36666666666673</v>
      </c>
      <c r="G228" s="324">
        <v>285.63333333333344</v>
      </c>
      <c r="H228" s="324">
        <v>302.23333333333335</v>
      </c>
      <c r="I228" s="324">
        <v>306.96666666666658</v>
      </c>
      <c r="J228" s="324">
        <v>310.5333333333333</v>
      </c>
      <c r="K228" s="323">
        <v>303.39999999999998</v>
      </c>
      <c r="L228" s="323">
        <v>295.10000000000002</v>
      </c>
      <c r="M228" s="323">
        <v>3.1446900000000002</v>
      </c>
      <c r="N228" s="1"/>
      <c r="O228" s="1"/>
    </row>
    <row r="229" spans="1:15" ht="12.75" customHeight="1">
      <c r="A229" s="30">
        <v>219</v>
      </c>
      <c r="B229" s="342" t="s">
        <v>397</v>
      </c>
      <c r="C229" s="323">
        <v>1454.45</v>
      </c>
      <c r="D229" s="324">
        <v>1462.1333333333332</v>
      </c>
      <c r="E229" s="324">
        <v>1416.2666666666664</v>
      </c>
      <c r="F229" s="324">
        <v>1378.0833333333333</v>
      </c>
      <c r="G229" s="324">
        <v>1332.2166666666665</v>
      </c>
      <c r="H229" s="324">
        <v>1500.3166666666664</v>
      </c>
      <c r="I229" s="324">
        <v>1546.1833333333332</v>
      </c>
      <c r="J229" s="324">
        <v>1584.3666666666663</v>
      </c>
      <c r="K229" s="323">
        <v>1508</v>
      </c>
      <c r="L229" s="323">
        <v>1423.95</v>
      </c>
      <c r="M229" s="323">
        <v>0.56372999999999995</v>
      </c>
      <c r="N229" s="1"/>
      <c r="O229" s="1"/>
    </row>
    <row r="230" spans="1:15" ht="12.75" customHeight="1">
      <c r="A230" s="30">
        <v>220</v>
      </c>
      <c r="B230" s="342" t="s">
        <v>130</v>
      </c>
      <c r="C230" s="323">
        <v>204.55</v>
      </c>
      <c r="D230" s="324">
        <v>204.75</v>
      </c>
      <c r="E230" s="324">
        <v>202.55</v>
      </c>
      <c r="F230" s="324">
        <v>200.55</v>
      </c>
      <c r="G230" s="324">
        <v>198.35000000000002</v>
      </c>
      <c r="H230" s="324">
        <v>206.75</v>
      </c>
      <c r="I230" s="324">
        <v>208.95</v>
      </c>
      <c r="J230" s="324">
        <v>210.95</v>
      </c>
      <c r="K230" s="323">
        <v>206.95</v>
      </c>
      <c r="L230" s="323">
        <v>202.75</v>
      </c>
      <c r="M230" s="323">
        <v>36.817030000000003</v>
      </c>
      <c r="N230" s="1"/>
      <c r="O230" s="1"/>
    </row>
    <row r="231" spans="1:15" ht="12.75" customHeight="1">
      <c r="A231" s="30">
        <v>221</v>
      </c>
      <c r="B231" s="342" t="s">
        <v>402</v>
      </c>
      <c r="C231" s="323">
        <v>203.55</v>
      </c>
      <c r="D231" s="324">
        <v>203.6</v>
      </c>
      <c r="E231" s="324">
        <v>200.95</v>
      </c>
      <c r="F231" s="324">
        <v>198.35</v>
      </c>
      <c r="G231" s="324">
        <v>195.7</v>
      </c>
      <c r="H231" s="324">
        <v>206.2</v>
      </c>
      <c r="I231" s="324">
        <v>208.85000000000002</v>
      </c>
      <c r="J231" s="324">
        <v>211.45</v>
      </c>
      <c r="K231" s="323">
        <v>206.25</v>
      </c>
      <c r="L231" s="323">
        <v>201</v>
      </c>
      <c r="M231" s="323">
        <v>20.462160000000001</v>
      </c>
      <c r="N231" s="1"/>
      <c r="O231" s="1"/>
    </row>
    <row r="232" spans="1:15" ht="12.75" customHeight="1">
      <c r="A232" s="30">
        <v>222</v>
      </c>
      <c r="B232" s="342" t="s">
        <v>264</v>
      </c>
      <c r="C232" s="323">
        <v>4413.55</v>
      </c>
      <c r="D232" s="324">
        <v>4454.4666666666672</v>
      </c>
      <c r="E232" s="324">
        <v>4359.0833333333339</v>
      </c>
      <c r="F232" s="324">
        <v>4304.6166666666668</v>
      </c>
      <c r="G232" s="324">
        <v>4209.2333333333336</v>
      </c>
      <c r="H232" s="324">
        <v>4508.9333333333343</v>
      </c>
      <c r="I232" s="324">
        <v>4604.3166666666675</v>
      </c>
      <c r="J232" s="324">
        <v>4658.7833333333347</v>
      </c>
      <c r="K232" s="323">
        <v>4549.8500000000004</v>
      </c>
      <c r="L232" s="323">
        <v>4400</v>
      </c>
      <c r="M232" s="323">
        <v>1.1931700000000001</v>
      </c>
      <c r="N232" s="1"/>
      <c r="O232" s="1"/>
    </row>
    <row r="233" spans="1:15" ht="12.75" customHeight="1">
      <c r="A233" s="30">
        <v>223</v>
      </c>
      <c r="B233" s="342" t="s">
        <v>404</v>
      </c>
      <c r="C233" s="323">
        <v>152.44999999999999</v>
      </c>
      <c r="D233" s="324">
        <v>151.16666666666666</v>
      </c>
      <c r="E233" s="324">
        <v>148.5333333333333</v>
      </c>
      <c r="F233" s="324">
        <v>144.61666666666665</v>
      </c>
      <c r="G233" s="324">
        <v>141.98333333333329</v>
      </c>
      <c r="H233" s="324">
        <v>155.08333333333331</v>
      </c>
      <c r="I233" s="324">
        <v>157.7166666666667</v>
      </c>
      <c r="J233" s="324">
        <v>161.63333333333333</v>
      </c>
      <c r="K233" s="323">
        <v>153.80000000000001</v>
      </c>
      <c r="L233" s="323">
        <v>147.25</v>
      </c>
      <c r="M233" s="323">
        <v>28.256360000000001</v>
      </c>
      <c r="N233" s="1"/>
      <c r="O233" s="1"/>
    </row>
    <row r="234" spans="1:15" ht="12.75" customHeight="1">
      <c r="A234" s="30">
        <v>224</v>
      </c>
      <c r="B234" s="342" t="s">
        <v>131</v>
      </c>
      <c r="C234" s="323">
        <v>1838.8</v>
      </c>
      <c r="D234" s="324">
        <v>1831.6333333333332</v>
      </c>
      <c r="E234" s="324">
        <v>1813.4666666666665</v>
      </c>
      <c r="F234" s="324">
        <v>1788.1333333333332</v>
      </c>
      <c r="G234" s="324">
        <v>1769.9666666666665</v>
      </c>
      <c r="H234" s="324">
        <v>1856.9666666666665</v>
      </c>
      <c r="I234" s="324">
        <v>1875.1333333333334</v>
      </c>
      <c r="J234" s="324">
        <v>1900.4666666666665</v>
      </c>
      <c r="K234" s="323">
        <v>1849.8</v>
      </c>
      <c r="L234" s="323">
        <v>1806.3</v>
      </c>
      <c r="M234" s="323">
        <v>8.1880299999999995</v>
      </c>
      <c r="N234" s="1"/>
      <c r="O234" s="1"/>
    </row>
    <row r="235" spans="1:15" ht="12.75" customHeight="1">
      <c r="A235" s="30">
        <v>225</v>
      </c>
      <c r="B235" s="342" t="s">
        <v>836</v>
      </c>
      <c r="C235" s="323">
        <v>1634.75</v>
      </c>
      <c r="D235" s="324">
        <v>1630.5666666666666</v>
      </c>
      <c r="E235" s="324">
        <v>1612.1833333333332</v>
      </c>
      <c r="F235" s="324">
        <v>1589.6166666666666</v>
      </c>
      <c r="G235" s="324">
        <v>1571.2333333333331</v>
      </c>
      <c r="H235" s="324">
        <v>1653.1333333333332</v>
      </c>
      <c r="I235" s="324">
        <v>1671.5166666666664</v>
      </c>
      <c r="J235" s="324">
        <v>1694.0833333333333</v>
      </c>
      <c r="K235" s="323">
        <v>1648.95</v>
      </c>
      <c r="L235" s="323">
        <v>1608</v>
      </c>
      <c r="M235" s="323">
        <v>0.22119</v>
      </c>
      <c r="N235" s="1"/>
      <c r="O235" s="1"/>
    </row>
    <row r="236" spans="1:15" ht="12.75" customHeight="1">
      <c r="A236" s="30">
        <v>226</v>
      </c>
      <c r="B236" s="342" t="s">
        <v>408</v>
      </c>
      <c r="C236" s="323">
        <v>382.3</v>
      </c>
      <c r="D236" s="324">
        <v>381.2166666666667</v>
      </c>
      <c r="E236" s="324">
        <v>373.58333333333337</v>
      </c>
      <c r="F236" s="324">
        <v>364.86666666666667</v>
      </c>
      <c r="G236" s="324">
        <v>357.23333333333335</v>
      </c>
      <c r="H236" s="324">
        <v>389.93333333333339</v>
      </c>
      <c r="I236" s="324">
        <v>397.56666666666672</v>
      </c>
      <c r="J236" s="324">
        <v>406.28333333333342</v>
      </c>
      <c r="K236" s="323">
        <v>388.85</v>
      </c>
      <c r="L236" s="323">
        <v>372.5</v>
      </c>
      <c r="M236" s="323">
        <v>0.65729000000000004</v>
      </c>
      <c r="N236" s="1"/>
      <c r="O236" s="1"/>
    </row>
    <row r="237" spans="1:15" ht="12.75" customHeight="1">
      <c r="A237" s="30">
        <v>227</v>
      </c>
      <c r="B237" s="342" t="s">
        <v>132</v>
      </c>
      <c r="C237" s="323">
        <v>907.6</v>
      </c>
      <c r="D237" s="324">
        <v>904.63333333333321</v>
      </c>
      <c r="E237" s="324">
        <v>895.26666666666642</v>
      </c>
      <c r="F237" s="324">
        <v>882.93333333333317</v>
      </c>
      <c r="G237" s="324">
        <v>873.56666666666638</v>
      </c>
      <c r="H237" s="324">
        <v>916.96666666666647</v>
      </c>
      <c r="I237" s="324">
        <v>926.33333333333326</v>
      </c>
      <c r="J237" s="324">
        <v>938.66666666666652</v>
      </c>
      <c r="K237" s="323">
        <v>914</v>
      </c>
      <c r="L237" s="323">
        <v>892.3</v>
      </c>
      <c r="M237" s="323">
        <v>37.18477</v>
      </c>
      <c r="N237" s="1"/>
      <c r="O237" s="1"/>
    </row>
    <row r="238" spans="1:15" ht="12.75" customHeight="1">
      <c r="A238" s="30">
        <v>228</v>
      </c>
      <c r="B238" s="342" t="s">
        <v>133</v>
      </c>
      <c r="C238" s="323">
        <v>214.25</v>
      </c>
      <c r="D238" s="324">
        <v>213.93333333333331</v>
      </c>
      <c r="E238" s="324">
        <v>211.41666666666663</v>
      </c>
      <c r="F238" s="324">
        <v>208.58333333333331</v>
      </c>
      <c r="G238" s="324">
        <v>206.06666666666663</v>
      </c>
      <c r="H238" s="324">
        <v>216.76666666666662</v>
      </c>
      <c r="I238" s="324">
        <v>219.28333333333333</v>
      </c>
      <c r="J238" s="324">
        <v>222.11666666666662</v>
      </c>
      <c r="K238" s="323">
        <v>216.45</v>
      </c>
      <c r="L238" s="323">
        <v>211.1</v>
      </c>
      <c r="M238" s="323">
        <v>28.814550000000001</v>
      </c>
      <c r="N238" s="1"/>
      <c r="O238" s="1"/>
    </row>
    <row r="239" spans="1:15" ht="12.75" customHeight="1">
      <c r="A239" s="30">
        <v>229</v>
      </c>
      <c r="B239" s="342" t="s">
        <v>409</v>
      </c>
      <c r="C239" s="323">
        <v>21.5</v>
      </c>
      <c r="D239" s="324">
        <v>21.516666666666666</v>
      </c>
      <c r="E239" s="324">
        <v>21.18333333333333</v>
      </c>
      <c r="F239" s="324">
        <v>20.866666666666664</v>
      </c>
      <c r="G239" s="324">
        <v>20.533333333333328</v>
      </c>
      <c r="H239" s="324">
        <v>21.833333333333332</v>
      </c>
      <c r="I239" s="324">
        <v>22.166666666666668</v>
      </c>
      <c r="J239" s="324">
        <v>22.483333333333334</v>
      </c>
      <c r="K239" s="323">
        <v>21.85</v>
      </c>
      <c r="L239" s="323">
        <v>21.2</v>
      </c>
      <c r="M239" s="323">
        <v>141.16279</v>
      </c>
      <c r="N239" s="1"/>
      <c r="O239" s="1"/>
    </row>
    <row r="240" spans="1:15" ht="12.75" customHeight="1">
      <c r="A240" s="30">
        <v>230</v>
      </c>
      <c r="B240" s="342" t="s">
        <v>134</v>
      </c>
      <c r="C240" s="323">
        <v>1890.7</v>
      </c>
      <c r="D240" s="324">
        <v>1872.4166666666667</v>
      </c>
      <c r="E240" s="324">
        <v>1849.8333333333335</v>
      </c>
      <c r="F240" s="324">
        <v>1808.9666666666667</v>
      </c>
      <c r="G240" s="324">
        <v>1786.3833333333334</v>
      </c>
      <c r="H240" s="324">
        <v>1913.2833333333335</v>
      </c>
      <c r="I240" s="324">
        <v>1935.866666666667</v>
      </c>
      <c r="J240" s="324">
        <v>1976.7333333333336</v>
      </c>
      <c r="K240" s="323">
        <v>1895</v>
      </c>
      <c r="L240" s="323">
        <v>1831.55</v>
      </c>
      <c r="M240" s="323">
        <v>102.89724</v>
      </c>
      <c r="N240" s="1"/>
      <c r="O240" s="1"/>
    </row>
    <row r="241" spans="1:15" ht="12.75" customHeight="1">
      <c r="A241" s="30">
        <v>231</v>
      </c>
      <c r="B241" s="342" t="s">
        <v>410</v>
      </c>
      <c r="C241" s="323">
        <v>1529.8</v>
      </c>
      <c r="D241" s="324">
        <v>1492.4666666666665</v>
      </c>
      <c r="E241" s="324">
        <v>1385.9333333333329</v>
      </c>
      <c r="F241" s="324">
        <v>1242.0666666666664</v>
      </c>
      <c r="G241" s="324">
        <v>1135.5333333333328</v>
      </c>
      <c r="H241" s="324">
        <v>1636.333333333333</v>
      </c>
      <c r="I241" s="324">
        <v>1742.8666666666663</v>
      </c>
      <c r="J241" s="324">
        <v>1886.7333333333331</v>
      </c>
      <c r="K241" s="323">
        <v>1599</v>
      </c>
      <c r="L241" s="323">
        <v>1348.6</v>
      </c>
      <c r="M241" s="323">
        <v>7.3632799999999996</v>
      </c>
      <c r="N241" s="1"/>
      <c r="O241" s="1"/>
    </row>
    <row r="242" spans="1:15" ht="12.75" customHeight="1">
      <c r="A242" s="30">
        <v>232</v>
      </c>
      <c r="B242" s="342" t="s">
        <v>411</v>
      </c>
      <c r="C242" s="323">
        <v>435.25</v>
      </c>
      <c r="D242" s="324">
        <v>436.73333333333335</v>
      </c>
      <c r="E242" s="324">
        <v>425.4666666666667</v>
      </c>
      <c r="F242" s="324">
        <v>415.68333333333334</v>
      </c>
      <c r="G242" s="324">
        <v>404.41666666666669</v>
      </c>
      <c r="H242" s="324">
        <v>446.51666666666671</v>
      </c>
      <c r="I242" s="324">
        <v>457.78333333333336</v>
      </c>
      <c r="J242" s="324">
        <v>467.56666666666672</v>
      </c>
      <c r="K242" s="323">
        <v>448</v>
      </c>
      <c r="L242" s="323">
        <v>426.95</v>
      </c>
      <c r="M242" s="323">
        <v>18.117889999999999</v>
      </c>
      <c r="N242" s="1"/>
      <c r="O242" s="1"/>
    </row>
    <row r="243" spans="1:15" ht="12.75" customHeight="1">
      <c r="A243" s="30">
        <v>233</v>
      </c>
      <c r="B243" s="342" t="s">
        <v>412</v>
      </c>
      <c r="C243" s="323">
        <v>734.4</v>
      </c>
      <c r="D243" s="324">
        <v>735.69999999999993</v>
      </c>
      <c r="E243" s="324">
        <v>718.69999999999982</v>
      </c>
      <c r="F243" s="324">
        <v>702.99999999999989</v>
      </c>
      <c r="G243" s="324">
        <v>685.99999999999977</v>
      </c>
      <c r="H243" s="324">
        <v>751.39999999999986</v>
      </c>
      <c r="I243" s="324">
        <v>768.40000000000009</v>
      </c>
      <c r="J243" s="324">
        <v>784.09999999999991</v>
      </c>
      <c r="K243" s="323">
        <v>752.7</v>
      </c>
      <c r="L243" s="323">
        <v>720</v>
      </c>
      <c r="M243" s="323">
        <v>4.7819200000000004</v>
      </c>
      <c r="N243" s="1"/>
      <c r="O243" s="1"/>
    </row>
    <row r="244" spans="1:15" ht="12.75" customHeight="1">
      <c r="A244" s="30">
        <v>234</v>
      </c>
      <c r="B244" s="342" t="s">
        <v>406</v>
      </c>
      <c r="C244" s="323">
        <v>18.100000000000001</v>
      </c>
      <c r="D244" s="324">
        <v>18.183333333333334</v>
      </c>
      <c r="E244" s="324">
        <v>17.916666666666668</v>
      </c>
      <c r="F244" s="324">
        <v>17.733333333333334</v>
      </c>
      <c r="G244" s="324">
        <v>17.466666666666669</v>
      </c>
      <c r="H244" s="324">
        <v>18.366666666666667</v>
      </c>
      <c r="I244" s="324">
        <v>18.633333333333333</v>
      </c>
      <c r="J244" s="324">
        <v>18.816666666666666</v>
      </c>
      <c r="K244" s="323">
        <v>18.45</v>
      </c>
      <c r="L244" s="323">
        <v>18</v>
      </c>
      <c r="M244" s="323">
        <v>19.85061</v>
      </c>
      <c r="N244" s="1"/>
      <c r="O244" s="1"/>
    </row>
    <row r="245" spans="1:15" ht="12.75" customHeight="1">
      <c r="A245" s="30">
        <v>235</v>
      </c>
      <c r="B245" s="342" t="s">
        <v>135</v>
      </c>
      <c r="C245" s="323">
        <v>120.8</v>
      </c>
      <c r="D245" s="324">
        <v>121.89999999999999</v>
      </c>
      <c r="E245" s="324">
        <v>118.94999999999999</v>
      </c>
      <c r="F245" s="324">
        <v>117.1</v>
      </c>
      <c r="G245" s="324">
        <v>114.14999999999999</v>
      </c>
      <c r="H245" s="324">
        <v>123.74999999999999</v>
      </c>
      <c r="I245" s="324">
        <v>126.7</v>
      </c>
      <c r="J245" s="324">
        <v>128.54999999999998</v>
      </c>
      <c r="K245" s="323">
        <v>124.85</v>
      </c>
      <c r="L245" s="323">
        <v>120.05</v>
      </c>
      <c r="M245" s="323">
        <v>148.78542999999999</v>
      </c>
      <c r="N245" s="1"/>
      <c r="O245" s="1"/>
    </row>
    <row r="246" spans="1:15" ht="12.75" customHeight="1">
      <c r="A246" s="30">
        <v>236</v>
      </c>
      <c r="B246" s="342" t="s">
        <v>398</v>
      </c>
      <c r="C246" s="323">
        <v>413.4</v>
      </c>
      <c r="D246" s="324">
        <v>419.36666666666662</v>
      </c>
      <c r="E246" s="324">
        <v>405.03333333333325</v>
      </c>
      <c r="F246" s="324">
        <v>396.66666666666663</v>
      </c>
      <c r="G246" s="324">
        <v>382.33333333333326</v>
      </c>
      <c r="H246" s="324">
        <v>427.73333333333323</v>
      </c>
      <c r="I246" s="324">
        <v>442.06666666666661</v>
      </c>
      <c r="J246" s="324">
        <v>450.43333333333322</v>
      </c>
      <c r="K246" s="323">
        <v>433.7</v>
      </c>
      <c r="L246" s="323">
        <v>411</v>
      </c>
      <c r="M246" s="323">
        <v>9.8209199999999992</v>
      </c>
      <c r="N246" s="1"/>
      <c r="O246" s="1"/>
    </row>
    <row r="247" spans="1:15" ht="12.75" customHeight="1">
      <c r="A247" s="30">
        <v>237</v>
      </c>
      <c r="B247" s="342" t="s">
        <v>265</v>
      </c>
      <c r="C247" s="323">
        <v>1012.2</v>
      </c>
      <c r="D247" s="324">
        <v>1016.6833333333333</v>
      </c>
      <c r="E247" s="324">
        <v>991.36666666666656</v>
      </c>
      <c r="F247" s="324">
        <v>970.5333333333333</v>
      </c>
      <c r="G247" s="324">
        <v>945.21666666666658</v>
      </c>
      <c r="H247" s="324">
        <v>1037.5166666666664</v>
      </c>
      <c r="I247" s="324">
        <v>1062.8333333333335</v>
      </c>
      <c r="J247" s="324">
        <v>1083.6666666666665</v>
      </c>
      <c r="K247" s="323">
        <v>1042</v>
      </c>
      <c r="L247" s="323">
        <v>995.85</v>
      </c>
      <c r="M247" s="323">
        <v>5.7788599999999999</v>
      </c>
      <c r="N247" s="1"/>
      <c r="O247" s="1"/>
    </row>
    <row r="248" spans="1:15" ht="12.75" customHeight="1">
      <c r="A248" s="30">
        <v>238</v>
      </c>
      <c r="B248" s="342" t="s">
        <v>399</v>
      </c>
      <c r="C248" s="323">
        <v>219.9</v>
      </c>
      <c r="D248" s="324">
        <v>221.68333333333331</v>
      </c>
      <c r="E248" s="324">
        <v>216.41666666666663</v>
      </c>
      <c r="F248" s="324">
        <v>212.93333333333331</v>
      </c>
      <c r="G248" s="324">
        <v>207.66666666666663</v>
      </c>
      <c r="H248" s="324">
        <v>225.16666666666663</v>
      </c>
      <c r="I248" s="324">
        <v>230.43333333333334</v>
      </c>
      <c r="J248" s="324">
        <v>233.91666666666663</v>
      </c>
      <c r="K248" s="323">
        <v>226.95</v>
      </c>
      <c r="L248" s="323">
        <v>218.2</v>
      </c>
      <c r="M248" s="323">
        <v>20.161380000000001</v>
      </c>
      <c r="N248" s="1"/>
      <c r="O248" s="1"/>
    </row>
    <row r="249" spans="1:15" ht="12.75" customHeight="1">
      <c r="A249" s="30">
        <v>239</v>
      </c>
      <c r="B249" s="342" t="s">
        <v>400</v>
      </c>
      <c r="C249" s="323">
        <v>41.4</v>
      </c>
      <c r="D249" s="324">
        <v>41.43333333333333</v>
      </c>
      <c r="E249" s="324">
        <v>41.216666666666661</v>
      </c>
      <c r="F249" s="324">
        <v>41.033333333333331</v>
      </c>
      <c r="G249" s="324">
        <v>40.816666666666663</v>
      </c>
      <c r="H249" s="324">
        <v>41.61666666666666</v>
      </c>
      <c r="I249" s="324">
        <v>41.833333333333329</v>
      </c>
      <c r="J249" s="324">
        <v>42.016666666666659</v>
      </c>
      <c r="K249" s="323">
        <v>41.65</v>
      </c>
      <c r="L249" s="323">
        <v>41.25</v>
      </c>
      <c r="M249" s="323">
        <v>6.0266500000000001</v>
      </c>
      <c r="N249" s="1"/>
      <c r="O249" s="1"/>
    </row>
    <row r="250" spans="1:15" ht="12.75" customHeight="1">
      <c r="A250" s="30">
        <v>240</v>
      </c>
      <c r="B250" s="342" t="s">
        <v>136</v>
      </c>
      <c r="C250" s="323">
        <v>752.85</v>
      </c>
      <c r="D250" s="324">
        <v>751.41666666666663</v>
      </c>
      <c r="E250" s="324">
        <v>739.98333333333323</v>
      </c>
      <c r="F250" s="324">
        <v>727.11666666666656</v>
      </c>
      <c r="G250" s="324">
        <v>715.68333333333317</v>
      </c>
      <c r="H250" s="324">
        <v>764.2833333333333</v>
      </c>
      <c r="I250" s="324">
        <v>775.7166666666667</v>
      </c>
      <c r="J250" s="324">
        <v>788.58333333333337</v>
      </c>
      <c r="K250" s="323">
        <v>762.85</v>
      </c>
      <c r="L250" s="323">
        <v>738.55</v>
      </c>
      <c r="M250" s="323">
        <v>35.743479999999998</v>
      </c>
      <c r="N250" s="1"/>
      <c r="O250" s="1"/>
    </row>
    <row r="251" spans="1:15" ht="12.75" customHeight="1">
      <c r="A251" s="30">
        <v>241</v>
      </c>
      <c r="B251" s="342" t="s">
        <v>829</v>
      </c>
      <c r="C251" s="323">
        <v>22.1</v>
      </c>
      <c r="D251" s="324">
        <v>21.966666666666669</v>
      </c>
      <c r="E251" s="324">
        <v>21.783333333333339</v>
      </c>
      <c r="F251" s="324">
        <v>21.466666666666669</v>
      </c>
      <c r="G251" s="324">
        <v>21.283333333333339</v>
      </c>
      <c r="H251" s="324">
        <v>22.283333333333339</v>
      </c>
      <c r="I251" s="324">
        <v>22.466666666666669</v>
      </c>
      <c r="J251" s="324">
        <v>22.783333333333339</v>
      </c>
      <c r="K251" s="323">
        <v>22.15</v>
      </c>
      <c r="L251" s="323">
        <v>21.65</v>
      </c>
      <c r="M251" s="323">
        <v>73.759690000000006</v>
      </c>
      <c r="N251" s="1"/>
      <c r="O251" s="1"/>
    </row>
    <row r="252" spans="1:15" ht="12.75" customHeight="1">
      <c r="A252" s="30">
        <v>242</v>
      </c>
      <c r="B252" s="342" t="s">
        <v>263</v>
      </c>
      <c r="C252" s="323">
        <v>593.6</v>
      </c>
      <c r="D252" s="324">
        <v>598.1</v>
      </c>
      <c r="E252" s="324">
        <v>581.45000000000005</v>
      </c>
      <c r="F252" s="324">
        <v>569.30000000000007</v>
      </c>
      <c r="G252" s="324">
        <v>552.65000000000009</v>
      </c>
      <c r="H252" s="324">
        <v>610.25</v>
      </c>
      <c r="I252" s="324">
        <v>626.89999999999986</v>
      </c>
      <c r="J252" s="324">
        <v>639.04999999999995</v>
      </c>
      <c r="K252" s="323">
        <v>614.75</v>
      </c>
      <c r="L252" s="323">
        <v>585.95000000000005</v>
      </c>
      <c r="M252" s="323">
        <v>3.3122400000000001</v>
      </c>
      <c r="N252" s="1"/>
      <c r="O252" s="1"/>
    </row>
    <row r="253" spans="1:15" ht="12.75" customHeight="1">
      <c r="A253" s="30">
        <v>243</v>
      </c>
      <c r="B253" s="342" t="s">
        <v>137</v>
      </c>
      <c r="C253" s="323">
        <v>239</v>
      </c>
      <c r="D253" s="324">
        <v>237.91666666666666</v>
      </c>
      <c r="E253" s="324">
        <v>236.38333333333333</v>
      </c>
      <c r="F253" s="324">
        <v>233.76666666666668</v>
      </c>
      <c r="G253" s="324">
        <v>232.23333333333335</v>
      </c>
      <c r="H253" s="324">
        <v>240.5333333333333</v>
      </c>
      <c r="I253" s="324">
        <v>242.06666666666666</v>
      </c>
      <c r="J253" s="324">
        <v>244.68333333333328</v>
      </c>
      <c r="K253" s="323">
        <v>239.45</v>
      </c>
      <c r="L253" s="323">
        <v>235.3</v>
      </c>
      <c r="M253" s="323">
        <v>351.13637999999997</v>
      </c>
      <c r="N253" s="1"/>
      <c r="O253" s="1"/>
    </row>
    <row r="254" spans="1:15" ht="12.75" customHeight="1">
      <c r="A254" s="30">
        <v>244</v>
      </c>
      <c r="B254" s="342" t="s">
        <v>401</v>
      </c>
      <c r="C254" s="323">
        <v>96.65</v>
      </c>
      <c r="D254" s="324">
        <v>97.13333333333334</v>
      </c>
      <c r="E254" s="324">
        <v>95.566666666666677</v>
      </c>
      <c r="F254" s="324">
        <v>94.483333333333334</v>
      </c>
      <c r="G254" s="324">
        <v>92.916666666666671</v>
      </c>
      <c r="H254" s="324">
        <v>98.216666666666683</v>
      </c>
      <c r="I254" s="324">
        <v>99.783333333333346</v>
      </c>
      <c r="J254" s="324">
        <v>100.86666666666669</v>
      </c>
      <c r="K254" s="323">
        <v>98.7</v>
      </c>
      <c r="L254" s="323">
        <v>96.05</v>
      </c>
      <c r="M254" s="323">
        <v>1.43577</v>
      </c>
      <c r="N254" s="1"/>
      <c r="O254" s="1"/>
    </row>
    <row r="255" spans="1:15" ht="12.75" customHeight="1">
      <c r="A255" s="30">
        <v>245</v>
      </c>
      <c r="B255" s="342" t="s">
        <v>419</v>
      </c>
      <c r="C255" s="323">
        <v>99.65</v>
      </c>
      <c r="D255" s="324">
        <v>99.850000000000009</v>
      </c>
      <c r="E255" s="324">
        <v>98.050000000000011</v>
      </c>
      <c r="F255" s="324">
        <v>96.45</v>
      </c>
      <c r="G255" s="324">
        <v>94.65</v>
      </c>
      <c r="H255" s="324">
        <v>101.45000000000002</v>
      </c>
      <c r="I255" s="324">
        <v>103.25</v>
      </c>
      <c r="J255" s="324">
        <v>104.85000000000002</v>
      </c>
      <c r="K255" s="323">
        <v>101.65</v>
      </c>
      <c r="L255" s="323">
        <v>98.25</v>
      </c>
      <c r="M255" s="323">
        <v>9.0398499999999995</v>
      </c>
      <c r="N255" s="1"/>
      <c r="O255" s="1"/>
    </row>
    <row r="256" spans="1:15" ht="12.75" customHeight="1">
      <c r="A256" s="30">
        <v>246</v>
      </c>
      <c r="B256" s="342" t="s">
        <v>413</v>
      </c>
      <c r="C256" s="323">
        <v>1555.35</v>
      </c>
      <c r="D256" s="324">
        <v>1571.7833333333335</v>
      </c>
      <c r="E256" s="324">
        <v>1508.5666666666671</v>
      </c>
      <c r="F256" s="324">
        <v>1461.7833333333335</v>
      </c>
      <c r="G256" s="324">
        <v>1398.5666666666671</v>
      </c>
      <c r="H256" s="324">
        <v>1618.5666666666671</v>
      </c>
      <c r="I256" s="324">
        <v>1681.7833333333338</v>
      </c>
      <c r="J256" s="324">
        <v>1728.5666666666671</v>
      </c>
      <c r="K256" s="323">
        <v>1635</v>
      </c>
      <c r="L256" s="323">
        <v>1525</v>
      </c>
      <c r="M256" s="323">
        <v>1.44655</v>
      </c>
      <c r="N256" s="1"/>
      <c r="O256" s="1"/>
    </row>
    <row r="257" spans="1:15" ht="12.75" customHeight="1">
      <c r="A257" s="30">
        <v>247</v>
      </c>
      <c r="B257" s="342" t="s">
        <v>423</v>
      </c>
      <c r="C257" s="323">
        <v>1856.7</v>
      </c>
      <c r="D257" s="324">
        <v>1851.7</v>
      </c>
      <c r="E257" s="324">
        <v>1794.4</v>
      </c>
      <c r="F257" s="324">
        <v>1732.1000000000001</v>
      </c>
      <c r="G257" s="324">
        <v>1674.8000000000002</v>
      </c>
      <c r="H257" s="324">
        <v>1914</v>
      </c>
      <c r="I257" s="324">
        <v>1971.2999999999997</v>
      </c>
      <c r="J257" s="324">
        <v>2033.6</v>
      </c>
      <c r="K257" s="323">
        <v>1909</v>
      </c>
      <c r="L257" s="323">
        <v>1789.4</v>
      </c>
      <c r="M257" s="323">
        <v>0.34025</v>
      </c>
      <c r="N257" s="1"/>
      <c r="O257" s="1"/>
    </row>
    <row r="258" spans="1:15" ht="12.75" customHeight="1">
      <c r="A258" s="30">
        <v>248</v>
      </c>
      <c r="B258" s="342" t="s">
        <v>420</v>
      </c>
      <c r="C258" s="323">
        <v>89.1</v>
      </c>
      <c r="D258" s="324">
        <v>89.433333333333323</v>
      </c>
      <c r="E258" s="324">
        <v>87.266666666666652</v>
      </c>
      <c r="F258" s="324">
        <v>85.433333333333323</v>
      </c>
      <c r="G258" s="324">
        <v>83.266666666666652</v>
      </c>
      <c r="H258" s="324">
        <v>91.266666666666652</v>
      </c>
      <c r="I258" s="324">
        <v>93.433333333333309</v>
      </c>
      <c r="J258" s="324">
        <v>95.266666666666652</v>
      </c>
      <c r="K258" s="323">
        <v>91.6</v>
      </c>
      <c r="L258" s="323">
        <v>87.6</v>
      </c>
      <c r="M258" s="323">
        <v>8.2722899999999999</v>
      </c>
      <c r="N258" s="1"/>
      <c r="O258" s="1"/>
    </row>
    <row r="259" spans="1:15" ht="12.75" customHeight="1">
      <c r="A259" s="30">
        <v>249</v>
      </c>
      <c r="B259" s="342" t="s">
        <v>138</v>
      </c>
      <c r="C259" s="323">
        <v>476.35</v>
      </c>
      <c r="D259" s="324">
        <v>477.5333333333333</v>
      </c>
      <c r="E259" s="324">
        <v>469.36666666666662</v>
      </c>
      <c r="F259" s="324">
        <v>462.38333333333333</v>
      </c>
      <c r="G259" s="324">
        <v>454.21666666666664</v>
      </c>
      <c r="H259" s="324">
        <v>484.51666666666659</v>
      </c>
      <c r="I259" s="324">
        <v>492.68333333333334</v>
      </c>
      <c r="J259" s="324">
        <v>499.66666666666657</v>
      </c>
      <c r="K259" s="323">
        <v>485.7</v>
      </c>
      <c r="L259" s="323">
        <v>470.55</v>
      </c>
      <c r="M259" s="323">
        <v>65.589240000000004</v>
      </c>
      <c r="N259" s="1"/>
      <c r="O259" s="1"/>
    </row>
    <row r="260" spans="1:15" ht="12.75" customHeight="1">
      <c r="A260" s="30">
        <v>250</v>
      </c>
      <c r="B260" s="342" t="s">
        <v>414</v>
      </c>
      <c r="C260" s="323">
        <v>2276.6999999999998</v>
      </c>
      <c r="D260" s="324">
        <v>2283.8833333333337</v>
      </c>
      <c r="E260" s="324">
        <v>2243.3666666666672</v>
      </c>
      <c r="F260" s="324">
        <v>2210.0333333333338</v>
      </c>
      <c r="G260" s="324">
        <v>2169.5166666666673</v>
      </c>
      <c r="H260" s="324">
        <v>2317.2166666666672</v>
      </c>
      <c r="I260" s="324">
        <v>2357.7333333333336</v>
      </c>
      <c r="J260" s="324">
        <v>2391.0666666666671</v>
      </c>
      <c r="K260" s="323">
        <v>2324.4</v>
      </c>
      <c r="L260" s="323">
        <v>2250.5500000000002</v>
      </c>
      <c r="M260" s="323">
        <v>1.19807</v>
      </c>
      <c r="N260" s="1"/>
      <c r="O260" s="1"/>
    </row>
    <row r="261" spans="1:15" ht="12.75" customHeight="1">
      <c r="A261" s="30">
        <v>251</v>
      </c>
      <c r="B261" s="342" t="s">
        <v>415</v>
      </c>
      <c r="C261" s="323">
        <v>439.25</v>
      </c>
      <c r="D261" s="324">
        <v>446.08333333333331</v>
      </c>
      <c r="E261" s="324">
        <v>430.16666666666663</v>
      </c>
      <c r="F261" s="324">
        <v>421.08333333333331</v>
      </c>
      <c r="G261" s="324">
        <v>405.16666666666663</v>
      </c>
      <c r="H261" s="324">
        <v>455.16666666666663</v>
      </c>
      <c r="I261" s="324">
        <v>471.08333333333326</v>
      </c>
      <c r="J261" s="324">
        <v>480.16666666666663</v>
      </c>
      <c r="K261" s="323">
        <v>462</v>
      </c>
      <c r="L261" s="323">
        <v>437</v>
      </c>
      <c r="M261" s="323">
        <v>1.94862</v>
      </c>
      <c r="N261" s="1"/>
      <c r="O261" s="1"/>
    </row>
    <row r="262" spans="1:15" ht="12.75" customHeight="1">
      <c r="A262" s="30">
        <v>252</v>
      </c>
      <c r="B262" s="342" t="s">
        <v>416</v>
      </c>
      <c r="C262" s="323">
        <v>277.25</v>
      </c>
      <c r="D262" s="324">
        <v>274.34999999999997</v>
      </c>
      <c r="E262" s="324">
        <v>268.69999999999993</v>
      </c>
      <c r="F262" s="324">
        <v>260.14999999999998</v>
      </c>
      <c r="G262" s="324">
        <v>254.49999999999994</v>
      </c>
      <c r="H262" s="324">
        <v>282.89999999999992</v>
      </c>
      <c r="I262" s="324">
        <v>288.5499999999999</v>
      </c>
      <c r="J262" s="324">
        <v>297.09999999999991</v>
      </c>
      <c r="K262" s="323">
        <v>280</v>
      </c>
      <c r="L262" s="323">
        <v>265.8</v>
      </c>
      <c r="M262" s="323">
        <v>62.877690000000001</v>
      </c>
      <c r="N262" s="1"/>
      <c r="O262" s="1"/>
    </row>
    <row r="263" spans="1:15" ht="12.75" customHeight="1">
      <c r="A263" s="30">
        <v>253</v>
      </c>
      <c r="B263" s="342" t="s">
        <v>417</v>
      </c>
      <c r="C263" s="323">
        <v>108.95</v>
      </c>
      <c r="D263" s="324">
        <v>109.39999999999999</v>
      </c>
      <c r="E263" s="324">
        <v>107.79999999999998</v>
      </c>
      <c r="F263" s="324">
        <v>106.64999999999999</v>
      </c>
      <c r="G263" s="324">
        <v>105.04999999999998</v>
      </c>
      <c r="H263" s="324">
        <v>110.54999999999998</v>
      </c>
      <c r="I263" s="324">
        <v>112.14999999999998</v>
      </c>
      <c r="J263" s="324">
        <v>113.29999999999998</v>
      </c>
      <c r="K263" s="323">
        <v>111</v>
      </c>
      <c r="L263" s="323">
        <v>108.25</v>
      </c>
      <c r="M263" s="323">
        <v>5.36416</v>
      </c>
      <c r="N263" s="1"/>
      <c r="O263" s="1"/>
    </row>
    <row r="264" spans="1:15" ht="12.75" customHeight="1">
      <c r="A264" s="30">
        <v>254</v>
      </c>
      <c r="B264" s="342" t="s">
        <v>418</v>
      </c>
      <c r="C264" s="323">
        <v>65.25</v>
      </c>
      <c r="D264" s="324">
        <v>65.88333333333334</v>
      </c>
      <c r="E264" s="324">
        <v>64.466666666666683</v>
      </c>
      <c r="F264" s="324">
        <v>63.683333333333337</v>
      </c>
      <c r="G264" s="324">
        <v>62.26666666666668</v>
      </c>
      <c r="H264" s="324">
        <v>66.666666666666686</v>
      </c>
      <c r="I264" s="324">
        <v>68.083333333333343</v>
      </c>
      <c r="J264" s="324">
        <v>68.866666666666688</v>
      </c>
      <c r="K264" s="323">
        <v>67.3</v>
      </c>
      <c r="L264" s="323">
        <v>65.099999999999994</v>
      </c>
      <c r="M264" s="323">
        <v>9.4267400000000006</v>
      </c>
      <c r="N264" s="1"/>
      <c r="O264" s="1"/>
    </row>
    <row r="265" spans="1:15" ht="12.75" customHeight="1">
      <c r="A265" s="30">
        <v>255</v>
      </c>
      <c r="B265" s="342" t="s">
        <v>422</v>
      </c>
      <c r="C265" s="323">
        <v>185.9</v>
      </c>
      <c r="D265" s="324">
        <v>183.33333333333334</v>
      </c>
      <c r="E265" s="324">
        <v>180.01666666666668</v>
      </c>
      <c r="F265" s="324">
        <v>174.13333333333333</v>
      </c>
      <c r="G265" s="324">
        <v>170.81666666666666</v>
      </c>
      <c r="H265" s="324">
        <v>189.2166666666667</v>
      </c>
      <c r="I265" s="324">
        <v>192.53333333333336</v>
      </c>
      <c r="J265" s="324">
        <v>198.41666666666671</v>
      </c>
      <c r="K265" s="323">
        <v>186.65</v>
      </c>
      <c r="L265" s="323">
        <v>177.45</v>
      </c>
      <c r="M265" s="323">
        <v>9.1292600000000004</v>
      </c>
      <c r="N265" s="1"/>
      <c r="O265" s="1"/>
    </row>
    <row r="266" spans="1:15" ht="12.75" customHeight="1">
      <c r="A266" s="30">
        <v>256</v>
      </c>
      <c r="B266" s="342" t="s">
        <v>421</v>
      </c>
      <c r="C266" s="323">
        <v>355.7</v>
      </c>
      <c r="D266" s="324">
        <v>352.31666666666661</v>
      </c>
      <c r="E266" s="324">
        <v>344.98333333333323</v>
      </c>
      <c r="F266" s="324">
        <v>334.26666666666665</v>
      </c>
      <c r="G266" s="324">
        <v>326.93333333333328</v>
      </c>
      <c r="H266" s="324">
        <v>363.03333333333319</v>
      </c>
      <c r="I266" s="324">
        <v>370.36666666666656</v>
      </c>
      <c r="J266" s="324">
        <v>381.08333333333314</v>
      </c>
      <c r="K266" s="323">
        <v>359.65</v>
      </c>
      <c r="L266" s="323">
        <v>341.6</v>
      </c>
      <c r="M266" s="323">
        <v>2.0602200000000002</v>
      </c>
      <c r="N266" s="1"/>
      <c r="O266" s="1"/>
    </row>
    <row r="267" spans="1:15" ht="12.75" customHeight="1">
      <c r="A267" s="30">
        <v>257</v>
      </c>
      <c r="B267" s="342" t="s">
        <v>266</v>
      </c>
      <c r="C267" s="323">
        <v>315.55</v>
      </c>
      <c r="D267" s="324">
        <v>313.28333333333336</v>
      </c>
      <c r="E267" s="324">
        <v>309.26666666666671</v>
      </c>
      <c r="F267" s="324">
        <v>302.98333333333335</v>
      </c>
      <c r="G267" s="324">
        <v>298.9666666666667</v>
      </c>
      <c r="H267" s="324">
        <v>319.56666666666672</v>
      </c>
      <c r="I267" s="324">
        <v>323.58333333333337</v>
      </c>
      <c r="J267" s="324">
        <v>329.86666666666673</v>
      </c>
      <c r="K267" s="323">
        <v>317.3</v>
      </c>
      <c r="L267" s="323">
        <v>307</v>
      </c>
      <c r="M267" s="323">
        <v>1.5212000000000001</v>
      </c>
      <c r="N267" s="1"/>
      <c r="O267" s="1"/>
    </row>
    <row r="268" spans="1:15" ht="12.75" customHeight="1">
      <c r="A268" s="30">
        <v>258</v>
      </c>
      <c r="B268" s="342" t="s">
        <v>139</v>
      </c>
      <c r="C268" s="323">
        <v>664.85</v>
      </c>
      <c r="D268" s="324">
        <v>665.48333333333323</v>
      </c>
      <c r="E268" s="324">
        <v>657.96666666666647</v>
      </c>
      <c r="F268" s="324">
        <v>651.08333333333326</v>
      </c>
      <c r="G268" s="324">
        <v>643.56666666666649</v>
      </c>
      <c r="H268" s="324">
        <v>672.36666666666645</v>
      </c>
      <c r="I268" s="324">
        <v>679.8833333333331</v>
      </c>
      <c r="J268" s="324">
        <v>686.76666666666642</v>
      </c>
      <c r="K268" s="323">
        <v>673</v>
      </c>
      <c r="L268" s="323">
        <v>658.6</v>
      </c>
      <c r="M268" s="323">
        <v>25.299949999999999</v>
      </c>
      <c r="N268" s="1"/>
      <c r="O268" s="1"/>
    </row>
    <row r="269" spans="1:15" ht="12.75" customHeight="1">
      <c r="A269" s="30">
        <v>259</v>
      </c>
      <c r="B269" s="342" t="s">
        <v>140</v>
      </c>
      <c r="C269" s="323">
        <v>2514</v>
      </c>
      <c r="D269" s="324">
        <v>2549.75</v>
      </c>
      <c r="E269" s="324">
        <v>2407.5500000000002</v>
      </c>
      <c r="F269" s="324">
        <v>2301.1000000000004</v>
      </c>
      <c r="G269" s="324">
        <v>2158.9000000000005</v>
      </c>
      <c r="H269" s="324">
        <v>2656.2</v>
      </c>
      <c r="I269" s="324">
        <v>2798.3999999999996</v>
      </c>
      <c r="J269" s="324">
        <v>2904.8499999999995</v>
      </c>
      <c r="K269" s="323">
        <v>2691.95</v>
      </c>
      <c r="L269" s="323">
        <v>2443.3000000000002</v>
      </c>
      <c r="M269" s="323">
        <v>83.678139999999999</v>
      </c>
      <c r="N269" s="1"/>
      <c r="O269" s="1"/>
    </row>
    <row r="270" spans="1:15" ht="12.75" customHeight="1">
      <c r="A270" s="30">
        <v>260</v>
      </c>
      <c r="B270" s="342" t="s">
        <v>837</v>
      </c>
      <c r="C270" s="323">
        <v>457.8</v>
      </c>
      <c r="D270" s="324">
        <v>460.26666666666671</v>
      </c>
      <c r="E270" s="324">
        <v>449.38333333333344</v>
      </c>
      <c r="F270" s="324">
        <v>440.96666666666675</v>
      </c>
      <c r="G270" s="324">
        <v>430.08333333333348</v>
      </c>
      <c r="H270" s="324">
        <v>468.68333333333339</v>
      </c>
      <c r="I270" s="324">
        <v>479.56666666666672</v>
      </c>
      <c r="J270" s="324">
        <v>487.98333333333335</v>
      </c>
      <c r="K270" s="323">
        <v>471.15</v>
      </c>
      <c r="L270" s="323">
        <v>451.85</v>
      </c>
      <c r="M270" s="323">
        <v>9.4507899999999996</v>
      </c>
      <c r="N270" s="1"/>
      <c r="O270" s="1"/>
    </row>
    <row r="271" spans="1:15" ht="12.75" customHeight="1">
      <c r="A271" s="30">
        <v>261</v>
      </c>
      <c r="B271" s="342" t="s">
        <v>838</v>
      </c>
      <c r="C271" s="323">
        <v>405.25</v>
      </c>
      <c r="D271" s="324">
        <v>410.34999999999997</v>
      </c>
      <c r="E271" s="324">
        <v>398.59999999999991</v>
      </c>
      <c r="F271" s="324">
        <v>391.94999999999993</v>
      </c>
      <c r="G271" s="324">
        <v>380.19999999999987</v>
      </c>
      <c r="H271" s="324">
        <v>416.99999999999994</v>
      </c>
      <c r="I271" s="324">
        <v>428.75000000000006</v>
      </c>
      <c r="J271" s="324">
        <v>435.4</v>
      </c>
      <c r="K271" s="323">
        <v>422.1</v>
      </c>
      <c r="L271" s="323">
        <v>403.7</v>
      </c>
      <c r="M271" s="323">
        <v>1.4239200000000001</v>
      </c>
      <c r="N271" s="1"/>
      <c r="O271" s="1"/>
    </row>
    <row r="272" spans="1:15" ht="12.75" customHeight="1">
      <c r="A272" s="30">
        <v>262</v>
      </c>
      <c r="B272" s="342" t="s">
        <v>424</v>
      </c>
      <c r="C272" s="323">
        <v>753.95</v>
      </c>
      <c r="D272" s="324">
        <v>760.1</v>
      </c>
      <c r="E272" s="324">
        <v>744.40000000000009</v>
      </c>
      <c r="F272" s="324">
        <v>734.85</v>
      </c>
      <c r="G272" s="324">
        <v>719.15000000000009</v>
      </c>
      <c r="H272" s="324">
        <v>769.65000000000009</v>
      </c>
      <c r="I272" s="324">
        <v>785.35000000000014</v>
      </c>
      <c r="J272" s="324">
        <v>794.90000000000009</v>
      </c>
      <c r="K272" s="323">
        <v>775.8</v>
      </c>
      <c r="L272" s="323">
        <v>750.55</v>
      </c>
      <c r="M272" s="323">
        <v>3.0528300000000002</v>
      </c>
      <c r="N272" s="1"/>
      <c r="O272" s="1"/>
    </row>
    <row r="273" spans="1:15" ht="12.75" customHeight="1">
      <c r="A273" s="30">
        <v>263</v>
      </c>
      <c r="B273" s="342" t="s">
        <v>425</v>
      </c>
      <c r="C273" s="323">
        <v>142</v>
      </c>
      <c r="D273" s="324">
        <v>141.38333333333333</v>
      </c>
      <c r="E273" s="324">
        <v>140.31666666666666</v>
      </c>
      <c r="F273" s="324">
        <v>138.63333333333333</v>
      </c>
      <c r="G273" s="324">
        <v>137.56666666666666</v>
      </c>
      <c r="H273" s="324">
        <v>143.06666666666666</v>
      </c>
      <c r="I273" s="324">
        <v>144.13333333333333</v>
      </c>
      <c r="J273" s="324">
        <v>145.81666666666666</v>
      </c>
      <c r="K273" s="323">
        <v>142.44999999999999</v>
      </c>
      <c r="L273" s="323">
        <v>139.69999999999999</v>
      </c>
      <c r="M273" s="323">
        <v>1.98885</v>
      </c>
      <c r="N273" s="1"/>
      <c r="O273" s="1"/>
    </row>
    <row r="274" spans="1:15" ht="12.75" customHeight="1">
      <c r="A274" s="30">
        <v>264</v>
      </c>
      <c r="B274" s="342" t="s">
        <v>432</v>
      </c>
      <c r="C274" s="323">
        <v>980.1</v>
      </c>
      <c r="D274" s="324">
        <v>972.38333333333321</v>
      </c>
      <c r="E274" s="324">
        <v>956.76666666666642</v>
      </c>
      <c r="F274" s="324">
        <v>933.43333333333317</v>
      </c>
      <c r="G274" s="324">
        <v>917.81666666666638</v>
      </c>
      <c r="H274" s="324">
        <v>995.71666666666647</v>
      </c>
      <c r="I274" s="324">
        <v>1011.3333333333333</v>
      </c>
      <c r="J274" s="324">
        <v>1034.6666666666665</v>
      </c>
      <c r="K274" s="323">
        <v>988</v>
      </c>
      <c r="L274" s="323">
        <v>949.05</v>
      </c>
      <c r="M274" s="323">
        <v>1.6339999999999999</v>
      </c>
      <c r="N274" s="1"/>
      <c r="O274" s="1"/>
    </row>
    <row r="275" spans="1:15" ht="12.75" customHeight="1">
      <c r="A275" s="30">
        <v>265</v>
      </c>
      <c r="B275" s="342" t="s">
        <v>433</v>
      </c>
      <c r="C275" s="323">
        <v>377.8</v>
      </c>
      <c r="D275" s="324">
        <v>381.39999999999992</v>
      </c>
      <c r="E275" s="324">
        <v>372.79999999999984</v>
      </c>
      <c r="F275" s="324">
        <v>367.7999999999999</v>
      </c>
      <c r="G275" s="324">
        <v>359.19999999999982</v>
      </c>
      <c r="H275" s="324">
        <v>386.39999999999986</v>
      </c>
      <c r="I275" s="324">
        <v>394.99999999999989</v>
      </c>
      <c r="J275" s="324">
        <v>399.99999999999989</v>
      </c>
      <c r="K275" s="323">
        <v>390</v>
      </c>
      <c r="L275" s="323">
        <v>376.4</v>
      </c>
      <c r="M275" s="323">
        <v>1.22645</v>
      </c>
      <c r="N275" s="1"/>
      <c r="O275" s="1"/>
    </row>
    <row r="276" spans="1:15" ht="12.75" customHeight="1">
      <c r="A276" s="30">
        <v>266</v>
      </c>
      <c r="B276" s="342" t="s">
        <v>839</v>
      </c>
      <c r="C276" s="323">
        <v>60.45</v>
      </c>
      <c r="D276" s="324">
        <v>60.833333333333336</v>
      </c>
      <c r="E276" s="324">
        <v>59.416666666666671</v>
      </c>
      <c r="F276" s="324">
        <v>58.383333333333333</v>
      </c>
      <c r="G276" s="324">
        <v>56.966666666666669</v>
      </c>
      <c r="H276" s="324">
        <v>61.866666666666674</v>
      </c>
      <c r="I276" s="324">
        <v>63.283333333333346</v>
      </c>
      <c r="J276" s="324">
        <v>64.316666666666677</v>
      </c>
      <c r="K276" s="323">
        <v>62.25</v>
      </c>
      <c r="L276" s="323">
        <v>59.8</v>
      </c>
      <c r="M276" s="323">
        <v>5.8543700000000003</v>
      </c>
      <c r="N276" s="1"/>
      <c r="O276" s="1"/>
    </row>
    <row r="277" spans="1:15" ht="12.75" customHeight="1">
      <c r="A277" s="30">
        <v>267</v>
      </c>
      <c r="B277" s="342" t="s">
        <v>434</v>
      </c>
      <c r="C277" s="323">
        <v>448.65</v>
      </c>
      <c r="D277" s="324">
        <v>449.06666666666666</v>
      </c>
      <c r="E277" s="324">
        <v>443.38333333333333</v>
      </c>
      <c r="F277" s="324">
        <v>438.11666666666667</v>
      </c>
      <c r="G277" s="324">
        <v>432.43333333333334</v>
      </c>
      <c r="H277" s="324">
        <v>454.33333333333331</v>
      </c>
      <c r="I277" s="324">
        <v>460.01666666666659</v>
      </c>
      <c r="J277" s="324">
        <v>465.2833333333333</v>
      </c>
      <c r="K277" s="323">
        <v>454.75</v>
      </c>
      <c r="L277" s="323">
        <v>443.8</v>
      </c>
      <c r="M277" s="323">
        <v>0.84628000000000003</v>
      </c>
      <c r="N277" s="1"/>
      <c r="O277" s="1"/>
    </row>
    <row r="278" spans="1:15" ht="12.75" customHeight="1">
      <c r="A278" s="30">
        <v>268</v>
      </c>
      <c r="B278" s="342" t="s">
        <v>435</v>
      </c>
      <c r="C278" s="323">
        <v>46.15</v>
      </c>
      <c r="D278" s="324">
        <v>46.366666666666667</v>
      </c>
      <c r="E278" s="324">
        <v>45.783333333333331</v>
      </c>
      <c r="F278" s="324">
        <v>45.416666666666664</v>
      </c>
      <c r="G278" s="324">
        <v>44.833333333333329</v>
      </c>
      <c r="H278" s="324">
        <v>46.733333333333334</v>
      </c>
      <c r="I278" s="324">
        <v>47.316666666666663</v>
      </c>
      <c r="J278" s="324">
        <v>47.683333333333337</v>
      </c>
      <c r="K278" s="323">
        <v>46.95</v>
      </c>
      <c r="L278" s="323">
        <v>46</v>
      </c>
      <c r="M278" s="323">
        <v>22.67088</v>
      </c>
      <c r="N278" s="1"/>
      <c r="O278" s="1"/>
    </row>
    <row r="279" spans="1:15" ht="12.75" customHeight="1">
      <c r="A279" s="30">
        <v>269</v>
      </c>
      <c r="B279" s="342" t="s">
        <v>437</v>
      </c>
      <c r="C279" s="323">
        <v>397.75</v>
      </c>
      <c r="D279" s="324">
        <v>401.41666666666669</v>
      </c>
      <c r="E279" s="324">
        <v>391.03333333333336</v>
      </c>
      <c r="F279" s="324">
        <v>384.31666666666666</v>
      </c>
      <c r="G279" s="324">
        <v>373.93333333333334</v>
      </c>
      <c r="H279" s="324">
        <v>408.13333333333338</v>
      </c>
      <c r="I279" s="324">
        <v>418.51666666666671</v>
      </c>
      <c r="J279" s="324">
        <v>425.23333333333341</v>
      </c>
      <c r="K279" s="323">
        <v>411.8</v>
      </c>
      <c r="L279" s="323">
        <v>394.7</v>
      </c>
      <c r="M279" s="323">
        <v>3.7705600000000001</v>
      </c>
      <c r="N279" s="1"/>
      <c r="O279" s="1"/>
    </row>
    <row r="280" spans="1:15" ht="12.75" customHeight="1">
      <c r="A280" s="30">
        <v>270</v>
      </c>
      <c r="B280" s="342" t="s">
        <v>427</v>
      </c>
      <c r="C280" s="323">
        <v>1031.8499999999999</v>
      </c>
      <c r="D280" s="324">
        <v>1028.9833333333333</v>
      </c>
      <c r="E280" s="324">
        <v>1013.9666666666667</v>
      </c>
      <c r="F280" s="324">
        <v>996.08333333333337</v>
      </c>
      <c r="G280" s="324">
        <v>981.06666666666672</v>
      </c>
      <c r="H280" s="324">
        <v>1046.8666666666668</v>
      </c>
      <c r="I280" s="324">
        <v>1061.8833333333337</v>
      </c>
      <c r="J280" s="324">
        <v>1079.7666666666667</v>
      </c>
      <c r="K280" s="323">
        <v>1044</v>
      </c>
      <c r="L280" s="323">
        <v>1011.1</v>
      </c>
      <c r="M280" s="323">
        <v>2.0231300000000001</v>
      </c>
      <c r="N280" s="1"/>
      <c r="O280" s="1"/>
    </row>
    <row r="281" spans="1:15" ht="12.75" customHeight="1">
      <c r="A281" s="30">
        <v>271</v>
      </c>
      <c r="B281" s="342" t="s">
        <v>428</v>
      </c>
      <c r="C281" s="323">
        <v>304.3</v>
      </c>
      <c r="D281" s="324">
        <v>305.88333333333333</v>
      </c>
      <c r="E281" s="324">
        <v>300.76666666666665</v>
      </c>
      <c r="F281" s="324">
        <v>297.23333333333335</v>
      </c>
      <c r="G281" s="324">
        <v>292.11666666666667</v>
      </c>
      <c r="H281" s="324">
        <v>309.41666666666663</v>
      </c>
      <c r="I281" s="324">
        <v>314.5333333333333</v>
      </c>
      <c r="J281" s="324">
        <v>318.06666666666661</v>
      </c>
      <c r="K281" s="323">
        <v>311</v>
      </c>
      <c r="L281" s="323">
        <v>302.35000000000002</v>
      </c>
      <c r="M281" s="323">
        <v>3.8485</v>
      </c>
      <c r="N281" s="1"/>
      <c r="O281" s="1"/>
    </row>
    <row r="282" spans="1:15" ht="12.75" customHeight="1">
      <c r="A282" s="30">
        <v>272</v>
      </c>
      <c r="B282" s="342" t="s">
        <v>141</v>
      </c>
      <c r="C282" s="323">
        <v>1788.75</v>
      </c>
      <c r="D282" s="324">
        <v>1776.0333333333335</v>
      </c>
      <c r="E282" s="324">
        <v>1754.7166666666672</v>
      </c>
      <c r="F282" s="324">
        <v>1720.6833333333336</v>
      </c>
      <c r="G282" s="324">
        <v>1699.3666666666672</v>
      </c>
      <c r="H282" s="324">
        <v>1810.0666666666671</v>
      </c>
      <c r="I282" s="324">
        <v>1831.3833333333332</v>
      </c>
      <c r="J282" s="324">
        <v>1865.416666666667</v>
      </c>
      <c r="K282" s="323">
        <v>1797.35</v>
      </c>
      <c r="L282" s="323">
        <v>1742</v>
      </c>
      <c r="M282" s="323">
        <v>33.166490000000003</v>
      </c>
      <c r="N282" s="1"/>
      <c r="O282" s="1"/>
    </row>
    <row r="283" spans="1:15" ht="12.75" customHeight="1">
      <c r="A283" s="30">
        <v>273</v>
      </c>
      <c r="B283" s="342" t="s">
        <v>429</v>
      </c>
      <c r="C283" s="323">
        <v>565.5</v>
      </c>
      <c r="D283" s="324">
        <v>570.48333333333335</v>
      </c>
      <c r="E283" s="324">
        <v>559.01666666666665</v>
      </c>
      <c r="F283" s="324">
        <v>552.5333333333333</v>
      </c>
      <c r="G283" s="324">
        <v>541.06666666666661</v>
      </c>
      <c r="H283" s="324">
        <v>576.9666666666667</v>
      </c>
      <c r="I283" s="324">
        <v>588.43333333333339</v>
      </c>
      <c r="J283" s="324">
        <v>594.91666666666674</v>
      </c>
      <c r="K283" s="323">
        <v>581.95000000000005</v>
      </c>
      <c r="L283" s="323">
        <v>564</v>
      </c>
      <c r="M283" s="323">
        <v>8.2922700000000003</v>
      </c>
      <c r="N283" s="1"/>
      <c r="O283" s="1"/>
    </row>
    <row r="284" spans="1:15" ht="12.75" customHeight="1">
      <c r="A284" s="30">
        <v>274</v>
      </c>
      <c r="B284" s="342" t="s">
        <v>426</v>
      </c>
      <c r="C284" s="323">
        <v>632.4</v>
      </c>
      <c r="D284" s="324">
        <v>636.69999999999993</v>
      </c>
      <c r="E284" s="324">
        <v>624.69999999999982</v>
      </c>
      <c r="F284" s="324">
        <v>616.99999999999989</v>
      </c>
      <c r="G284" s="324">
        <v>604.99999999999977</v>
      </c>
      <c r="H284" s="324">
        <v>644.39999999999986</v>
      </c>
      <c r="I284" s="324">
        <v>656.40000000000009</v>
      </c>
      <c r="J284" s="324">
        <v>664.09999999999991</v>
      </c>
      <c r="K284" s="323">
        <v>648.70000000000005</v>
      </c>
      <c r="L284" s="323">
        <v>629</v>
      </c>
      <c r="M284" s="323">
        <v>3.2385299999999999</v>
      </c>
      <c r="N284" s="1"/>
      <c r="O284" s="1"/>
    </row>
    <row r="285" spans="1:15" ht="12.75" customHeight="1">
      <c r="A285" s="30">
        <v>275</v>
      </c>
      <c r="B285" s="342" t="s">
        <v>430</v>
      </c>
      <c r="C285" s="323">
        <v>203.2</v>
      </c>
      <c r="D285" s="324">
        <v>204.6</v>
      </c>
      <c r="E285" s="324">
        <v>200.39999999999998</v>
      </c>
      <c r="F285" s="324">
        <v>197.6</v>
      </c>
      <c r="G285" s="324">
        <v>193.39999999999998</v>
      </c>
      <c r="H285" s="324">
        <v>207.39999999999998</v>
      </c>
      <c r="I285" s="324">
        <v>211.59999999999997</v>
      </c>
      <c r="J285" s="324">
        <v>214.39999999999998</v>
      </c>
      <c r="K285" s="323">
        <v>208.8</v>
      </c>
      <c r="L285" s="323">
        <v>201.8</v>
      </c>
      <c r="M285" s="323">
        <v>3.3731499999999999</v>
      </c>
      <c r="N285" s="1"/>
      <c r="O285" s="1"/>
    </row>
    <row r="286" spans="1:15" ht="12.75" customHeight="1">
      <c r="A286" s="30">
        <v>276</v>
      </c>
      <c r="B286" s="342" t="s">
        <v>431</v>
      </c>
      <c r="C286" s="323">
        <v>1137</v>
      </c>
      <c r="D286" s="324">
        <v>1141.7833333333333</v>
      </c>
      <c r="E286" s="324">
        <v>1110.2166666666667</v>
      </c>
      <c r="F286" s="324">
        <v>1083.4333333333334</v>
      </c>
      <c r="G286" s="324">
        <v>1051.8666666666668</v>
      </c>
      <c r="H286" s="324">
        <v>1168.5666666666666</v>
      </c>
      <c r="I286" s="324">
        <v>1200.1333333333332</v>
      </c>
      <c r="J286" s="324">
        <v>1226.9166666666665</v>
      </c>
      <c r="K286" s="323">
        <v>1173.3499999999999</v>
      </c>
      <c r="L286" s="323">
        <v>1115</v>
      </c>
      <c r="M286" s="323">
        <v>0.36059000000000002</v>
      </c>
      <c r="N286" s="1"/>
      <c r="O286" s="1"/>
    </row>
    <row r="287" spans="1:15" ht="12.75" customHeight="1">
      <c r="A287" s="30">
        <v>277</v>
      </c>
      <c r="B287" s="342" t="s">
        <v>436</v>
      </c>
      <c r="C287" s="323">
        <v>519.4</v>
      </c>
      <c r="D287" s="324">
        <v>519.81666666666661</v>
      </c>
      <c r="E287" s="324">
        <v>513.58333333333326</v>
      </c>
      <c r="F287" s="324">
        <v>507.76666666666665</v>
      </c>
      <c r="G287" s="324">
        <v>501.5333333333333</v>
      </c>
      <c r="H287" s="324">
        <v>525.63333333333321</v>
      </c>
      <c r="I287" s="324">
        <v>531.86666666666656</v>
      </c>
      <c r="J287" s="324">
        <v>537.68333333333317</v>
      </c>
      <c r="K287" s="323">
        <v>526.04999999999995</v>
      </c>
      <c r="L287" s="323">
        <v>514</v>
      </c>
      <c r="M287" s="323">
        <v>1.7472300000000001</v>
      </c>
      <c r="N287" s="1"/>
      <c r="O287" s="1"/>
    </row>
    <row r="288" spans="1:15" ht="12.75" customHeight="1">
      <c r="A288" s="30">
        <v>278</v>
      </c>
      <c r="B288" s="342" t="s">
        <v>142</v>
      </c>
      <c r="C288" s="323">
        <v>66.3</v>
      </c>
      <c r="D288" s="324">
        <v>65.966666666666654</v>
      </c>
      <c r="E288" s="324">
        <v>65.083333333333314</v>
      </c>
      <c r="F288" s="324">
        <v>63.86666666666666</v>
      </c>
      <c r="G288" s="324">
        <v>62.98333333333332</v>
      </c>
      <c r="H288" s="324">
        <v>67.183333333333309</v>
      </c>
      <c r="I288" s="324">
        <v>68.066666666666663</v>
      </c>
      <c r="J288" s="324">
        <v>69.283333333333303</v>
      </c>
      <c r="K288" s="323">
        <v>66.849999999999994</v>
      </c>
      <c r="L288" s="323">
        <v>64.75</v>
      </c>
      <c r="M288" s="323">
        <v>54.857059999999997</v>
      </c>
      <c r="N288" s="1"/>
      <c r="O288" s="1"/>
    </row>
    <row r="289" spans="1:15" ht="12.75" customHeight="1">
      <c r="A289" s="30">
        <v>279</v>
      </c>
      <c r="B289" s="342" t="s">
        <v>143</v>
      </c>
      <c r="C289" s="323">
        <v>2629.95</v>
      </c>
      <c r="D289" s="324">
        <v>2620.4166666666665</v>
      </c>
      <c r="E289" s="324">
        <v>2593.9833333333331</v>
      </c>
      <c r="F289" s="324">
        <v>2558.0166666666664</v>
      </c>
      <c r="G289" s="324">
        <v>2531.583333333333</v>
      </c>
      <c r="H289" s="324">
        <v>2656.3833333333332</v>
      </c>
      <c r="I289" s="324">
        <v>2682.8166666666666</v>
      </c>
      <c r="J289" s="324">
        <v>2718.7833333333333</v>
      </c>
      <c r="K289" s="323">
        <v>2646.85</v>
      </c>
      <c r="L289" s="323">
        <v>2584.4499999999998</v>
      </c>
      <c r="M289" s="323">
        <v>1.3109900000000001</v>
      </c>
      <c r="N289" s="1"/>
      <c r="O289" s="1"/>
    </row>
    <row r="290" spans="1:15" ht="12.75" customHeight="1">
      <c r="A290" s="30">
        <v>280</v>
      </c>
      <c r="B290" s="342" t="s">
        <v>438</v>
      </c>
      <c r="C290" s="323">
        <v>366.2</v>
      </c>
      <c r="D290" s="324">
        <v>369.91666666666669</v>
      </c>
      <c r="E290" s="324">
        <v>358.83333333333337</v>
      </c>
      <c r="F290" s="324">
        <v>351.4666666666667</v>
      </c>
      <c r="G290" s="324">
        <v>340.38333333333338</v>
      </c>
      <c r="H290" s="324">
        <v>377.28333333333336</v>
      </c>
      <c r="I290" s="324">
        <v>388.36666666666673</v>
      </c>
      <c r="J290" s="324">
        <v>395.73333333333335</v>
      </c>
      <c r="K290" s="323">
        <v>381</v>
      </c>
      <c r="L290" s="323">
        <v>362.55</v>
      </c>
      <c r="M290" s="323">
        <v>1.7347699999999999</v>
      </c>
      <c r="N290" s="1"/>
      <c r="O290" s="1"/>
    </row>
    <row r="291" spans="1:15" ht="12.75" customHeight="1">
      <c r="A291" s="30">
        <v>281</v>
      </c>
      <c r="B291" s="342" t="s">
        <v>267</v>
      </c>
      <c r="C291" s="323">
        <v>579.15</v>
      </c>
      <c r="D291" s="324">
        <v>584.1</v>
      </c>
      <c r="E291" s="324">
        <v>572.20000000000005</v>
      </c>
      <c r="F291" s="324">
        <v>565.25</v>
      </c>
      <c r="G291" s="324">
        <v>553.35</v>
      </c>
      <c r="H291" s="324">
        <v>591.05000000000007</v>
      </c>
      <c r="I291" s="324">
        <v>602.94999999999993</v>
      </c>
      <c r="J291" s="324">
        <v>609.90000000000009</v>
      </c>
      <c r="K291" s="323">
        <v>596</v>
      </c>
      <c r="L291" s="323">
        <v>577.15</v>
      </c>
      <c r="M291" s="323">
        <v>40.996310000000001</v>
      </c>
      <c r="N291" s="1"/>
      <c r="O291" s="1"/>
    </row>
    <row r="292" spans="1:15" ht="12.75" customHeight="1">
      <c r="A292" s="30">
        <v>282</v>
      </c>
      <c r="B292" s="342" t="s">
        <v>439</v>
      </c>
      <c r="C292" s="323">
        <v>10043.65</v>
      </c>
      <c r="D292" s="324">
        <v>10088.366666666667</v>
      </c>
      <c r="E292" s="324">
        <v>9930.2833333333328</v>
      </c>
      <c r="F292" s="324">
        <v>9816.9166666666661</v>
      </c>
      <c r="G292" s="324">
        <v>9658.8333333333321</v>
      </c>
      <c r="H292" s="324">
        <v>10201.733333333334</v>
      </c>
      <c r="I292" s="324">
        <v>10359.816666666666</v>
      </c>
      <c r="J292" s="324">
        <v>10473.183333333334</v>
      </c>
      <c r="K292" s="323">
        <v>10246.450000000001</v>
      </c>
      <c r="L292" s="323">
        <v>9975</v>
      </c>
      <c r="M292" s="323">
        <v>5.5590000000000001E-2</v>
      </c>
      <c r="N292" s="1"/>
      <c r="O292" s="1"/>
    </row>
    <row r="293" spans="1:15" ht="12.75" customHeight="1">
      <c r="A293" s="30">
        <v>283</v>
      </c>
      <c r="B293" s="342" t="s">
        <v>440</v>
      </c>
      <c r="C293" s="323">
        <v>55.85</v>
      </c>
      <c r="D293" s="324">
        <v>55.733333333333327</v>
      </c>
      <c r="E293" s="324">
        <v>54.916666666666657</v>
      </c>
      <c r="F293" s="324">
        <v>53.983333333333327</v>
      </c>
      <c r="G293" s="324">
        <v>53.166666666666657</v>
      </c>
      <c r="H293" s="324">
        <v>56.666666666666657</v>
      </c>
      <c r="I293" s="324">
        <v>57.483333333333334</v>
      </c>
      <c r="J293" s="324">
        <v>58.416666666666657</v>
      </c>
      <c r="K293" s="323">
        <v>56.55</v>
      </c>
      <c r="L293" s="323">
        <v>54.8</v>
      </c>
      <c r="M293" s="323">
        <v>45.962539999999997</v>
      </c>
      <c r="N293" s="1"/>
      <c r="O293" s="1"/>
    </row>
    <row r="294" spans="1:15" ht="12.75" customHeight="1">
      <c r="A294" s="30">
        <v>284</v>
      </c>
      <c r="B294" s="342" t="s">
        <v>144</v>
      </c>
      <c r="C294" s="323">
        <v>351.95</v>
      </c>
      <c r="D294" s="324">
        <v>352.0333333333333</v>
      </c>
      <c r="E294" s="324">
        <v>346.61666666666662</v>
      </c>
      <c r="F294" s="324">
        <v>341.2833333333333</v>
      </c>
      <c r="G294" s="324">
        <v>335.86666666666662</v>
      </c>
      <c r="H294" s="324">
        <v>357.36666666666662</v>
      </c>
      <c r="I294" s="324">
        <v>362.78333333333336</v>
      </c>
      <c r="J294" s="324">
        <v>368.11666666666662</v>
      </c>
      <c r="K294" s="323">
        <v>357.45</v>
      </c>
      <c r="L294" s="323">
        <v>346.7</v>
      </c>
      <c r="M294" s="323">
        <v>25.63616</v>
      </c>
      <c r="N294" s="1"/>
      <c r="O294" s="1"/>
    </row>
    <row r="295" spans="1:15" ht="12.75" customHeight="1">
      <c r="A295" s="30">
        <v>285</v>
      </c>
      <c r="B295" s="342" t="s">
        <v>441</v>
      </c>
      <c r="C295" s="323">
        <v>2923.8</v>
      </c>
      <c r="D295" s="324">
        <v>2894.8166666666671</v>
      </c>
      <c r="E295" s="324">
        <v>2839.6333333333341</v>
      </c>
      <c r="F295" s="324">
        <v>2755.4666666666672</v>
      </c>
      <c r="G295" s="324">
        <v>2700.2833333333342</v>
      </c>
      <c r="H295" s="324">
        <v>2978.983333333334</v>
      </c>
      <c r="I295" s="324">
        <v>3034.1666666666674</v>
      </c>
      <c r="J295" s="324">
        <v>3118.3333333333339</v>
      </c>
      <c r="K295" s="323">
        <v>2950</v>
      </c>
      <c r="L295" s="323">
        <v>2810.65</v>
      </c>
      <c r="M295" s="323">
        <v>2.09178</v>
      </c>
      <c r="N295" s="1"/>
      <c r="O295" s="1"/>
    </row>
    <row r="296" spans="1:15" ht="12.75" customHeight="1">
      <c r="A296" s="30">
        <v>286</v>
      </c>
      <c r="B296" s="342" t="s">
        <v>840</v>
      </c>
      <c r="C296" s="323">
        <v>1067.0999999999999</v>
      </c>
      <c r="D296" s="324">
        <v>1063.5666666666666</v>
      </c>
      <c r="E296" s="324">
        <v>1034.5333333333333</v>
      </c>
      <c r="F296" s="324">
        <v>1001.9666666666667</v>
      </c>
      <c r="G296" s="324">
        <v>972.93333333333339</v>
      </c>
      <c r="H296" s="324">
        <v>1096.1333333333332</v>
      </c>
      <c r="I296" s="324">
        <v>1125.1666666666665</v>
      </c>
      <c r="J296" s="324">
        <v>1157.7333333333331</v>
      </c>
      <c r="K296" s="323">
        <v>1092.5999999999999</v>
      </c>
      <c r="L296" s="323">
        <v>1031</v>
      </c>
      <c r="M296" s="323">
        <v>4.2150999999999996</v>
      </c>
      <c r="N296" s="1"/>
      <c r="O296" s="1"/>
    </row>
    <row r="297" spans="1:15" ht="12.75" customHeight="1">
      <c r="A297" s="30">
        <v>287</v>
      </c>
      <c r="B297" s="342" t="s">
        <v>145</v>
      </c>
      <c r="C297" s="323">
        <v>1746.75</v>
      </c>
      <c r="D297" s="324">
        <v>1738.75</v>
      </c>
      <c r="E297" s="324">
        <v>1723.5</v>
      </c>
      <c r="F297" s="324">
        <v>1700.25</v>
      </c>
      <c r="G297" s="324">
        <v>1685</v>
      </c>
      <c r="H297" s="324">
        <v>1762</v>
      </c>
      <c r="I297" s="324">
        <v>1777.25</v>
      </c>
      <c r="J297" s="324">
        <v>1800.5</v>
      </c>
      <c r="K297" s="323">
        <v>1754</v>
      </c>
      <c r="L297" s="323">
        <v>1715.5</v>
      </c>
      <c r="M297" s="323">
        <v>15.58334</v>
      </c>
      <c r="N297" s="1"/>
      <c r="O297" s="1"/>
    </row>
    <row r="298" spans="1:15" ht="12.75" customHeight="1">
      <c r="A298" s="30">
        <v>288</v>
      </c>
      <c r="B298" s="342" t="s">
        <v>146</v>
      </c>
      <c r="C298" s="323">
        <v>6272.35</v>
      </c>
      <c r="D298" s="324">
        <v>6257.55</v>
      </c>
      <c r="E298" s="324">
        <v>6215.1500000000005</v>
      </c>
      <c r="F298" s="324">
        <v>6157.9500000000007</v>
      </c>
      <c r="G298" s="324">
        <v>6115.5500000000011</v>
      </c>
      <c r="H298" s="324">
        <v>6314.75</v>
      </c>
      <c r="I298" s="324">
        <v>6357.15</v>
      </c>
      <c r="J298" s="324">
        <v>6414.3499999999995</v>
      </c>
      <c r="K298" s="323">
        <v>6299.95</v>
      </c>
      <c r="L298" s="323">
        <v>6200.35</v>
      </c>
      <c r="M298" s="323">
        <v>2.29657</v>
      </c>
      <c r="N298" s="1"/>
      <c r="O298" s="1"/>
    </row>
    <row r="299" spans="1:15" ht="12.75" customHeight="1">
      <c r="A299" s="30">
        <v>289</v>
      </c>
      <c r="B299" s="342" t="s">
        <v>147</v>
      </c>
      <c r="C299" s="323">
        <v>4969.7</v>
      </c>
      <c r="D299" s="324">
        <v>4965.083333333333</v>
      </c>
      <c r="E299" s="324">
        <v>4920.1666666666661</v>
      </c>
      <c r="F299" s="324">
        <v>4870.6333333333332</v>
      </c>
      <c r="G299" s="324">
        <v>4825.7166666666662</v>
      </c>
      <c r="H299" s="324">
        <v>5014.6166666666659</v>
      </c>
      <c r="I299" s="324">
        <v>5059.5333333333319</v>
      </c>
      <c r="J299" s="324">
        <v>5109.0666666666657</v>
      </c>
      <c r="K299" s="323">
        <v>5010</v>
      </c>
      <c r="L299" s="323">
        <v>4915.55</v>
      </c>
      <c r="M299" s="323">
        <v>2.0088499999999998</v>
      </c>
      <c r="N299" s="1"/>
      <c r="O299" s="1"/>
    </row>
    <row r="300" spans="1:15" ht="12.75" customHeight="1">
      <c r="A300" s="30">
        <v>290</v>
      </c>
      <c r="B300" s="342" t="s">
        <v>148</v>
      </c>
      <c r="C300" s="323">
        <v>745.2</v>
      </c>
      <c r="D300" s="324">
        <v>748.0333333333333</v>
      </c>
      <c r="E300" s="324">
        <v>734.16666666666663</v>
      </c>
      <c r="F300" s="324">
        <v>723.13333333333333</v>
      </c>
      <c r="G300" s="324">
        <v>709.26666666666665</v>
      </c>
      <c r="H300" s="324">
        <v>759.06666666666661</v>
      </c>
      <c r="I300" s="324">
        <v>772.93333333333339</v>
      </c>
      <c r="J300" s="324">
        <v>783.96666666666658</v>
      </c>
      <c r="K300" s="323">
        <v>761.9</v>
      </c>
      <c r="L300" s="323">
        <v>737</v>
      </c>
      <c r="M300" s="323">
        <v>13.115449999999999</v>
      </c>
      <c r="N300" s="1"/>
      <c r="O300" s="1"/>
    </row>
    <row r="301" spans="1:15" ht="12.75" customHeight="1">
      <c r="A301" s="30">
        <v>291</v>
      </c>
      <c r="B301" s="342" t="s">
        <v>442</v>
      </c>
      <c r="C301" s="323">
        <v>2464.3000000000002</v>
      </c>
      <c r="D301" s="324">
        <v>2471.1</v>
      </c>
      <c r="E301" s="324">
        <v>2428.1999999999998</v>
      </c>
      <c r="F301" s="324">
        <v>2392.1</v>
      </c>
      <c r="G301" s="324">
        <v>2349.1999999999998</v>
      </c>
      <c r="H301" s="324">
        <v>2507.1999999999998</v>
      </c>
      <c r="I301" s="324">
        <v>2550.1000000000004</v>
      </c>
      <c r="J301" s="324">
        <v>2586.1999999999998</v>
      </c>
      <c r="K301" s="323">
        <v>2514</v>
      </c>
      <c r="L301" s="323">
        <v>2435</v>
      </c>
      <c r="M301" s="323">
        <v>0.47233999999999998</v>
      </c>
      <c r="N301" s="1"/>
      <c r="O301" s="1"/>
    </row>
    <row r="302" spans="1:15" ht="12.75" customHeight="1">
      <c r="A302" s="30">
        <v>292</v>
      </c>
      <c r="B302" s="342" t="s">
        <v>841</v>
      </c>
      <c r="C302" s="323">
        <v>420.7</v>
      </c>
      <c r="D302" s="324">
        <v>422.9666666666667</v>
      </c>
      <c r="E302" s="324">
        <v>412.23333333333341</v>
      </c>
      <c r="F302" s="324">
        <v>403.76666666666671</v>
      </c>
      <c r="G302" s="324">
        <v>393.03333333333342</v>
      </c>
      <c r="H302" s="324">
        <v>431.43333333333339</v>
      </c>
      <c r="I302" s="324">
        <v>442.16666666666674</v>
      </c>
      <c r="J302" s="324">
        <v>450.63333333333338</v>
      </c>
      <c r="K302" s="323">
        <v>433.7</v>
      </c>
      <c r="L302" s="323">
        <v>414.5</v>
      </c>
      <c r="M302" s="323">
        <v>6.5763199999999999</v>
      </c>
      <c r="N302" s="1"/>
      <c r="O302" s="1"/>
    </row>
    <row r="303" spans="1:15" ht="12.75" customHeight="1">
      <c r="A303" s="30">
        <v>293</v>
      </c>
      <c r="B303" s="342" t="s">
        <v>149</v>
      </c>
      <c r="C303" s="323">
        <v>743.2</v>
      </c>
      <c r="D303" s="324">
        <v>738.2166666666667</v>
      </c>
      <c r="E303" s="324">
        <v>730.43333333333339</v>
      </c>
      <c r="F303" s="324">
        <v>717.66666666666674</v>
      </c>
      <c r="G303" s="324">
        <v>709.88333333333344</v>
      </c>
      <c r="H303" s="324">
        <v>750.98333333333335</v>
      </c>
      <c r="I303" s="324">
        <v>758.76666666666665</v>
      </c>
      <c r="J303" s="324">
        <v>771.5333333333333</v>
      </c>
      <c r="K303" s="323">
        <v>746</v>
      </c>
      <c r="L303" s="323">
        <v>725.45</v>
      </c>
      <c r="M303" s="323">
        <v>35.636949999999999</v>
      </c>
      <c r="N303" s="1"/>
      <c r="O303" s="1"/>
    </row>
    <row r="304" spans="1:15" ht="12.75" customHeight="1">
      <c r="A304" s="30">
        <v>294</v>
      </c>
      <c r="B304" s="342" t="s">
        <v>150</v>
      </c>
      <c r="C304" s="323">
        <v>147.1</v>
      </c>
      <c r="D304" s="324">
        <v>145.68333333333331</v>
      </c>
      <c r="E304" s="324">
        <v>143.81666666666661</v>
      </c>
      <c r="F304" s="324">
        <v>140.5333333333333</v>
      </c>
      <c r="G304" s="324">
        <v>138.6666666666666</v>
      </c>
      <c r="H304" s="324">
        <v>148.96666666666661</v>
      </c>
      <c r="I304" s="324">
        <v>150.83333333333334</v>
      </c>
      <c r="J304" s="324">
        <v>154.11666666666662</v>
      </c>
      <c r="K304" s="323">
        <v>147.55000000000001</v>
      </c>
      <c r="L304" s="323">
        <v>142.4</v>
      </c>
      <c r="M304" s="323">
        <v>45.380749999999999</v>
      </c>
      <c r="N304" s="1"/>
      <c r="O304" s="1"/>
    </row>
    <row r="305" spans="1:15" ht="12.75" customHeight="1">
      <c r="A305" s="30">
        <v>295</v>
      </c>
      <c r="B305" s="342" t="s">
        <v>316</v>
      </c>
      <c r="C305" s="323">
        <v>17.95</v>
      </c>
      <c r="D305" s="324">
        <v>18.033333333333335</v>
      </c>
      <c r="E305" s="324">
        <v>17.766666666666669</v>
      </c>
      <c r="F305" s="324">
        <v>17.583333333333336</v>
      </c>
      <c r="G305" s="324">
        <v>17.31666666666667</v>
      </c>
      <c r="H305" s="324">
        <v>18.216666666666669</v>
      </c>
      <c r="I305" s="324">
        <v>18.483333333333334</v>
      </c>
      <c r="J305" s="324">
        <v>18.666666666666668</v>
      </c>
      <c r="K305" s="323">
        <v>18.3</v>
      </c>
      <c r="L305" s="323">
        <v>17.850000000000001</v>
      </c>
      <c r="M305" s="323">
        <v>22.90436</v>
      </c>
      <c r="N305" s="1"/>
      <c r="O305" s="1"/>
    </row>
    <row r="306" spans="1:15" ht="12.75" customHeight="1">
      <c r="A306" s="30">
        <v>296</v>
      </c>
      <c r="B306" s="342" t="s">
        <v>445</v>
      </c>
      <c r="C306" s="323">
        <v>174.95</v>
      </c>
      <c r="D306" s="324">
        <v>175.98333333333335</v>
      </c>
      <c r="E306" s="324">
        <v>172.06666666666669</v>
      </c>
      <c r="F306" s="324">
        <v>169.18333333333334</v>
      </c>
      <c r="G306" s="324">
        <v>165.26666666666668</v>
      </c>
      <c r="H306" s="324">
        <v>178.8666666666667</v>
      </c>
      <c r="I306" s="324">
        <v>182.78333333333333</v>
      </c>
      <c r="J306" s="324">
        <v>185.66666666666671</v>
      </c>
      <c r="K306" s="323">
        <v>179.9</v>
      </c>
      <c r="L306" s="323">
        <v>173.1</v>
      </c>
      <c r="M306" s="323">
        <v>5.593</v>
      </c>
      <c r="N306" s="1"/>
      <c r="O306" s="1"/>
    </row>
    <row r="307" spans="1:15" ht="12.75" customHeight="1">
      <c r="A307" s="30">
        <v>297</v>
      </c>
      <c r="B307" s="342" t="s">
        <v>447</v>
      </c>
      <c r="C307" s="323">
        <v>436.7</v>
      </c>
      <c r="D307" s="324">
        <v>434.56666666666666</v>
      </c>
      <c r="E307" s="324">
        <v>427.13333333333333</v>
      </c>
      <c r="F307" s="324">
        <v>417.56666666666666</v>
      </c>
      <c r="G307" s="324">
        <v>410.13333333333333</v>
      </c>
      <c r="H307" s="324">
        <v>444.13333333333333</v>
      </c>
      <c r="I307" s="324">
        <v>451.56666666666661</v>
      </c>
      <c r="J307" s="324">
        <v>461.13333333333333</v>
      </c>
      <c r="K307" s="323">
        <v>442</v>
      </c>
      <c r="L307" s="323">
        <v>425</v>
      </c>
      <c r="M307" s="323">
        <v>0.96716999999999997</v>
      </c>
      <c r="N307" s="1"/>
      <c r="O307" s="1"/>
    </row>
    <row r="308" spans="1:15" ht="12.75" customHeight="1">
      <c r="A308" s="30">
        <v>298</v>
      </c>
      <c r="B308" s="342" t="s">
        <v>151</v>
      </c>
      <c r="C308" s="323">
        <v>114.65</v>
      </c>
      <c r="D308" s="324">
        <v>115.11666666666667</v>
      </c>
      <c r="E308" s="324">
        <v>112.43333333333335</v>
      </c>
      <c r="F308" s="324">
        <v>110.21666666666668</v>
      </c>
      <c r="G308" s="324">
        <v>107.53333333333336</v>
      </c>
      <c r="H308" s="324">
        <v>117.33333333333334</v>
      </c>
      <c r="I308" s="324">
        <v>120.01666666666668</v>
      </c>
      <c r="J308" s="324">
        <v>122.23333333333333</v>
      </c>
      <c r="K308" s="323">
        <v>117.8</v>
      </c>
      <c r="L308" s="323">
        <v>112.9</v>
      </c>
      <c r="M308" s="323">
        <v>94.771829999999994</v>
      </c>
      <c r="N308" s="1"/>
      <c r="O308" s="1"/>
    </row>
    <row r="309" spans="1:15" ht="12.75" customHeight="1">
      <c r="A309" s="30">
        <v>299</v>
      </c>
      <c r="B309" s="342" t="s">
        <v>152</v>
      </c>
      <c r="C309" s="323">
        <v>507.1</v>
      </c>
      <c r="D309" s="324">
        <v>507.2</v>
      </c>
      <c r="E309" s="324">
        <v>504.04999999999995</v>
      </c>
      <c r="F309" s="324">
        <v>500.99999999999994</v>
      </c>
      <c r="G309" s="324">
        <v>497.84999999999991</v>
      </c>
      <c r="H309" s="324">
        <v>510.25</v>
      </c>
      <c r="I309" s="324">
        <v>513.4</v>
      </c>
      <c r="J309" s="324">
        <v>516.45000000000005</v>
      </c>
      <c r="K309" s="323">
        <v>510.35</v>
      </c>
      <c r="L309" s="323">
        <v>504.15</v>
      </c>
      <c r="M309" s="323">
        <v>11.053610000000001</v>
      </c>
      <c r="N309" s="1"/>
      <c r="O309" s="1"/>
    </row>
    <row r="310" spans="1:15" ht="12.75" customHeight="1">
      <c r="A310" s="30">
        <v>300</v>
      </c>
      <c r="B310" s="342" t="s">
        <v>153</v>
      </c>
      <c r="C310" s="323">
        <v>7316.75</v>
      </c>
      <c r="D310" s="324">
        <v>7221.25</v>
      </c>
      <c r="E310" s="324">
        <v>7107.5</v>
      </c>
      <c r="F310" s="324">
        <v>6898.25</v>
      </c>
      <c r="G310" s="324">
        <v>6784.5</v>
      </c>
      <c r="H310" s="324">
        <v>7430.5</v>
      </c>
      <c r="I310" s="324">
        <v>7544.25</v>
      </c>
      <c r="J310" s="324">
        <v>7753.5</v>
      </c>
      <c r="K310" s="323">
        <v>7335</v>
      </c>
      <c r="L310" s="323">
        <v>7012</v>
      </c>
      <c r="M310" s="323">
        <v>10.23874</v>
      </c>
      <c r="N310" s="1"/>
      <c r="O310" s="1"/>
    </row>
    <row r="311" spans="1:15" ht="12.75" customHeight="1">
      <c r="A311" s="30">
        <v>301</v>
      </c>
      <c r="B311" s="342" t="s">
        <v>842</v>
      </c>
      <c r="C311" s="323">
        <v>2985.4</v>
      </c>
      <c r="D311" s="324">
        <v>2990.5666666666671</v>
      </c>
      <c r="E311" s="324">
        <v>2925.1333333333341</v>
      </c>
      <c r="F311" s="324">
        <v>2864.8666666666672</v>
      </c>
      <c r="G311" s="324">
        <v>2799.4333333333343</v>
      </c>
      <c r="H311" s="324">
        <v>3050.8333333333339</v>
      </c>
      <c r="I311" s="324">
        <v>3116.2666666666673</v>
      </c>
      <c r="J311" s="324">
        <v>3176.5333333333338</v>
      </c>
      <c r="K311" s="323">
        <v>3056</v>
      </c>
      <c r="L311" s="323">
        <v>2930.3</v>
      </c>
      <c r="M311" s="323">
        <v>1.46828</v>
      </c>
      <c r="N311" s="1"/>
      <c r="O311" s="1"/>
    </row>
    <row r="312" spans="1:15" ht="12.75" customHeight="1">
      <c r="A312" s="30">
        <v>302</v>
      </c>
      <c r="B312" s="342" t="s">
        <v>449</v>
      </c>
      <c r="C312" s="323">
        <v>348</v>
      </c>
      <c r="D312" s="324">
        <v>349.66666666666669</v>
      </c>
      <c r="E312" s="324">
        <v>345.23333333333335</v>
      </c>
      <c r="F312" s="324">
        <v>342.46666666666664</v>
      </c>
      <c r="G312" s="324">
        <v>338.0333333333333</v>
      </c>
      <c r="H312" s="324">
        <v>352.43333333333339</v>
      </c>
      <c r="I312" s="324">
        <v>356.86666666666667</v>
      </c>
      <c r="J312" s="324">
        <v>359.63333333333344</v>
      </c>
      <c r="K312" s="323">
        <v>354.1</v>
      </c>
      <c r="L312" s="323">
        <v>346.9</v>
      </c>
      <c r="M312" s="323">
        <v>10.626899999999999</v>
      </c>
      <c r="N312" s="1"/>
      <c r="O312" s="1"/>
    </row>
    <row r="313" spans="1:15" ht="12.75" customHeight="1">
      <c r="A313" s="30">
        <v>303</v>
      </c>
      <c r="B313" s="342" t="s">
        <v>450</v>
      </c>
      <c r="C313" s="323">
        <v>246.8</v>
      </c>
      <c r="D313" s="324">
        <v>247.95000000000002</v>
      </c>
      <c r="E313" s="324">
        <v>244.90000000000003</v>
      </c>
      <c r="F313" s="324">
        <v>243.00000000000003</v>
      </c>
      <c r="G313" s="324">
        <v>239.95000000000005</v>
      </c>
      <c r="H313" s="324">
        <v>249.85000000000002</v>
      </c>
      <c r="I313" s="324">
        <v>252.90000000000003</v>
      </c>
      <c r="J313" s="324">
        <v>254.8</v>
      </c>
      <c r="K313" s="323">
        <v>251</v>
      </c>
      <c r="L313" s="323">
        <v>246.05</v>
      </c>
      <c r="M313" s="323">
        <v>1.1567700000000001</v>
      </c>
      <c r="N313" s="1"/>
      <c r="O313" s="1"/>
    </row>
    <row r="314" spans="1:15" ht="12.75" customHeight="1">
      <c r="A314" s="30">
        <v>304</v>
      </c>
      <c r="B314" s="342" t="s">
        <v>154</v>
      </c>
      <c r="C314" s="323">
        <v>854.9</v>
      </c>
      <c r="D314" s="324">
        <v>855.2833333333333</v>
      </c>
      <c r="E314" s="324">
        <v>847.61666666666656</v>
      </c>
      <c r="F314" s="324">
        <v>840.33333333333326</v>
      </c>
      <c r="G314" s="324">
        <v>832.66666666666652</v>
      </c>
      <c r="H314" s="324">
        <v>862.56666666666661</v>
      </c>
      <c r="I314" s="324">
        <v>870.23333333333335</v>
      </c>
      <c r="J314" s="324">
        <v>877.51666666666665</v>
      </c>
      <c r="K314" s="323">
        <v>862.95</v>
      </c>
      <c r="L314" s="323">
        <v>848</v>
      </c>
      <c r="M314" s="323">
        <v>10.812480000000001</v>
      </c>
      <c r="N314" s="1"/>
      <c r="O314" s="1"/>
    </row>
    <row r="315" spans="1:15" ht="12.75" customHeight="1">
      <c r="A315" s="30">
        <v>305</v>
      </c>
      <c r="B315" s="342" t="s">
        <v>455</v>
      </c>
      <c r="C315" s="323">
        <v>1406.1</v>
      </c>
      <c r="D315" s="324">
        <v>1407.6000000000001</v>
      </c>
      <c r="E315" s="324">
        <v>1388.0000000000002</v>
      </c>
      <c r="F315" s="324">
        <v>1369.9</v>
      </c>
      <c r="G315" s="324">
        <v>1350.3000000000002</v>
      </c>
      <c r="H315" s="324">
        <v>1425.7000000000003</v>
      </c>
      <c r="I315" s="324">
        <v>1445.3000000000002</v>
      </c>
      <c r="J315" s="324">
        <v>1463.4000000000003</v>
      </c>
      <c r="K315" s="323">
        <v>1427.2</v>
      </c>
      <c r="L315" s="323">
        <v>1389.5</v>
      </c>
      <c r="M315" s="323">
        <v>8.7546599999999994</v>
      </c>
      <c r="N315" s="1"/>
      <c r="O315" s="1"/>
    </row>
    <row r="316" spans="1:15" ht="12.75" customHeight="1">
      <c r="A316" s="30">
        <v>306</v>
      </c>
      <c r="B316" s="342" t="s">
        <v>155</v>
      </c>
      <c r="C316" s="323">
        <v>1884.55</v>
      </c>
      <c r="D316" s="324">
        <v>1884.7833333333335</v>
      </c>
      <c r="E316" s="324">
        <v>1857.7666666666671</v>
      </c>
      <c r="F316" s="324">
        <v>1830.9833333333336</v>
      </c>
      <c r="G316" s="324">
        <v>1803.9666666666672</v>
      </c>
      <c r="H316" s="324">
        <v>1911.5666666666671</v>
      </c>
      <c r="I316" s="324">
        <v>1938.5833333333335</v>
      </c>
      <c r="J316" s="324">
        <v>1965.366666666667</v>
      </c>
      <c r="K316" s="323">
        <v>1911.8</v>
      </c>
      <c r="L316" s="323">
        <v>1858</v>
      </c>
      <c r="M316" s="323">
        <v>0.86434</v>
      </c>
      <c r="N316" s="1"/>
      <c r="O316" s="1"/>
    </row>
    <row r="317" spans="1:15" ht="12.75" customHeight="1">
      <c r="A317" s="30">
        <v>307</v>
      </c>
      <c r="B317" s="342" t="s">
        <v>156</v>
      </c>
      <c r="C317" s="323">
        <v>779.4</v>
      </c>
      <c r="D317" s="324">
        <v>778.63333333333333</v>
      </c>
      <c r="E317" s="324">
        <v>771.26666666666665</v>
      </c>
      <c r="F317" s="324">
        <v>763.13333333333333</v>
      </c>
      <c r="G317" s="324">
        <v>755.76666666666665</v>
      </c>
      <c r="H317" s="324">
        <v>786.76666666666665</v>
      </c>
      <c r="I317" s="324">
        <v>794.13333333333321</v>
      </c>
      <c r="J317" s="324">
        <v>802.26666666666665</v>
      </c>
      <c r="K317" s="323">
        <v>786</v>
      </c>
      <c r="L317" s="323">
        <v>770.5</v>
      </c>
      <c r="M317" s="323">
        <v>1.6508499999999999</v>
      </c>
      <c r="N317" s="1"/>
      <c r="O317" s="1"/>
    </row>
    <row r="318" spans="1:15" ht="12.75" customHeight="1">
      <c r="A318" s="30">
        <v>308</v>
      </c>
      <c r="B318" s="342" t="s">
        <v>157</v>
      </c>
      <c r="C318" s="323">
        <v>793.4</v>
      </c>
      <c r="D318" s="324">
        <v>781.98333333333323</v>
      </c>
      <c r="E318" s="324">
        <v>766.96666666666647</v>
      </c>
      <c r="F318" s="324">
        <v>740.53333333333319</v>
      </c>
      <c r="G318" s="324">
        <v>725.51666666666642</v>
      </c>
      <c r="H318" s="324">
        <v>808.41666666666652</v>
      </c>
      <c r="I318" s="324">
        <v>823.43333333333317</v>
      </c>
      <c r="J318" s="324">
        <v>849.86666666666656</v>
      </c>
      <c r="K318" s="323">
        <v>797</v>
      </c>
      <c r="L318" s="323">
        <v>755.55</v>
      </c>
      <c r="M318" s="323">
        <v>33.009950000000003</v>
      </c>
      <c r="N318" s="1"/>
      <c r="O318" s="1"/>
    </row>
    <row r="319" spans="1:15" ht="12.75" customHeight="1">
      <c r="A319" s="30">
        <v>309</v>
      </c>
      <c r="B319" s="342" t="s">
        <v>446</v>
      </c>
      <c r="C319" s="323">
        <v>210.85</v>
      </c>
      <c r="D319" s="324">
        <v>211.51666666666665</v>
      </c>
      <c r="E319" s="324">
        <v>208.43333333333331</v>
      </c>
      <c r="F319" s="324">
        <v>206.01666666666665</v>
      </c>
      <c r="G319" s="324">
        <v>202.93333333333331</v>
      </c>
      <c r="H319" s="324">
        <v>213.93333333333331</v>
      </c>
      <c r="I319" s="324">
        <v>217.01666666666668</v>
      </c>
      <c r="J319" s="324">
        <v>219.43333333333331</v>
      </c>
      <c r="K319" s="323">
        <v>214.6</v>
      </c>
      <c r="L319" s="323">
        <v>209.1</v>
      </c>
      <c r="M319" s="323">
        <v>1.77095</v>
      </c>
      <c r="N319" s="1"/>
      <c r="O319" s="1"/>
    </row>
    <row r="320" spans="1:15" ht="12.75" customHeight="1">
      <c r="A320" s="30">
        <v>310</v>
      </c>
      <c r="B320" s="342" t="s">
        <v>453</v>
      </c>
      <c r="C320" s="323">
        <v>169.15</v>
      </c>
      <c r="D320" s="324">
        <v>171.51666666666665</v>
      </c>
      <c r="E320" s="324">
        <v>165.6333333333333</v>
      </c>
      <c r="F320" s="324">
        <v>162.11666666666665</v>
      </c>
      <c r="G320" s="324">
        <v>156.23333333333329</v>
      </c>
      <c r="H320" s="324">
        <v>175.0333333333333</v>
      </c>
      <c r="I320" s="324">
        <v>180.91666666666663</v>
      </c>
      <c r="J320" s="324">
        <v>184.43333333333331</v>
      </c>
      <c r="K320" s="323">
        <v>177.4</v>
      </c>
      <c r="L320" s="323">
        <v>168</v>
      </c>
      <c r="M320" s="323">
        <v>5.3492100000000002</v>
      </c>
      <c r="N320" s="1"/>
      <c r="O320" s="1"/>
    </row>
    <row r="321" spans="1:15" ht="12.75" customHeight="1">
      <c r="A321" s="30">
        <v>311</v>
      </c>
      <c r="B321" s="342" t="s">
        <v>451</v>
      </c>
      <c r="C321" s="323">
        <v>184.45</v>
      </c>
      <c r="D321" s="324">
        <v>184.56666666666669</v>
      </c>
      <c r="E321" s="324">
        <v>181.48333333333338</v>
      </c>
      <c r="F321" s="324">
        <v>178.51666666666668</v>
      </c>
      <c r="G321" s="324">
        <v>175.43333333333337</v>
      </c>
      <c r="H321" s="324">
        <v>187.53333333333339</v>
      </c>
      <c r="I321" s="324">
        <v>190.6166666666667</v>
      </c>
      <c r="J321" s="324">
        <v>193.5833333333334</v>
      </c>
      <c r="K321" s="323">
        <v>187.65</v>
      </c>
      <c r="L321" s="323">
        <v>181.6</v>
      </c>
      <c r="M321" s="323">
        <v>2.5166599999999999</v>
      </c>
      <c r="N321" s="1"/>
      <c r="O321" s="1"/>
    </row>
    <row r="322" spans="1:15" ht="12.75" customHeight="1">
      <c r="A322" s="30">
        <v>312</v>
      </c>
      <c r="B322" s="342" t="s">
        <v>452</v>
      </c>
      <c r="C322" s="323">
        <v>1006.7</v>
      </c>
      <c r="D322" s="324">
        <v>1001</v>
      </c>
      <c r="E322" s="324">
        <v>986.7</v>
      </c>
      <c r="F322" s="324">
        <v>966.7</v>
      </c>
      <c r="G322" s="324">
        <v>952.40000000000009</v>
      </c>
      <c r="H322" s="324">
        <v>1021</v>
      </c>
      <c r="I322" s="324">
        <v>1035.3</v>
      </c>
      <c r="J322" s="324">
        <v>1055.3</v>
      </c>
      <c r="K322" s="323">
        <v>1015.3</v>
      </c>
      <c r="L322" s="323">
        <v>981</v>
      </c>
      <c r="M322" s="323">
        <v>3.1881699999999999</v>
      </c>
      <c r="N322" s="1"/>
      <c r="O322" s="1"/>
    </row>
    <row r="323" spans="1:15" ht="12.75" customHeight="1">
      <c r="A323" s="30">
        <v>313</v>
      </c>
      <c r="B323" s="342" t="s">
        <v>158</v>
      </c>
      <c r="C323" s="323">
        <v>4125.05</v>
      </c>
      <c r="D323" s="324">
        <v>4113.0166666666664</v>
      </c>
      <c r="E323" s="324">
        <v>4073.0333333333328</v>
      </c>
      <c r="F323" s="324">
        <v>4021.0166666666664</v>
      </c>
      <c r="G323" s="324">
        <v>3981.0333333333328</v>
      </c>
      <c r="H323" s="324">
        <v>4165.0333333333328</v>
      </c>
      <c r="I323" s="324">
        <v>4205.0166666666664</v>
      </c>
      <c r="J323" s="324">
        <v>4257.0333333333328</v>
      </c>
      <c r="K323" s="323">
        <v>4153</v>
      </c>
      <c r="L323" s="323">
        <v>4061</v>
      </c>
      <c r="M323" s="323">
        <v>5.0967900000000004</v>
      </c>
      <c r="N323" s="1"/>
      <c r="O323" s="1"/>
    </row>
    <row r="324" spans="1:15" ht="12.75" customHeight="1">
      <c r="A324" s="30">
        <v>314</v>
      </c>
      <c r="B324" s="342" t="s">
        <v>443</v>
      </c>
      <c r="C324" s="323">
        <v>47.95</v>
      </c>
      <c r="D324" s="324">
        <v>48.116666666666674</v>
      </c>
      <c r="E324" s="324">
        <v>47.383333333333347</v>
      </c>
      <c r="F324" s="324">
        <v>46.81666666666667</v>
      </c>
      <c r="G324" s="324">
        <v>46.083333333333343</v>
      </c>
      <c r="H324" s="324">
        <v>48.683333333333351</v>
      </c>
      <c r="I324" s="324">
        <v>49.416666666666671</v>
      </c>
      <c r="J324" s="324">
        <v>49.983333333333356</v>
      </c>
      <c r="K324" s="323">
        <v>48.85</v>
      </c>
      <c r="L324" s="323">
        <v>47.55</v>
      </c>
      <c r="M324" s="323">
        <v>20.3659</v>
      </c>
      <c r="N324" s="1"/>
      <c r="O324" s="1"/>
    </row>
    <row r="325" spans="1:15" ht="12.75" customHeight="1">
      <c r="A325" s="30">
        <v>315</v>
      </c>
      <c r="B325" s="342" t="s">
        <v>444</v>
      </c>
      <c r="C325" s="323">
        <v>174.45</v>
      </c>
      <c r="D325" s="324">
        <v>175.15</v>
      </c>
      <c r="E325" s="324">
        <v>172.3</v>
      </c>
      <c r="F325" s="324">
        <v>170.15</v>
      </c>
      <c r="G325" s="324">
        <v>167.3</v>
      </c>
      <c r="H325" s="324">
        <v>177.3</v>
      </c>
      <c r="I325" s="324">
        <v>180.14999999999998</v>
      </c>
      <c r="J325" s="324">
        <v>182.3</v>
      </c>
      <c r="K325" s="323">
        <v>178</v>
      </c>
      <c r="L325" s="323">
        <v>173</v>
      </c>
      <c r="M325" s="323">
        <v>2.8337400000000001</v>
      </c>
      <c r="N325" s="1"/>
      <c r="O325" s="1"/>
    </row>
    <row r="326" spans="1:15" ht="12.75" customHeight="1">
      <c r="A326" s="30">
        <v>316</v>
      </c>
      <c r="B326" s="342" t="s">
        <v>454</v>
      </c>
      <c r="C326" s="323">
        <v>820.55</v>
      </c>
      <c r="D326" s="324">
        <v>823.44999999999993</v>
      </c>
      <c r="E326" s="324">
        <v>812.24999999999989</v>
      </c>
      <c r="F326" s="324">
        <v>803.94999999999993</v>
      </c>
      <c r="G326" s="324">
        <v>792.74999999999989</v>
      </c>
      <c r="H326" s="324">
        <v>831.74999999999989</v>
      </c>
      <c r="I326" s="324">
        <v>842.94999999999993</v>
      </c>
      <c r="J326" s="324">
        <v>851.24999999999989</v>
      </c>
      <c r="K326" s="323">
        <v>834.65</v>
      </c>
      <c r="L326" s="323">
        <v>815.15</v>
      </c>
      <c r="M326" s="323">
        <v>0.69267999999999996</v>
      </c>
      <c r="N326" s="1"/>
      <c r="O326" s="1"/>
    </row>
    <row r="327" spans="1:15" ht="12.75" customHeight="1">
      <c r="A327" s="30">
        <v>317</v>
      </c>
      <c r="B327" s="342" t="s">
        <v>160</v>
      </c>
      <c r="C327" s="323">
        <v>3313.15</v>
      </c>
      <c r="D327" s="324">
        <v>3311.75</v>
      </c>
      <c r="E327" s="324">
        <v>3263.6</v>
      </c>
      <c r="F327" s="324">
        <v>3214.0499999999997</v>
      </c>
      <c r="G327" s="324">
        <v>3165.8999999999996</v>
      </c>
      <c r="H327" s="324">
        <v>3361.3</v>
      </c>
      <c r="I327" s="324">
        <v>3409.45</v>
      </c>
      <c r="J327" s="324">
        <v>3459.0000000000005</v>
      </c>
      <c r="K327" s="323">
        <v>3359.9</v>
      </c>
      <c r="L327" s="323">
        <v>3262.2</v>
      </c>
      <c r="M327" s="323">
        <v>4.1231099999999996</v>
      </c>
      <c r="N327" s="1"/>
      <c r="O327" s="1"/>
    </row>
    <row r="328" spans="1:15" ht="12.75" customHeight="1">
      <c r="A328" s="30">
        <v>318</v>
      </c>
      <c r="B328" s="342" t="s">
        <v>161</v>
      </c>
      <c r="C328" s="323">
        <v>68372.350000000006</v>
      </c>
      <c r="D328" s="324">
        <v>68075.8</v>
      </c>
      <c r="E328" s="324">
        <v>67701.600000000006</v>
      </c>
      <c r="F328" s="324">
        <v>67030.850000000006</v>
      </c>
      <c r="G328" s="324">
        <v>66656.650000000009</v>
      </c>
      <c r="H328" s="324">
        <v>68746.55</v>
      </c>
      <c r="I328" s="324">
        <v>69120.749999999985</v>
      </c>
      <c r="J328" s="324">
        <v>69791.5</v>
      </c>
      <c r="K328" s="323">
        <v>68450</v>
      </c>
      <c r="L328" s="323">
        <v>67405.05</v>
      </c>
      <c r="M328" s="323">
        <v>6.3519999999999993E-2</v>
      </c>
      <c r="N328" s="1"/>
      <c r="O328" s="1"/>
    </row>
    <row r="329" spans="1:15" ht="12.75" customHeight="1">
      <c r="A329" s="30">
        <v>319</v>
      </c>
      <c r="B329" s="342" t="s">
        <v>448</v>
      </c>
      <c r="C329" s="323">
        <v>43.1</v>
      </c>
      <c r="D329" s="324">
        <v>43.416666666666664</v>
      </c>
      <c r="E329" s="324">
        <v>42.68333333333333</v>
      </c>
      <c r="F329" s="324">
        <v>42.266666666666666</v>
      </c>
      <c r="G329" s="324">
        <v>41.533333333333331</v>
      </c>
      <c r="H329" s="324">
        <v>43.833333333333329</v>
      </c>
      <c r="I329" s="324">
        <v>44.566666666666663</v>
      </c>
      <c r="J329" s="324">
        <v>44.983333333333327</v>
      </c>
      <c r="K329" s="323">
        <v>44.15</v>
      </c>
      <c r="L329" s="323">
        <v>43</v>
      </c>
      <c r="M329" s="323">
        <v>9.8467300000000009</v>
      </c>
      <c r="N329" s="1"/>
      <c r="O329" s="1"/>
    </row>
    <row r="330" spans="1:15" ht="12.75" customHeight="1">
      <c r="A330" s="30">
        <v>320</v>
      </c>
      <c r="B330" s="342" t="s">
        <v>162</v>
      </c>
      <c r="C330" s="323">
        <v>1355.95</v>
      </c>
      <c r="D330" s="324">
        <v>1361.3333333333333</v>
      </c>
      <c r="E330" s="324">
        <v>1333.6166666666666</v>
      </c>
      <c r="F330" s="324">
        <v>1311.2833333333333</v>
      </c>
      <c r="G330" s="324">
        <v>1283.5666666666666</v>
      </c>
      <c r="H330" s="324">
        <v>1383.6666666666665</v>
      </c>
      <c r="I330" s="324">
        <v>1411.3833333333332</v>
      </c>
      <c r="J330" s="324">
        <v>1433.7166666666665</v>
      </c>
      <c r="K330" s="323">
        <v>1389.05</v>
      </c>
      <c r="L330" s="323">
        <v>1339</v>
      </c>
      <c r="M330" s="323">
        <v>10.928850000000001</v>
      </c>
      <c r="N330" s="1"/>
      <c r="O330" s="1"/>
    </row>
    <row r="331" spans="1:15" ht="12.75" customHeight="1">
      <c r="A331" s="30">
        <v>321</v>
      </c>
      <c r="B331" s="342" t="s">
        <v>163</v>
      </c>
      <c r="C331" s="323">
        <v>322.10000000000002</v>
      </c>
      <c r="D331" s="324">
        <v>319.01666666666665</v>
      </c>
      <c r="E331" s="324">
        <v>312.13333333333333</v>
      </c>
      <c r="F331" s="324">
        <v>302.16666666666669</v>
      </c>
      <c r="G331" s="324">
        <v>295.28333333333336</v>
      </c>
      <c r="H331" s="324">
        <v>328.98333333333329</v>
      </c>
      <c r="I331" s="324">
        <v>335.86666666666662</v>
      </c>
      <c r="J331" s="324">
        <v>345.83333333333326</v>
      </c>
      <c r="K331" s="323">
        <v>325.89999999999998</v>
      </c>
      <c r="L331" s="323">
        <v>309.05</v>
      </c>
      <c r="M331" s="323">
        <v>9.0265699999999995</v>
      </c>
      <c r="N331" s="1"/>
      <c r="O331" s="1"/>
    </row>
    <row r="332" spans="1:15" ht="12.75" customHeight="1">
      <c r="A332" s="30">
        <v>322</v>
      </c>
      <c r="B332" s="342" t="s">
        <v>268</v>
      </c>
      <c r="C332" s="323">
        <v>836.35</v>
      </c>
      <c r="D332" s="324">
        <v>838.48333333333323</v>
      </c>
      <c r="E332" s="324">
        <v>825.86666666666645</v>
      </c>
      <c r="F332" s="324">
        <v>815.38333333333321</v>
      </c>
      <c r="G332" s="324">
        <v>802.76666666666642</v>
      </c>
      <c r="H332" s="324">
        <v>848.96666666666647</v>
      </c>
      <c r="I332" s="324">
        <v>861.58333333333326</v>
      </c>
      <c r="J332" s="324">
        <v>872.06666666666649</v>
      </c>
      <c r="K332" s="323">
        <v>851.1</v>
      </c>
      <c r="L332" s="323">
        <v>828</v>
      </c>
      <c r="M332" s="323">
        <v>1.6701900000000001</v>
      </c>
      <c r="N332" s="1"/>
      <c r="O332" s="1"/>
    </row>
    <row r="333" spans="1:15" ht="12.75" customHeight="1">
      <c r="A333" s="30">
        <v>323</v>
      </c>
      <c r="B333" s="342" t="s">
        <v>164</v>
      </c>
      <c r="C333" s="323">
        <v>117.75</v>
      </c>
      <c r="D333" s="324">
        <v>119.11666666666667</v>
      </c>
      <c r="E333" s="324">
        <v>115.33333333333334</v>
      </c>
      <c r="F333" s="324">
        <v>112.91666666666667</v>
      </c>
      <c r="G333" s="324">
        <v>109.13333333333334</v>
      </c>
      <c r="H333" s="324">
        <v>121.53333333333335</v>
      </c>
      <c r="I333" s="324">
        <v>125.31666666666668</v>
      </c>
      <c r="J333" s="324">
        <v>127.73333333333335</v>
      </c>
      <c r="K333" s="323">
        <v>122.9</v>
      </c>
      <c r="L333" s="323">
        <v>116.7</v>
      </c>
      <c r="M333" s="323">
        <v>187.35257999999999</v>
      </c>
      <c r="N333" s="1"/>
      <c r="O333" s="1"/>
    </row>
    <row r="334" spans="1:15" ht="12.75" customHeight="1">
      <c r="A334" s="30">
        <v>324</v>
      </c>
      <c r="B334" s="342" t="s">
        <v>165</v>
      </c>
      <c r="C334" s="323">
        <v>4526.7</v>
      </c>
      <c r="D334" s="324">
        <v>4560.5</v>
      </c>
      <c r="E334" s="324">
        <v>4471</v>
      </c>
      <c r="F334" s="324">
        <v>4415.3</v>
      </c>
      <c r="G334" s="324">
        <v>4325.8</v>
      </c>
      <c r="H334" s="324">
        <v>4616.2</v>
      </c>
      <c r="I334" s="324">
        <v>4705.7</v>
      </c>
      <c r="J334" s="324">
        <v>4761.3999999999996</v>
      </c>
      <c r="K334" s="323">
        <v>4650</v>
      </c>
      <c r="L334" s="323">
        <v>4504.8</v>
      </c>
      <c r="M334" s="323">
        <v>2.36354</v>
      </c>
      <c r="N334" s="1"/>
      <c r="O334" s="1"/>
    </row>
    <row r="335" spans="1:15" ht="12.75" customHeight="1">
      <c r="A335" s="30">
        <v>325</v>
      </c>
      <c r="B335" s="342" t="s">
        <v>166</v>
      </c>
      <c r="C335" s="323">
        <v>3877.1</v>
      </c>
      <c r="D335" s="324">
        <v>3881.9666666666667</v>
      </c>
      <c r="E335" s="324">
        <v>3757.1333333333332</v>
      </c>
      <c r="F335" s="324">
        <v>3637.1666666666665</v>
      </c>
      <c r="G335" s="324">
        <v>3512.333333333333</v>
      </c>
      <c r="H335" s="324">
        <v>4001.9333333333334</v>
      </c>
      <c r="I335" s="324">
        <v>4126.7666666666664</v>
      </c>
      <c r="J335" s="324">
        <v>4246.7333333333336</v>
      </c>
      <c r="K335" s="323">
        <v>4006.8</v>
      </c>
      <c r="L335" s="323">
        <v>3762</v>
      </c>
      <c r="M335" s="323">
        <v>5.0998700000000001</v>
      </c>
      <c r="N335" s="1"/>
      <c r="O335" s="1"/>
    </row>
    <row r="336" spans="1:15" ht="12.75" customHeight="1">
      <c r="A336" s="30">
        <v>326</v>
      </c>
      <c r="B336" s="342" t="s">
        <v>843</v>
      </c>
      <c r="C336" s="323">
        <v>1760.3</v>
      </c>
      <c r="D336" s="324">
        <v>1775.0666666666666</v>
      </c>
      <c r="E336" s="324">
        <v>1732.2333333333331</v>
      </c>
      <c r="F336" s="324">
        <v>1704.1666666666665</v>
      </c>
      <c r="G336" s="324">
        <v>1661.333333333333</v>
      </c>
      <c r="H336" s="324">
        <v>1803.1333333333332</v>
      </c>
      <c r="I336" s="324">
        <v>1845.9666666666667</v>
      </c>
      <c r="J336" s="324">
        <v>1874.0333333333333</v>
      </c>
      <c r="K336" s="323">
        <v>1817.9</v>
      </c>
      <c r="L336" s="323">
        <v>1747</v>
      </c>
      <c r="M336" s="323">
        <v>1.03765</v>
      </c>
      <c r="N336" s="1"/>
      <c r="O336" s="1"/>
    </row>
    <row r="337" spans="1:15" ht="12.75" customHeight="1">
      <c r="A337" s="30">
        <v>327</v>
      </c>
      <c r="B337" s="342" t="s">
        <v>456</v>
      </c>
      <c r="C337" s="323">
        <v>38.9</v>
      </c>
      <c r="D337" s="324">
        <v>39.116666666666667</v>
      </c>
      <c r="E337" s="324">
        <v>38.433333333333337</v>
      </c>
      <c r="F337" s="324">
        <v>37.966666666666669</v>
      </c>
      <c r="G337" s="324">
        <v>37.283333333333339</v>
      </c>
      <c r="H337" s="324">
        <v>39.583333333333336</v>
      </c>
      <c r="I337" s="324">
        <v>40.266666666666659</v>
      </c>
      <c r="J337" s="324">
        <v>40.733333333333334</v>
      </c>
      <c r="K337" s="323">
        <v>39.799999999999997</v>
      </c>
      <c r="L337" s="323">
        <v>38.65</v>
      </c>
      <c r="M337" s="323">
        <v>34.012230000000002</v>
      </c>
      <c r="N337" s="1"/>
      <c r="O337" s="1"/>
    </row>
    <row r="338" spans="1:15" ht="12.75" customHeight="1">
      <c r="A338" s="30">
        <v>328</v>
      </c>
      <c r="B338" s="342" t="s">
        <v>457</v>
      </c>
      <c r="C338" s="323">
        <v>60.4</v>
      </c>
      <c r="D338" s="324">
        <v>61.1</v>
      </c>
      <c r="E338" s="324">
        <v>59</v>
      </c>
      <c r="F338" s="324">
        <v>57.6</v>
      </c>
      <c r="G338" s="324">
        <v>55.5</v>
      </c>
      <c r="H338" s="324">
        <v>62.5</v>
      </c>
      <c r="I338" s="324">
        <v>64.600000000000009</v>
      </c>
      <c r="J338" s="324">
        <v>66</v>
      </c>
      <c r="K338" s="323">
        <v>63.2</v>
      </c>
      <c r="L338" s="323">
        <v>59.7</v>
      </c>
      <c r="M338" s="323">
        <v>28.55423</v>
      </c>
      <c r="N338" s="1"/>
      <c r="O338" s="1"/>
    </row>
    <row r="339" spans="1:15" ht="12.75" customHeight="1">
      <c r="A339" s="30">
        <v>329</v>
      </c>
      <c r="B339" s="342" t="s">
        <v>458</v>
      </c>
      <c r="C339" s="323">
        <v>547.9</v>
      </c>
      <c r="D339" s="324">
        <v>546.66666666666663</v>
      </c>
      <c r="E339" s="324">
        <v>539.73333333333323</v>
      </c>
      <c r="F339" s="324">
        <v>531.56666666666661</v>
      </c>
      <c r="G339" s="324">
        <v>524.63333333333321</v>
      </c>
      <c r="H339" s="324">
        <v>554.83333333333326</v>
      </c>
      <c r="I339" s="324">
        <v>561.76666666666665</v>
      </c>
      <c r="J339" s="324">
        <v>569.93333333333328</v>
      </c>
      <c r="K339" s="323">
        <v>553.6</v>
      </c>
      <c r="L339" s="323">
        <v>538.5</v>
      </c>
      <c r="M339" s="323">
        <v>0.70182999999999995</v>
      </c>
      <c r="N339" s="1"/>
      <c r="O339" s="1"/>
    </row>
    <row r="340" spans="1:15" ht="12.75" customHeight="1">
      <c r="A340" s="30">
        <v>330</v>
      </c>
      <c r="B340" s="342" t="s">
        <v>167</v>
      </c>
      <c r="C340" s="323">
        <v>17367.2</v>
      </c>
      <c r="D340" s="324">
        <v>17334.216666666667</v>
      </c>
      <c r="E340" s="324">
        <v>17190.983333333334</v>
      </c>
      <c r="F340" s="324">
        <v>17014.766666666666</v>
      </c>
      <c r="G340" s="324">
        <v>16871.533333333333</v>
      </c>
      <c r="H340" s="324">
        <v>17510.433333333334</v>
      </c>
      <c r="I340" s="324">
        <v>17653.666666666672</v>
      </c>
      <c r="J340" s="324">
        <v>17829.883333333335</v>
      </c>
      <c r="K340" s="323">
        <v>17477.45</v>
      </c>
      <c r="L340" s="323">
        <v>17158</v>
      </c>
      <c r="M340" s="323">
        <v>0.38664999999999999</v>
      </c>
      <c r="N340" s="1"/>
      <c r="O340" s="1"/>
    </row>
    <row r="341" spans="1:15" ht="12.75" customHeight="1">
      <c r="A341" s="30">
        <v>331</v>
      </c>
      <c r="B341" s="342" t="s">
        <v>464</v>
      </c>
      <c r="C341" s="323">
        <v>76.5</v>
      </c>
      <c r="D341" s="324">
        <v>76.833333333333329</v>
      </c>
      <c r="E341" s="324">
        <v>75.266666666666652</v>
      </c>
      <c r="F341" s="324">
        <v>74.033333333333317</v>
      </c>
      <c r="G341" s="324">
        <v>72.46666666666664</v>
      </c>
      <c r="H341" s="324">
        <v>78.066666666666663</v>
      </c>
      <c r="I341" s="324">
        <v>79.633333333333354</v>
      </c>
      <c r="J341" s="324">
        <v>80.866666666666674</v>
      </c>
      <c r="K341" s="323">
        <v>78.400000000000006</v>
      </c>
      <c r="L341" s="323">
        <v>75.599999999999994</v>
      </c>
      <c r="M341" s="323">
        <v>6.1008899999999997</v>
      </c>
      <c r="N341" s="1"/>
      <c r="O341" s="1"/>
    </row>
    <row r="342" spans="1:15" ht="12.75" customHeight="1">
      <c r="A342" s="30">
        <v>332</v>
      </c>
      <c r="B342" s="342" t="s">
        <v>463</v>
      </c>
      <c r="C342" s="323">
        <v>51.7</v>
      </c>
      <c r="D342" s="324">
        <v>50.933333333333337</v>
      </c>
      <c r="E342" s="324">
        <v>49.366666666666674</v>
      </c>
      <c r="F342" s="324">
        <v>47.033333333333339</v>
      </c>
      <c r="G342" s="324">
        <v>45.466666666666676</v>
      </c>
      <c r="H342" s="324">
        <v>53.266666666666673</v>
      </c>
      <c r="I342" s="324">
        <v>54.833333333333336</v>
      </c>
      <c r="J342" s="324">
        <v>57.166666666666671</v>
      </c>
      <c r="K342" s="323">
        <v>52.5</v>
      </c>
      <c r="L342" s="323">
        <v>48.6</v>
      </c>
      <c r="M342" s="323">
        <v>38.18779</v>
      </c>
      <c r="N342" s="1"/>
      <c r="O342" s="1"/>
    </row>
    <row r="343" spans="1:15" ht="12.75" customHeight="1">
      <c r="A343" s="30">
        <v>333</v>
      </c>
      <c r="B343" s="342" t="s">
        <v>462</v>
      </c>
      <c r="C343" s="323">
        <v>698.5</v>
      </c>
      <c r="D343" s="324">
        <v>704.48333333333323</v>
      </c>
      <c r="E343" s="324">
        <v>688.01666666666642</v>
      </c>
      <c r="F343" s="324">
        <v>677.53333333333319</v>
      </c>
      <c r="G343" s="324">
        <v>661.06666666666638</v>
      </c>
      <c r="H343" s="324">
        <v>714.96666666666647</v>
      </c>
      <c r="I343" s="324">
        <v>731.43333333333339</v>
      </c>
      <c r="J343" s="324">
        <v>741.91666666666652</v>
      </c>
      <c r="K343" s="323">
        <v>720.95</v>
      </c>
      <c r="L343" s="323">
        <v>694</v>
      </c>
      <c r="M343" s="323">
        <v>1.57369</v>
      </c>
      <c r="N343" s="1"/>
      <c r="O343" s="1"/>
    </row>
    <row r="344" spans="1:15" ht="12.75" customHeight="1">
      <c r="A344" s="30">
        <v>334</v>
      </c>
      <c r="B344" s="342" t="s">
        <v>459</v>
      </c>
      <c r="C344" s="323">
        <v>28.1</v>
      </c>
      <c r="D344" s="324">
        <v>28.216666666666669</v>
      </c>
      <c r="E344" s="324">
        <v>27.733333333333338</v>
      </c>
      <c r="F344" s="324">
        <v>27.366666666666671</v>
      </c>
      <c r="G344" s="324">
        <v>26.88333333333334</v>
      </c>
      <c r="H344" s="324">
        <v>28.583333333333336</v>
      </c>
      <c r="I344" s="324">
        <v>29.06666666666667</v>
      </c>
      <c r="J344" s="324">
        <v>29.433333333333334</v>
      </c>
      <c r="K344" s="323">
        <v>28.7</v>
      </c>
      <c r="L344" s="323">
        <v>27.85</v>
      </c>
      <c r="M344" s="323">
        <v>96.596810000000005</v>
      </c>
      <c r="N344" s="1"/>
      <c r="O344" s="1"/>
    </row>
    <row r="345" spans="1:15" ht="12.75" customHeight="1">
      <c r="A345" s="30">
        <v>335</v>
      </c>
      <c r="B345" s="342" t="s">
        <v>535</v>
      </c>
      <c r="C345" s="323">
        <v>116</v>
      </c>
      <c r="D345" s="324">
        <v>116.01666666666667</v>
      </c>
      <c r="E345" s="324">
        <v>114.28333333333333</v>
      </c>
      <c r="F345" s="324">
        <v>112.56666666666666</v>
      </c>
      <c r="G345" s="324">
        <v>110.83333333333333</v>
      </c>
      <c r="H345" s="324">
        <v>117.73333333333333</v>
      </c>
      <c r="I345" s="324">
        <v>119.46666666666665</v>
      </c>
      <c r="J345" s="324">
        <v>121.18333333333334</v>
      </c>
      <c r="K345" s="323">
        <v>117.75</v>
      </c>
      <c r="L345" s="323">
        <v>114.3</v>
      </c>
      <c r="M345" s="323">
        <v>2.2780499999999999</v>
      </c>
      <c r="N345" s="1"/>
      <c r="O345" s="1"/>
    </row>
    <row r="346" spans="1:15" ht="12.75" customHeight="1">
      <c r="A346" s="30">
        <v>336</v>
      </c>
      <c r="B346" s="342" t="s">
        <v>465</v>
      </c>
      <c r="C346" s="323">
        <v>2085.15</v>
      </c>
      <c r="D346" s="324">
        <v>2089.8166666666666</v>
      </c>
      <c r="E346" s="324">
        <v>2058.1333333333332</v>
      </c>
      <c r="F346" s="324">
        <v>2031.1166666666668</v>
      </c>
      <c r="G346" s="324">
        <v>1999.4333333333334</v>
      </c>
      <c r="H346" s="324">
        <v>2116.833333333333</v>
      </c>
      <c r="I346" s="324">
        <v>2148.5166666666664</v>
      </c>
      <c r="J346" s="324">
        <v>2175.5333333333328</v>
      </c>
      <c r="K346" s="323">
        <v>2121.5</v>
      </c>
      <c r="L346" s="323">
        <v>2062.8000000000002</v>
      </c>
      <c r="M346" s="323">
        <v>2.6610000000000002E-2</v>
      </c>
      <c r="N346" s="1"/>
      <c r="O346" s="1"/>
    </row>
    <row r="347" spans="1:15" ht="12.75" customHeight="1">
      <c r="A347" s="30">
        <v>337</v>
      </c>
      <c r="B347" s="342" t="s">
        <v>460</v>
      </c>
      <c r="C347" s="323">
        <v>64.150000000000006</v>
      </c>
      <c r="D347" s="324">
        <v>64.233333333333334</v>
      </c>
      <c r="E347" s="324">
        <v>63.016666666666666</v>
      </c>
      <c r="F347" s="324">
        <v>61.883333333333333</v>
      </c>
      <c r="G347" s="324">
        <v>60.666666666666664</v>
      </c>
      <c r="H347" s="324">
        <v>65.366666666666674</v>
      </c>
      <c r="I347" s="324">
        <v>66.583333333333343</v>
      </c>
      <c r="J347" s="324">
        <v>67.716666666666669</v>
      </c>
      <c r="K347" s="323">
        <v>65.45</v>
      </c>
      <c r="L347" s="323">
        <v>63.1</v>
      </c>
      <c r="M347" s="323">
        <v>22.908169999999998</v>
      </c>
      <c r="N347" s="1"/>
      <c r="O347" s="1"/>
    </row>
    <row r="348" spans="1:15" ht="12.75" customHeight="1">
      <c r="A348" s="30">
        <v>338</v>
      </c>
      <c r="B348" s="342" t="s">
        <v>168</v>
      </c>
      <c r="C348" s="323">
        <v>156.25</v>
      </c>
      <c r="D348" s="324">
        <v>156.41666666666666</v>
      </c>
      <c r="E348" s="324">
        <v>153.43333333333331</v>
      </c>
      <c r="F348" s="324">
        <v>150.61666666666665</v>
      </c>
      <c r="G348" s="324">
        <v>147.6333333333333</v>
      </c>
      <c r="H348" s="324">
        <v>159.23333333333332</v>
      </c>
      <c r="I348" s="324">
        <v>162.21666666666667</v>
      </c>
      <c r="J348" s="324">
        <v>165.03333333333333</v>
      </c>
      <c r="K348" s="323">
        <v>159.4</v>
      </c>
      <c r="L348" s="323">
        <v>153.6</v>
      </c>
      <c r="M348" s="323">
        <v>129.58037999999999</v>
      </c>
      <c r="N348" s="1"/>
      <c r="O348" s="1"/>
    </row>
    <row r="349" spans="1:15" ht="12.75" customHeight="1">
      <c r="A349" s="30">
        <v>339</v>
      </c>
      <c r="B349" s="342" t="s">
        <v>461</v>
      </c>
      <c r="C349" s="323">
        <v>211.9</v>
      </c>
      <c r="D349" s="324">
        <v>210.88333333333333</v>
      </c>
      <c r="E349" s="324">
        <v>208.01666666666665</v>
      </c>
      <c r="F349" s="324">
        <v>204.13333333333333</v>
      </c>
      <c r="G349" s="324">
        <v>201.26666666666665</v>
      </c>
      <c r="H349" s="324">
        <v>214.76666666666665</v>
      </c>
      <c r="I349" s="324">
        <v>217.63333333333333</v>
      </c>
      <c r="J349" s="324">
        <v>221.51666666666665</v>
      </c>
      <c r="K349" s="323">
        <v>213.75</v>
      </c>
      <c r="L349" s="323">
        <v>207</v>
      </c>
      <c r="M349" s="323">
        <v>13.51282</v>
      </c>
      <c r="N349" s="1"/>
      <c r="O349" s="1"/>
    </row>
    <row r="350" spans="1:15" ht="12.75" customHeight="1">
      <c r="A350" s="30">
        <v>340</v>
      </c>
      <c r="B350" s="342" t="s">
        <v>170</v>
      </c>
      <c r="C350" s="323">
        <v>132.15</v>
      </c>
      <c r="D350" s="324">
        <v>131.93333333333334</v>
      </c>
      <c r="E350" s="324">
        <v>130.96666666666667</v>
      </c>
      <c r="F350" s="324">
        <v>129.78333333333333</v>
      </c>
      <c r="G350" s="324">
        <v>128.81666666666666</v>
      </c>
      <c r="H350" s="324">
        <v>133.11666666666667</v>
      </c>
      <c r="I350" s="324">
        <v>134.08333333333337</v>
      </c>
      <c r="J350" s="324">
        <v>135.26666666666668</v>
      </c>
      <c r="K350" s="323">
        <v>132.9</v>
      </c>
      <c r="L350" s="323">
        <v>130.75</v>
      </c>
      <c r="M350" s="323">
        <v>56.702840000000002</v>
      </c>
      <c r="N350" s="1"/>
      <c r="O350" s="1"/>
    </row>
    <row r="351" spans="1:15" ht="12.75" customHeight="1">
      <c r="A351" s="30">
        <v>341</v>
      </c>
      <c r="B351" s="342" t="s">
        <v>269</v>
      </c>
      <c r="C351" s="323">
        <v>897.9</v>
      </c>
      <c r="D351" s="324">
        <v>903.94999999999993</v>
      </c>
      <c r="E351" s="324">
        <v>889.94999999999982</v>
      </c>
      <c r="F351" s="324">
        <v>881.99999999999989</v>
      </c>
      <c r="G351" s="324">
        <v>867.99999999999977</v>
      </c>
      <c r="H351" s="324">
        <v>911.89999999999986</v>
      </c>
      <c r="I351" s="324">
        <v>925.90000000000009</v>
      </c>
      <c r="J351" s="324">
        <v>933.84999999999991</v>
      </c>
      <c r="K351" s="323">
        <v>917.95</v>
      </c>
      <c r="L351" s="323">
        <v>896</v>
      </c>
      <c r="M351" s="323">
        <v>2.4159899999999999</v>
      </c>
      <c r="N351" s="1"/>
      <c r="O351" s="1"/>
    </row>
    <row r="352" spans="1:15" ht="12.75" customHeight="1">
      <c r="A352" s="30">
        <v>342</v>
      </c>
      <c r="B352" s="342" t="s">
        <v>466</v>
      </c>
      <c r="C352" s="323">
        <v>3523.7</v>
      </c>
      <c r="D352" s="324">
        <v>3507.5666666666671</v>
      </c>
      <c r="E352" s="324">
        <v>3476.1333333333341</v>
      </c>
      <c r="F352" s="324">
        <v>3428.5666666666671</v>
      </c>
      <c r="G352" s="324">
        <v>3397.1333333333341</v>
      </c>
      <c r="H352" s="324">
        <v>3555.1333333333341</v>
      </c>
      <c r="I352" s="324">
        <v>3586.5666666666675</v>
      </c>
      <c r="J352" s="324">
        <v>3634.1333333333341</v>
      </c>
      <c r="K352" s="323">
        <v>3539</v>
      </c>
      <c r="L352" s="323">
        <v>3460</v>
      </c>
      <c r="M352" s="323">
        <v>0.74228000000000005</v>
      </c>
      <c r="N352" s="1"/>
      <c r="O352" s="1"/>
    </row>
    <row r="353" spans="1:15" ht="12.75" customHeight="1">
      <c r="A353" s="30">
        <v>343</v>
      </c>
      <c r="B353" s="342" t="s">
        <v>270</v>
      </c>
      <c r="C353" s="323">
        <v>231.1</v>
      </c>
      <c r="D353" s="324">
        <v>233.75</v>
      </c>
      <c r="E353" s="324">
        <v>227.65</v>
      </c>
      <c r="F353" s="324">
        <v>224.20000000000002</v>
      </c>
      <c r="G353" s="324">
        <v>218.10000000000002</v>
      </c>
      <c r="H353" s="324">
        <v>237.2</v>
      </c>
      <c r="I353" s="324">
        <v>243.3</v>
      </c>
      <c r="J353" s="324">
        <v>246.74999999999997</v>
      </c>
      <c r="K353" s="323">
        <v>239.85</v>
      </c>
      <c r="L353" s="323">
        <v>230.3</v>
      </c>
      <c r="M353" s="323">
        <v>12.10294</v>
      </c>
      <c r="N353" s="1"/>
      <c r="O353" s="1"/>
    </row>
    <row r="354" spans="1:15" ht="12.75" customHeight="1">
      <c r="A354" s="30">
        <v>344</v>
      </c>
      <c r="B354" s="342" t="s">
        <v>171</v>
      </c>
      <c r="C354" s="323">
        <v>171.8</v>
      </c>
      <c r="D354" s="324">
        <v>172.63333333333333</v>
      </c>
      <c r="E354" s="324">
        <v>169.76666666666665</v>
      </c>
      <c r="F354" s="324">
        <v>167.73333333333332</v>
      </c>
      <c r="G354" s="324">
        <v>164.86666666666665</v>
      </c>
      <c r="H354" s="324">
        <v>174.66666666666666</v>
      </c>
      <c r="I354" s="324">
        <v>177.53333333333333</v>
      </c>
      <c r="J354" s="324">
        <v>179.56666666666666</v>
      </c>
      <c r="K354" s="323">
        <v>175.5</v>
      </c>
      <c r="L354" s="323">
        <v>170.6</v>
      </c>
      <c r="M354" s="323">
        <v>202.14021</v>
      </c>
      <c r="N354" s="1"/>
      <c r="O354" s="1"/>
    </row>
    <row r="355" spans="1:15" ht="12.75" customHeight="1">
      <c r="A355" s="30">
        <v>345</v>
      </c>
      <c r="B355" s="342" t="s">
        <v>467</v>
      </c>
      <c r="C355" s="323">
        <v>316.85000000000002</v>
      </c>
      <c r="D355" s="324">
        <v>319.06666666666666</v>
      </c>
      <c r="E355" s="324">
        <v>312.5333333333333</v>
      </c>
      <c r="F355" s="324">
        <v>308.21666666666664</v>
      </c>
      <c r="G355" s="324">
        <v>301.68333333333328</v>
      </c>
      <c r="H355" s="324">
        <v>323.38333333333333</v>
      </c>
      <c r="I355" s="324">
        <v>329.91666666666674</v>
      </c>
      <c r="J355" s="324">
        <v>334.23333333333335</v>
      </c>
      <c r="K355" s="323">
        <v>325.60000000000002</v>
      </c>
      <c r="L355" s="323">
        <v>314.75</v>
      </c>
      <c r="M355" s="323">
        <v>1.88914</v>
      </c>
      <c r="N355" s="1"/>
      <c r="O355" s="1"/>
    </row>
    <row r="356" spans="1:15" ht="12.75" customHeight="1">
      <c r="A356" s="30">
        <v>346</v>
      </c>
      <c r="B356" s="342" t="s">
        <v>172</v>
      </c>
      <c r="C356" s="323">
        <v>41686.699999999997</v>
      </c>
      <c r="D356" s="324">
        <v>41478.216666666667</v>
      </c>
      <c r="E356" s="324">
        <v>41121.033333333333</v>
      </c>
      <c r="F356" s="324">
        <v>40555.366666666669</v>
      </c>
      <c r="G356" s="324">
        <v>40198.183333333334</v>
      </c>
      <c r="H356" s="324">
        <v>42043.883333333331</v>
      </c>
      <c r="I356" s="324">
        <v>42401.066666666666</v>
      </c>
      <c r="J356" s="324">
        <v>42966.73333333333</v>
      </c>
      <c r="K356" s="323">
        <v>41835.4</v>
      </c>
      <c r="L356" s="323">
        <v>40912.550000000003</v>
      </c>
      <c r="M356" s="323">
        <v>0.14668</v>
      </c>
      <c r="N356" s="1"/>
      <c r="O356" s="1"/>
    </row>
    <row r="357" spans="1:15" ht="12.75" customHeight="1">
      <c r="A357" s="30">
        <v>347</v>
      </c>
      <c r="B357" s="342" t="s">
        <v>895</v>
      </c>
      <c r="C357" s="323">
        <v>197.5</v>
      </c>
      <c r="D357" s="324">
        <v>198.15</v>
      </c>
      <c r="E357" s="324">
        <v>193.85000000000002</v>
      </c>
      <c r="F357" s="324">
        <v>190.20000000000002</v>
      </c>
      <c r="G357" s="324">
        <v>185.90000000000003</v>
      </c>
      <c r="H357" s="324">
        <v>201.8</v>
      </c>
      <c r="I357" s="324">
        <v>206.10000000000002</v>
      </c>
      <c r="J357" s="324">
        <v>209.75</v>
      </c>
      <c r="K357" s="323">
        <v>202.45</v>
      </c>
      <c r="L357" s="323">
        <v>194.5</v>
      </c>
      <c r="M357" s="323">
        <v>4.3687399999999998</v>
      </c>
      <c r="N357" s="1"/>
      <c r="O357" s="1"/>
    </row>
    <row r="358" spans="1:15" ht="12.75" customHeight="1">
      <c r="A358" s="30">
        <v>348</v>
      </c>
      <c r="B358" s="342" t="s">
        <v>173</v>
      </c>
      <c r="C358" s="323">
        <v>2036.1</v>
      </c>
      <c r="D358" s="324">
        <v>2035.0166666666664</v>
      </c>
      <c r="E358" s="324">
        <v>2011.083333333333</v>
      </c>
      <c r="F358" s="324">
        <v>1986.0666666666666</v>
      </c>
      <c r="G358" s="324">
        <v>1962.1333333333332</v>
      </c>
      <c r="H358" s="324">
        <v>2060.0333333333328</v>
      </c>
      <c r="I358" s="324">
        <v>2083.9666666666662</v>
      </c>
      <c r="J358" s="324">
        <v>2108.9833333333327</v>
      </c>
      <c r="K358" s="323">
        <v>2058.9499999999998</v>
      </c>
      <c r="L358" s="323">
        <v>2010</v>
      </c>
      <c r="M358" s="323">
        <v>7.3050199999999998</v>
      </c>
      <c r="N358" s="1"/>
      <c r="O358" s="1"/>
    </row>
    <row r="359" spans="1:15" ht="12.75" customHeight="1">
      <c r="A359" s="30">
        <v>349</v>
      </c>
      <c r="B359" s="342" t="s">
        <v>471</v>
      </c>
      <c r="C359" s="323">
        <v>4475.1000000000004</v>
      </c>
      <c r="D359" s="324">
        <v>4437.4333333333334</v>
      </c>
      <c r="E359" s="324">
        <v>4377.166666666667</v>
      </c>
      <c r="F359" s="324">
        <v>4279.2333333333336</v>
      </c>
      <c r="G359" s="324">
        <v>4218.9666666666672</v>
      </c>
      <c r="H359" s="324">
        <v>4535.3666666666668</v>
      </c>
      <c r="I359" s="324">
        <v>4595.6333333333332</v>
      </c>
      <c r="J359" s="324">
        <v>4693.5666666666666</v>
      </c>
      <c r="K359" s="323">
        <v>4497.7</v>
      </c>
      <c r="L359" s="323">
        <v>4339.5</v>
      </c>
      <c r="M359" s="323">
        <v>2.1360399999999999</v>
      </c>
      <c r="N359" s="1"/>
      <c r="O359" s="1"/>
    </row>
    <row r="360" spans="1:15" ht="12.75" customHeight="1">
      <c r="A360" s="30">
        <v>350</v>
      </c>
      <c r="B360" s="342" t="s">
        <v>174</v>
      </c>
      <c r="C360" s="323">
        <v>205.55</v>
      </c>
      <c r="D360" s="324">
        <v>206.23333333333335</v>
      </c>
      <c r="E360" s="324">
        <v>202.9666666666667</v>
      </c>
      <c r="F360" s="324">
        <v>200.38333333333335</v>
      </c>
      <c r="G360" s="324">
        <v>197.1166666666667</v>
      </c>
      <c r="H360" s="324">
        <v>208.81666666666669</v>
      </c>
      <c r="I360" s="324">
        <v>212.08333333333334</v>
      </c>
      <c r="J360" s="324">
        <v>214.66666666666669</v>
      </c>
      <c r="K360" s="323">
        <v>209.5</v>
      </c>
      <c r="L360" s="323">
        <v>203.65</v>
      </c>
      <c r="M360" s="323">
        <v>22.639849999999999</v>
      </c>
      <c r="N360" s="1"/>
      <c r="O360" s="1"/>
    </row>
    <row r="361" spans="1:15" ht="12.75" customHeight="1">
      <c r="A361" s="30">
        <v>351</v>
      </c>
      <c r="B361" s="342" t="s">
        <v>175</v>
      </c>
      <c r="C361" s="323">
        <v>111.95</v>
      </c>
      <c r="D361" s="324">
        <v>111.83333333333333</v>
      </c>
      <c r="E361" s="324">
        <v>110.51666666666665</v>
      </c>
      <c r="F361" s="324">
        <v>109.08333333333333</v>
      </c>
      <c r="G361" s="324">
        <v>107.76666666666665</v>
      </c>
      <c r="H361" s="324">
        <v>113.26666666666665</v>
      </c>
      <c r="I361" s="324">
        <v>114.58333333333334</v>
      </c>
      <c r="J361" s="324">
        <v>116.01666666666665</v>
      </c>
      <c r="K361" s="323">
        <v>113.15</v>
      </c>
      <c r="L361" s="323">
        <v>110.4</v>
      </c>
      <c r="M361" s="323">
        <v>43.10492</v>
      </c>
      <c r="N361" s="1"/>
      <c r="O361" s="1"/>
    </row>
    <row r="362" spans="1:15" ht="12.75" customHeight="1">
      <c r="A362" s="30">
        <v>352</v>
      </c>
      <c r="B362" s="342" t="s">
        <v>176</v>
      </c>
      <c r="C362" s="323">
        <v>4373.5</v>
      </c>
      <c r="D362" s="324">
        <v>4403.5</v>
      </c>
      <c r="E362" s="324">
        <v>4334</v>
      </c>
      <c r="F362" s="324">
        <v>4294.5</v>
      </c>
      <c r="G362" s="324">
        <v>4225</v>
      </c>
      <c r="H362" s="324">
        <v>4443</v>
      </c>
      <c r="I362" s="324">
        <v>4512.5</v>
      </c>
      <c r="J362" s="324">
        <v>4552</v>
      </c>
      <c r="K362" s="323">
        <v>4473</v>
      </c>
      <c r="L362" s="323">
        <v>4364</v>
      </c>
      <c r="M362" s="323">
        <v>0.24643999999999999</v>
      </c>
      <c r="N362" s="1"/>
      <c r="O362" s="1"/>
    </row>
    <row r="363" spans="1:15" ht="12.75" customHeight="1">
      <c r="A363" s="30">
        <v>353</v>
      </c>
      <c r="B363" s="342" t="s">
        <v>273</v>
      </c>
      <c r="C363" s="323">
        <v>15561.6</v>
      </c>
      <c r="D363" s="324">
        <v>15442.199999999999</v>
      </c>
      <c r="E363" s="324">
        <v>15194.399999999998</v>
      </c>
      <c r="F363" s="324">
        <v>14827.199999999999</v>
      </c>
      <c r="G363" s="324">
        <v>14579.399999999998</v>
      </c>
      <c r="H363" s="324">
        <v>15809.399999999998</v>
      </c>
      <c r="I363" s="324">
        <v>16057.199999999997</v>
      </c>
      <c r="J363" s="324">
        <v>16424.399999999998</v>
      </c>
      <c r="K363" s="323">
        <v>15690</v>
      </c>
      <c r="L363" s="323">
        <v>15075</v>
      </c>
      <c r="M363" s="323">
        <v>0.39657999999999999</v>
      </c>
      <c r="N363" s="1"/>
      <c r="O363" s="1"/>
    </row>
    <row r="364" spans="1:15" ht="12.75" customHeight="1">
      <c r="A364" s="30">
        <v>354</v>
      </c>
      <c r="B364" s="342" t="s">
        <v>478</v>
      </c>
      <c r="C364" s="323">
        <v>4277.8500000000004</v>
      </c>
      <c r="D364" s="324">
        <v>4321.2833333333338</v>
      </c>
      <c r="E364" s="324">
        <v>4211.6666666666679</v>
      </c>
      <c r="F364" s="324">
        <v>4145.4833333333345</v>
      </c>
      <c r="G364" s="324">
        <v>4035.8666666666686</v>
      </c>
      <c r="H364" s="324">
        <v>4387.4666666666672</v>
      </c>
      <c r="I364" s="324">
        <v>4497.0833333333339</v>
      </c>
      <c r="J364" s="324">
        <v>4563.2666666666664</v>
      </c>
      <c r="K364" s="323">
        <v>4430.8999999999996</v>
      </c>
      <c r="L364" s="323">
        <v>4255.1000000000004</v>
      </c>
      <c r="M364" s="323">
        <v>0.32507000000000003</v>
      </c>
      <c r="N364" s="1"/>
      <c r="O364" s="1"/>
    </row>
    <row r="365" spans="1:15" ht="12.75" customHeight="1">
      <c r="A365" s="30">
        <v>355</v>
      </c>
      <c r="B365" s="342" t="s">
        <v>473</v>
      </c>
      <c r="C365" s="323">
        <v>950.05</v>
      </c>
      <c r="D365" s="324">
        <v>952.83333333333337</v>
      </c>
      <c r="E365" s="324">
        <v>935.66666666666674</v>
      </c>
      <c r="F365" s="324">
        <v>921.28333333333342</v>
      </c>
      <c r="G365" s="324">
        <v>904.11666666666679</v>
      </c>
      <c r="H365" s="324">
        <v>967.2166666666667</v>
      </c>
      <c r="I365" s="324">
        <v>984.38333333333344</v>
      </c>
      <c r="J365" s="324">
        <v>998.76666666666665</v>
      </c>
      <c r="K365" s="323">
        <v>970</v>
      </c>
      <c r="L365" s="323">
        <v>938.45</v>
      </c>
      <c r="M365" s="323">
        <v>1.0566800000000001</v>
      </c>
      <c r="N365" s="1"/>
      <c r="O365" s="1"/>
    </row>
    <row r="366" spans="1:15" ht="12.75" customHeight="1">
      <c r="A366" s="30">
        <v>356</v>
      </c>
      <c r="B366" s="342" t="s">
        <v>177</v>
      </c>
      <c r="C366" s="323">
        <v>2344.6999999999998</v>
      </c>
      <c r="D366" s="324">
        <v>2347.4500000000003</v>
      </c>
      <c r="E366" s="324">
        <v>2314.9000000000005</v>
      </c>
      <c r="F366" s="324">
        <v>2285.1000000000004</v>
      </c>
      <c r="G366" s="324">
        <v>2252.5500000000006</v>
      </c>
      <c r="H366" s="324">
        <v>2377.2500000000005</v>
      </c>
      <c r="I366" s="324">
        <v>2409.8000000000006</v>
      </c>
      <c r="J366" s="324">
        <v>2439.6000000000004</v>
      </c>
      <c r="K366" s="323">
        <v>2380</v>
      </c>
      <c r="L366" s="323">
        <v>2317.65</v>
      </c>
      <c r="M366" s="323">
        <v>3.7997200000000002</v>
      </c>
      <c r="N366" s="1"/>
      <c r="O366" s="1"/>
    </row>
    <row r="367" spans="1:15" ht="12.75" customHeight="1">
      <c r="A367" s="30">
        <v>357</v>
      </c>
      <c r="B367" s="342" t="s">
        <v>178</v>
      </c>
      <c r="C367" s="323">
        <v>2679.7</v>
      </c>
      <c r="D367" s="324">
        <v>2639.6833333333334</v>
      </c>
      <c r="E367" s="324">
        <v>2585.5666666666666</v>
      </c>
      <c r="F367" s="324">
        <v>2491.4333333333334</v>
      </c>
      <c r="G367" s="324">
        <v>2437.3166666666666</v>
      </c>
      <c r="H367" s="324">
        <v>2733.8166666666666</v>
      </c>
      <c r="I367" s="324">
        <v>2787.9333333333334</v>
      </c>
      <c r="J367" s="324">
        <v>2882.0666666666666</v>
      </c>
      <c r="K367" s="323">
        <v>2693.8</v>
      </c>
      <c r="L367" s="323">
        <v>2545.5500000000002</v>
      </c>
      <c r="M367" s="323">
        <v>3.6041400000000001</v>
      </c>
      <c r="N367" s="1"/>
      <c r="O367" s="1"/>
    </row>
    <row r="368" spans="1:15" ht="12.75" customHeight="1">
      <c r="A368" s="30">
        <v>358</v>
      </c>
      <c r="B368" s="342" t="s">
        <v>179</v>
      </c>
      <c r="C368" s="323">
        <v>36.799999999999997</v>
      </c>
      <c r="D368" s="324">
        <v>36.499999999999993</v>
      </c>
      <c r="E368" s="324">
        <v>36.099999999999987</v>
      </c>
      <c r="F368" s="324">
        <v>35.399999999999991</v>
      </c>
      <c r="G368" s="324">
        <v>34.999999999999986</v>
      </c>
      <c r="H368" s="324">
        <v>37.199999999999989</v>
      </c>
      <c r="I368" s="324">
        <v>37.599999999999994</v>
      </c>
      <c r="J368" s="324">
        <v>38.29999999999999</v>
      </c>
      <c r="K368" s="323">
        <v>36.9</v>
      </c>
      <c r="L368" s="323">
        <v>35.799999999999997</v>
      </c>
      <c r="M368" s="323">
        <v>546.69853999999998</v>
      </c>
      <c r="N368" s="1"/>
      <c r="O368" s="1"/>
    </row>
    <row r="369" spans="1:15" ht="12.75" customHeight="1">
      <c r="A369" s="30">
        <v>359</v>
      </c>
      <c r="B369" s="342" t="s">
        <v>469</v>
      </c>
      <c r="C369" s="323">
        <v>404.85</v>
      </c>
      <c r="D369" s="324">
        <v>407.2</v>
      </c>
      <c r="E369" s="324">
        <v>400.4</v>
      </c>
      <c r="F369" s="324">
        <v>395.95</v>
      </c>
      <c r="G369" s="324">
        <v>389.15</v>
      </c>
      <c r="H369" s="324">
        <v>411.65</v>
      </c>
      <c r="I369" s="324">
        <v>418.45000000000005</v>
      </c>
      <c r="J369" s="324">
        <v>422.9</v>
      </c>
      <c r="K369" s="323">
        <v>414</v>
      </c>
      <c r="L369" s="323">
        <v>402.75</v>
      </c>
      <c r="M369" s="323">
        <v>2.1180699999999999</v>
      </c>
      <c r="N369" s="1"/>
      <c r="O369" s="1"/>
    </row>
    <row r="370" spans="1:15" ht="12.75" customHeight="1">
      <c r="A370" s="30">
        <v>360</v>
      </c>
      <c r="B370" s="342" t="s">
        <v>470</v>
      </c>
      <c r="C370" s="323">
        <v>247.25</v>
      </c>
      <c r="D370" s="324">
        <v>245.76666666666665</v>
      </c>
      <c r="E370" s="324">
        <v>240.98333333333329</v>
      </c>
      <c r="F370" s="324">
        <v>234.71666666666664</v>
      </c>
      <c r="G370" s="324">
        <v>229.93333333333328</v>
      </c>
      <c r="H370" s="324">
        <v>252.0333333333333</v>
      </c>
      <c r="I370" s="324">
        <v>256.81666666666666</v>
      </c>
      <c r="J370" s="324">
        <v>263.08333333333331</v>
      </c>
      <c r="K370" s="323">
        <v>250.55</v>
      </c>
      <c r="L370" s="323">
        <v>239.5</v>
      </c>
      <c r="M370" s="323">
        <v>7.01715</v>
      </c>
      <c r="N370" s="1"/>
      <c r="O370" s="1"/>
    </row>
    <row r="371" spans="1:15" ht="12.75" customHeight="1">
      <c r="A371" s="30">
        <v>361</v>
      </c>
      <c r="B371" s="342" t="s">
        <v>271</v>
      </c>
      <c r="C371" s="323">
        <v>2340.15</v>
      </c>
      <c r="D371" s="324">
        <v>2352.6166666666668</v>
      </c>
      <c r="E371" s="324">
        <v>2317.5333333333338</v>
      </c>
      <c r="F371" s="324">
        <v>2294.916666666667</v>
      </c>
      <c r="G371" s="324">
        <v>2259.8333333333339</v>
      </c>
      <c r="H371" s="324">
        <v>2375.2333333333336</v>
      </c>
      <c r="I371" s="324">
        <v>2410.3166666666666</v>
      </c>
      <c r="J371" s="324">
        <v>2432.9333333333334</v>
      </c>
      <c r="K371" s="323">
        <v>2387.6999999999998</v>
      </c>
      <c r="L371" s="323">
        <v>2330</v>
      </c>
      <c r="M371" s="323">
        <v>1.71285</v>
      </c>
      <c r="N371" s="1"/>
      <c r="O371" s="1"/>
    </row>
    <row r="372" spans="1:15" ht="12.75" customHeight="1">
      <c r="A372" s="30">
        <v>362</v>
      </c>
      <c r="B372" s="342" t="s">
        <v>474</v>
      </c>
      <c r="C372" s="323">
        <v>804</v>
      </c>
      <c r="D372" s="324">
        <v>802.5333333333333</v>
      </c>
      <c r="E372" s="324">
        <v>795.06666666666661</v>
      </c>
      <c r="F372" s="324">
        <v>786.13333333333333</v>
      </c>
      <c r="G372" s="324">
        <v>778.66666666666663</v>
      </c>
      <c r="H372" s="324">
        <v>811.46666666666658</v>
      </c>
      <c r="I372" s="324">
        <v>818.93333333333328</v>
      </c>
      <c r="J372" s="324">
        <v>827.86666666666656</v>
      </c>
      <c r="K372" s="323">
        <v>810</v>
      </c>
      <c r="L372" s="323">
        <v>793.6</v>
      </c>
      <c r="M372" s="323">
        <v>0.63534999999999997</v>
      </c>
      <c r="N372" s="1"/>
      <c r="O372" s="1"/>
    </row>
    <row r="373" spans="1:15" ht="12.75" customHeight="1">
      <c r="A373" s="30">
        <v>363</v>
      </c>
      <c r="B373" s="342" t="s">
        <v>475</v>
      </c>
      <c r="C373" s="323">
        <v>1944.55</v>
      </c>
      <c r="D373" s="324">
        <v>1936.2666666666667</v>
      </c>
      <c r="E373" s="324">
        <v>1923.5333333333333</v>
      </c>
      <c r="F373" s="324">
        <v>1902.5166666666667</v>
      </c>
      <c r="G373" s="324">
        <v>1889.7833333333333</v>
      </c>
      <c r="H373" s="324">
        <v>1957.2833333333333</v>
      </c>
      <c r="I373" s="324">
        <v>1970.0166666666664</v>
      </c>
      <c r="J373" s="324">
        <v>1991.0333333333333</v>
      </c>
      <c r="K373" s="323">
        <v>1949</v>
      </c>
      <c r="L373" s="323">
        <v>1915.25</v>
      </c>
      <c r="M373" s="323">
        <v>0.70398000000000005</v>
      </c>
      <c r="N373" s="1"/>
      <c r="O373" s="1"/>
    </row>
    <row r="374" spans="1:15" ht="12.75" customHeight="1">
      <c r="A374" s="30">
        <v>364</v>
      </c>
      <c r="B374" s="342" t="s">
        <v>844</v>
      </c>
      <c r="C374" s="323">
        <v>239.3</v>
      </c>
      <c r="D374" s="324">
        <v>241.58333333333334</v>
      </c>
      <c r="E374" s="324">
        <v>235.7166666666667</v>
      </c>
      <c r="F374" s="324">
        <v>232.13333333333335</v>
      </c>
      <c r="G374" s="324">
        <v>226.26666666666671</v>
      </c>
      <c r="H374" s="324">
        <v>245.16666666666669</v>
      </c>
      <c r="I374" s="324">
        <v>251.0333333333333</v>
      </c>
      <c r="J374" s="324">
        <v>254.61666666666667</v>
      </c>
      <c r="K374" s="323">
        <v>247.45</v>
      </c>
      <c r="L374" s="323">
        <v>238</v>
      </c>
      <c r="M374" s="323">
        <v>21.900970000000001</v>
      </c>
      <c r="N374" s="1"/>
      <c r="O374" s="1"/>
    </row>
    <row r="375" spans="1:15" ht="12.75" customHeight="1">
      <c r="A375" s="30">
        <v>365</v>
      </c>
      <c r="B375" s="342" t="s">
        <v>180</v>
      </c>
      <c r="C375" s="323">
        <v>213.4</v>
      </c>
      <c r="D375" s="324">
        <v>212.33333333333334</v>
      </c>
      <c r="E375" s="324">
        <v>210.66666666666669</v>
      </c>
      <c r="F375" s="324">
        <v>207.93333333333334</v>
      </c>
      <c r="G375" s="324">
        <v>206.26666666666668</v>
      </c>
      <c r="H375" s="324">
        <v>215.06666666666669</v>
      </c>
      <c r="I375" s="324">
        <v>216.73333333333338</v>
      </c>
      <c r="J375" s="324">
        <v>219.4666666666667</v>
      </c>
      <c r="K375" s="323">
        <v>214</v>
      </c>
      <c r="L375" s="323">
        <v>209.6</v>
      </c>
      <c r="M375" s="323">
        <v>94.489949999999993</v>
      </c>
      <c r="N375" s="1"/>
      <c r="O375" s="1"/>
    </row>
    <row r="376" spans="1:15" ht="12.75" customHeight="1">
      <c r="A376" s="30">
        <v>366</v>
      </c>
      <c r="B376" s="342" t="s">
        <v>290</v>
      </c>
      <c r="C376" s="323">
        <v>3307.55</v>
      </c>
      <c r="D376" s="324">
        <v>3324.4</v>
      </c>
      <c r="E376" s="324">
        <v>3264.2000000000003</v>
      </c>
      <c r="F376" s="324">
        <v>3220.8500000000004</v>
      </c>
      <c r="G376" s="324">
        <v>3160.6500000000005</v>
      </c>
      <c r="H376" s="324">
        <v>3367.75</v>
      </c>
      <c r="I376" s="324">
        <v>3427.95</v>
      </c>
      <c r="J376" s="324">
        <v>3471.2999999999997</v>
      </c>
      <c r="K376" s="323">
        <v>3384.6</v>
      </c>
      <c r="L376" s="323">
        <v>3281.05</v>
      </c>
      <c r="M376" s="323">
        <v>0.29477999999999999</v>
      </c>
      <c r="N376" s="1"/>
      <c r="O376" s="1"/>
    </row>
    <row r="377" spans="1:15" ht="12.75" customHeight="1">
      <c r="A377" s="30">
        <v>367</v>
      </c>
      <c r="B377" s="342" t="s">
        <v>845</v>
      </c>
      <c r="C377" s="323">
        <v>375</v>
      </c>
      <c r="D377" s="324">
        <v>373.55</v>
      </c>
      <c r="E377" s="324">
        <v>364.1</v>
      </c>
      <c r="F377" s="324">
        <v>353.2</v>
      </c>
      <c r="G377" s="324">
        <v>343.75</v>
      </c>
      <c r="H377" s="324">
        <v>384.45000000000005</v>
      </c>
      <c r="I377" s="324">
        <v>393.9</v>
      </c>
      <c r="J377" s="324">
        <v>404.80000000000007</v>
      </c>
      <c r="K377" s="323">
        <v>383</v>
      </c>
      <c r="L377" s="323">
        <v>362.65</v>
      </c>
      <c r="M377" s="323">
        <v>15.926259999999999</v>
      </c>
      <c r="N377" s="1"/>
      <c r="O377" s="1"/>
    </row>
    <row r="378" spans="1:15" ht="12.75" customHeight="1">
      <c r="A378" s="30">
        <v>368</v>
      </c>
      <c r="B378" s="342" t="s">
        <v>272</v>
      </c>
      <c r="C378" s="323">
        <v>422.35</v>
      </c>
      <c r="D378" s="324">
        <v>426.58333333333331</v>
      </c>
      <c r="E378" s="324">
        <v>414.66666666666663</v>
      </c>
      <c r="F378" s="324">
        <v>406.98333333333329</v>
      </c>
      <c r="G378" s="324">
        <v>395.06666666666661</v>
      </c>
      <c r="H378" s="324">
        <v>434.26666666666665</v>
      </c>
      <c r="I378" s="324">
        <v>446.18333333333328</v>
      </c>
      <c r="J378" s="324">
        <v>453.86666666666667</v>
      </c>
      <c r="K378" s="323">
        <v>438.5</v>
      </c>
      <c r="L378" s="323">
        <v>418.9</v>
      </c>
      <c r="M378" s="323">
        <v>7.5832100000000002</v>
      </c>
      <c r="N378" s="1"/>
      <c r="O378" s="1"/>
    </row>
    <row r="379" spans="1:15" ht="12.75" customHeight="1">
      <c r="A379" s="30">
        <v>369</v>
      </c>
      <c r="B379" s="342" t="s">
        <v>476</v>
      </c>
      <c r="C379" s="323">
        <v>658.15</v>
      </c>
      <c r="D379" s="324">
        <v>657.56666666666672</v>
      </c>
      <c r="E379" s="324">
        <v>647.13333333333344</v>
      </c>
      <c r="F379" s="324">
        <v>636.11666666666667</v>
      </c>
      <c r="G379" s="324">
        <v>625.68333333333339</v>
      </c>
      <c r="H379" s="324">
        <v>668.58333333333348</v>
      </c>
      <c r="I379" s="324">
        <v>679.01666666666665</v>
      </c>
      <c r="J379" s="324">
        <v>690.03333333333353</v>
      </c>
      <c r="K379" s="323">
        <v>668</v>
      </c>
      <c r="L379" s="323">
        <v>646.54999999999995</v>
      </c>
      <c r="M379" s="323">
        <v>1.0143</v>
      </c>
      <c r="N379" s="1"/>
      <c r="O379" s="1"/>
    </row>
    <row r="380" spans="1:15" ht="12.75" customHeight="1">
      <c r="A380" s="30">
        <v>370</v>
      </c>
      <c r="B380" s="342" t="s">
        <v>477</v>
      </c>
      <c r="C380" s="323">
        <v>126.65</v>
      </c>
      <c r="D380" s="324">
        <v>126.58333333333333</v>
      </c>
      <c r="E380" s="324">
        <v>125.16666666666666</v>
      </c>
      <c r="F380" s="324">
        <v>123.68333333333332</v>
      </c>
      <c r="G380" s="324">
        <v>122.26666666666665</v>
      </c>
      <c r="H380" s="324">
        <v>128.06666666666666</v>
      </c>
      <c r="I380" s="324">
        <v>129.48333333333332</v>
      </c>
      <c r="J380" s="324">
        <v>130.96666666666667</v>
      </c>
      <c r="K380" s="323">
        <v>128</v>
      </c>
      <c r="L380" s="323">
        <v>125.1</v>
      </c>
      <c r="M380" s="323">
        <v>1.6966600000000001</v>
      </c>
      <c r="N380" s="1"/>
      <c r="O380" s="1"/>
    </row>
    <row r="381" spans="1:15" ht="12.75" customHeight="1">
      <c r="A381" s="30">
        <v>371</v>
      </c>
      <c r="B381" s="342" t="s">
        <v>182</v>
      </c>
      <c r="C381" s="323">
        <v>1724.25</v>
      </c>
      <c r="D381" s="324">
        <v>1712.75</v>
      </c>
      <c r="E381" s="324">
        <v>1696.5</v>
      </c>
      <c r="F381" s="324">
        <v>1668.75</v>
      </c>
      <c r="G381" s="324">
        <v>1652.5</v>
      </c>
      <c r="H381" s="324">
        <v>1740.5</v>
      </c>
      <c r="I381" s="324">
        <v>1756.75</v>
      </c>
      <c r="J381" s="324">
        <v>1784.5</v>
      </c>
      <c r="K381" s="323">
        <v>1729</v>
      </c>
      <c r="L381" s="323">
        <v>1685</v>
      </c>
      <c r="M381" s="323">
        <v>7.8443199999999997</v>
      </c>
      <c r="N381" s="1"/>
      <c r="O381" s="1"/>
    </row>
    <row r="382" spans="1:15" ht="12.75" customHeight="1">
      <c r="A382" s="30">
        <v>372</v>
      </c>
      <c r="B382" s="342" t="s">
        <v>479</v>
      </c>
      <c r="C382" s="323">
        <v>565.4</v>
      </c>
      <c r="D382" s="324">
        <v>556</v>
      </c>
      <c r="E382" s="324">
        <v>543</v>
      </c>
      <c r="F382" s="324">
        <v>520.6</v>
      </c>
      <c r="G382" s="324">
        <v>507.6</v>
      </c>
      <c r="H382" s="324">
        <v>578.4</v>
      </c>
      <c r="I382" s="324">
        <v>591.4</v>
      </c>
      <c r="J382" s="324">
        <v>613.79999999999995</v>
      </c>
      <c r="K382" s="323">
        <v>569</v>
      </c>
      <c r="L382" s="323">
        <v>533.6</v>
      </c>
      <c r="M382" s="323">
        <v>4.8468799999999996</v>
      </c>
      <c r="N382" s="1"/>
      <c r="O382" s="1"/>
    </row>
    <row r="383" spans="1:15" ht="12.75" customHeight="1">
      <c r="A383" s="30">
        <v>373</v>
      </c>
      <c r="B383" s="342" t="s">
        <v>481</v>
      </c>
      <c r="C383" s="323">
        <v>895.5</v>
      </c>
      <c r="D383" s="324">
        <v>902.18333333333339</v>
      </c>
      <c r="E383" s="324">
        <v>883.36666666666679</v>
      </c>
      <c r="F383" s="324">
        <v>871.23333333333335</v>
      </c>
      <c r="G383" s="324">
        <v>852.41666666666674</v>
      </c>
      <c r="H383" s="324">
        <v>914.31666666666683</v>
      </c>
      <c r="I383" s="324">
        <v>933.13333333333344</v>
      </c>
      <c r="J383" s="324">
        <v>945.26666666666688</v>
      </c>
      <c r="K383" s="323">
        <v>921</v>
      </c>
      <c r="L383" s="323">
        <v>890.05</v>
      </c>
      <c r="M383" s="323">
        <v>1.9194800000000001</v>
      </c>
      <c r="N383" s="1"/>
      <c r="O383" s="1"/>
    </row>
    <row r="384" spans="1:15" ht="12.75" customHeight="1">
      <c r="A384" s="30">
        <v>374</v>
      </c>
      <c r="B384" s="342" t="s">
        <v>846</v>
      </c>
      <c r="C384" s="323">
        <v>91</v>
      </c>
      <c r="D384" s="324">
        <v>91.716666666666654</v>
      </c>
      <c r="E384" s="324">
        <v>90.183333333333309</v>
      </c>
      <c r="F384" s="324">
        <v>89.36666666666666</v>
      </c>
      <c r="G384" s="324">
        <v>87.833333333333314</v>
      </c>
      <c r="H384" s="324">
        <v>92.533333333333303</v>
      </c>
      <c r="I384" s="324">
        <v>94.066666666666634</v>
      </c>
      <c r="J384" s="324">
        <v>94.883333333333297</v>
      </c>
      <c r="K384" s="323">
        <v>93.25</v>
      </c>
      <c r="L384" s="323">
        <v>90.9</v>
      </c>
      <c r="M384" s="323">
        <v>7.3815099999999996</v>
      </c>
      <c r="N384" s="1"/>
      <c r="O384" s="1"/>
    </row>
    <row r="385" spans="1:15" ht="12.75" customHeight="1">
      <c r="A385" s="30">
        <v>375</v>
      </c>
      <c r="B385" s="342" t="s">
        <v>483</v>
      </c>
      <c r="C385" s="323">
        <v>184.65</v>
      </c>
      <c r="D385" s="324">
        <v>182.7166666666667</v>
      </c>
      <c r="E385" s="324">
        <v>179.23333333333341</v>
      </c>
      <c r="F385" s="324">
        <v>173.81666666666672</v>
      </c>
      <c r="G385" s="324">
        <v>170.33333333333343</v>
      </c>
      <c r="H385" s="324">
        <v>188.13333333333338</v>
      </c>
      <c r="I385" s="324">
        <v>191.61666666666667</v>
      </c>
      <c r="J385" s="324">
        <v>197.03333333333336</v>
      </c>
      <c r="K385" s="323">
        <v>186.2</v>
      </c>
      <c r="L385" s="323">
        <v>177.3</v>
      </c>
      <c r="M385" s="323">
        <v>25.237369999999999</v>
      </c>
      <c r="N385" s="1"/>
      <c r="O385" s="1"/>
    </row>
    <row r="386" spans="1:15" ht="12.75" customHeight="1">
      <c r="A386" s="30">
        <v>376</v>
      </c>
      <c r="B386" s="342" t="s">
        <v>484</v>
      </c>
      <c r="C386" s="323">
        <v>710.1</v>
      </c>
      <c r="D386" s="324">
        <v>712.01666666666677</v>
      </c>
      <c r="E386" s="324">
        <v>704.08333333333348</v>
      </c>
      <c r="F386" s="324">
        <v>698.06666666666672</v>
      </c>
      <c r="G386" s="324">
        <v>690.13333333333344</v>
      </c>
      <c r="H386" s="324">
        <v>718.03333333333353</v>
      </c>
      <c r="I386" s="324">
        <v>725.9666666666667</v>
      </c>
      <c r="J386" s="324">
        <v>731.98333333333358</v>
      </c>
      <c r="K386" s="323">
        <v>719.95</v>
      </c>
      <c r="L386" s="323">
        <v>706</v>
      </c>
      <c r="M386" s="323">
        <v>0.66012999999999999</v>
      </c>
      <c r="N386" s="1"/>
      <c r="O386" s="1"/>
    </row>
    <row r="387" spans="1:15" ht="12.75" customHeight="1">
      <c r="A387" s="30">
        <v>377</v>
      </c>
      <c r="B387" s="342" t="s">
        <v>485</v>
      </c>
      <c r="C387" s="323">
        <v>251.25</v>
      </c>
      <c r="D387" s="324">
        <v>252.13333333333333</v>
      </c>
      <c r="E387" s="324">
        <v>245.26666666666665</v>
      </c>
      <c r="F387" s="324">
        <v>239.28333333333333</v>
      </c>
      <c r="G387" s="324">
        <v>232.41666666666666</v>
      </c>
      <c r="H387" s="324">
        <v>258.11666666666667</v>
      </c>
      <c r="I387" s="324">
        <v>264.98333333333335</v>
      </c>
      <c r="J387" s="324">
        <v>270.96666666666664</v>
      </c>
      <c r="K387" s="323">
        <v>259</v>
      </c>
      <c r="L387" s="323">
        <v>246.15</v>
      </c>
      <c r="M387" s="323">
        <v>7.7823399999999996</v>
      </c>
      <c r="N387" s="1"/>
      <c r="O387" s="1"/>
    </row>
    <row r="388" spans="1:15" ht="12.75" customHeight="1">
      <c r="A388" s="30">
        <v>378</v>
      </c>
      <c r="B388" s="342" t="s">
        <v>183</v>
      </c>
      <c r="C388" s="323">
        <v>726.85</v>
      </c>
      <c r="D388" s="324">
        <v>730.4666666666667</v>
      </c>
      <c r="E388" s="324">
        <v>718.38333333333344</v>
      </c>
      <c r="F388" s="324">
        <v>709.91666666666674</v>
      </c>
      <c r="G388" s="324">
        <v>697.83333333333348</v>
      </c>
      <c r="H388" s="324">
        <v>738.93333333333339</v>
      </c>
      <c r="I388" s="324">
        <v>751.01666666666665</v>
      </c>
      <c r="J388" s="324">
        <v>759.48333333333335</v>
      </c>
      <c r="K388" s="323">
        <v>742.55</v>
      </c>
      <c r="L388" s="323">
        <v>722</v>
      </c>
      <c r="M388" s="323">
        <v>2.5547800000000001</v>
      </c>
      <c r="N388" s="1"/>
      <c r="O388" s="1"/>
    </row>
    <row r="389" spans="1:15" ht="12.75" customHeight="1">
      <c r="A389" s="30">
        <v>379</v>
      </c>
      <c r="B389" s="342" t="s">
        <v>487</v>
      </c>
      <c r="C389" s="323">
        <v>2193.6</v>
      </c>
      <c r="D389" s="324">
        <v>2188.0499999999997</v>
      </c>
      <c r="E389" s="324">
        <v>2174.0499999999993</v>
      </c>
      <c r="F389" s="324">
        <v>2154.4999999999995</v>
      </c>
      <c r="G389" s="324">
        <v>2140.4999999999991</v>
      </c>
      <c r="H389" s="324">
        <v>2207.5999999999995</v>
      </c>
      <c r="I389" s="324">
        <v>2221.6000000000004</v>
      </c>
      <c r="J389" s="324">
        <v>2241.1499999999996</v>
      </c>
      <c r="K389" s="323">
        <v>2202.0500000000002</v>
      </c>
      <c r="L389" s="323">
        <v>2168.5</v>
      </c>
      <c r="M389" s="323">
        <v>4.8430000000000001E-2</v>
      </c>
      <c r="N389" s="1"/>
      <c r="O389" s="1"/>
    </row>
    <row r="390" spans="1:15" ht="12.75" customHeight="1">
      <c r="A390" s="30">
        <v>380</v>
      </c>
      <c r="B390" s="342" t="s">
        <v>896</v>
      </c>
      <c r="C390" s="323">
        <v>104.4</v>
      </c>
      <c r="D390" s="324">
        <v>105.41666666666667</v>
      </c>
      <c r="E390" s="324">
        <v>102.43333333333334</v>
      </c>
      <c r="F390" s="324">
        <v>100.46666666666667</v>
      </c>
      <c r="G390" s="324">
        <v>97.483333333333334</v>
      </c>
      <c r="H390" s="324">
        <v>107.38333333333334</v>
      </c>
      <c r="I390" s="324">
        <v>110.36666666666666</v>
      </c>
      <c r="J390" s="324">
        <v>112.33333333333334</v>
      </c>
      <c r="K390" s="323">
        <v>108.4</v>
      </c>
      <c r="L390" s="323">
        <v>103.45</v>
      </c>
      <c r="M390" s="323">
        <v>9.2025000000000006</v>
      </c>
      <c r="N390" s="1"/>
      <c r="O390" s="1"/>
    </row>
    <row r="391" spans="1:15" ht="12.75" customHeight="1">
      <c r="A391" s="30">
        <v>381</v>
      </c>
      <c r="B391" s="342" t="s">
        <v>184</v>
      </c>
      <c r="C391" s="323">
        <v>133.15</v>
      </c>
      <c r="D391" s="324">
        <v>132.85000000000002</v>
      </c>
      <c r="E391" s="324">
        <v>130.90000000000003</v>
      </c>
      <c r="F391" s="324">
        <v>128.65</v>
      </c>
      <c r="G391" s="324">
        <v>126.70000000000002</v>
      </c>
      <c r="H391" s="324">
        <v>135.10000000000005</v>
      </c>
      <c r="I391" s="324">
        <v>137.05000000000004</v>
      </c>
      <c r="J391" s="324">
        <v>139.30000000000007</v>
      </c>
      <c r="K391" s="323">
        <v>134.80000000000001</v>
      </c>
      <c r="L391" s="323">
        <v>130.6</v>
      </c>
      <c r="M391" s="323">
        <v>101.77612999999999</v>
      </c>
      <c r="N391" s="1"/>
      <c r="O391" s="1"/>
    </row>
    <row r="392" spans="1:15" ht="12.75" customHeight="1">
      <c r="A392" s="30">
        <v>382</v>
      </c>
      <c r="B392" s="342" t="s">
        <v>486</v>
      </c>
      <c r="C392" s="323">
        <v>81.25</v>
      </c>
      <c r="D392" s="324">
        <v>82.066666666666663</v>
      </c>
      <c r="E392" s="324">
        <v>79.73333333333332</v>
      </c>
      <c r="F392" s="324">
        <v>78.216666666666654</v>
      </c>
      <c r="G392" s="324">
        <v>75.883333333333312</v>
      </c>
      <c r="H392" s="324">
        <v>83.583333333333329</v>
      </c>
      <c r="I392" s="324">
        <v>85.916666666666671</v>
      </c>
      <c r="J392" s="324">
        <v>87.433333333333337</v>
      </c>
      <c r="K392" s="323">
        <v>84.4</v>
      </c>
      <c r="L392" s="323">
        <v>80.55</v>
      </c>
      <c r="M392" s="323">
        <v>74.61036</v>
      </c>
      <c r="N392" s="1"/>
      <c r="O392" s="1"/>
    </row>
    <row r="393" spans="1:15" ht="12.75" customHeight="1">
      <c r="A393" s="30">
        <v>383</v>
      </c>
      <c r="B393" s="342" t="s">
        <v>185</v>
      </c>
      <c r="C393" s="323">
        <v>123.75</v>
      </c>
      <c r="D393" s="324">
        <v>124.08333333333333</v>
      </c>
      <c r="E393" s="324">
        <v>121.96666666666665</v>
      </c>
      <c r="F393" s="324">
        <v>120.18333333333332</v>
      </c>
      <c r="G393" s="324">
        <v>118.06666666666665</v>
      </c>
      <c r="H393" s="324">
        <v>125.86666666666666</v>
      </c>
      <c r="I393" s="324">
        <v>127.98333333333333</v>
      </c>
      <c r="J393" s="324">
        <v>129.76666666666665</v>
      </c>
      <c r="K393" s="323">
        <v>126.2</v>
      </c>
      <c r="L393" s="323">
        <v>122.3</v>
      </c>
      <c r="M393" s="323">
        <v>32.762120000000003</v>
      </c>
      <c r="N393" s="1"/>
      <c r="O393" s="1"/>
    </row>
    <row r="394" spans="1:15" ht="12.75" customHeight="1">
      <c r="A394" s="30">
        <v>384</v>
      </c>
      <c r="B394" s="342" t="s">
        <v>488</v>
      </c>
      <c r="C394" s="323">
        <v>149.1</v>
      </c>
      <c r="D394" s="324">
        <v>148.53333333333333</v>
      </c>
      <c r="E394" s="324">
        <v>147.06666666666666</v>
      </c>
      <c r="F394" s="324">
        <v>145.03333333333333</v>
      </c>
      <c r="G394" s="324">
        <v>143.56666666666666</v>
      </c>
      <c r="H394" s="324">
        <v>150.56666666666666</v>
      </c>
      <c r="I394" s="324">
        <v>152.0333333333333</v>
      </c>
      <c r="J394" s="324">
        <v>154.06666666666666</v>
      </c>
      <c r="K394" s="323">
        <v>150</v>
      </c>
      <c r="L394" s="323">
        <v>146.5</v>
      </c>
      <c r="M394" s="323">
        <v>17.851019999999998</v>
      </c>
      <c r="N394" s="1"/>
      <c r="O394" s="1"/>
    </row>
    <row r="395" spans="1:15" ht="12.75" customHeight="1">
      <c r="A395" s="30">
        <v>385</v>
      </c>
      <c r="B395" s="342" t="s">
        <v>489</v>
      </c>
      <c r="C395" s="323">
        <v>1176.3</v>
      </c>
      <c r="D395" s="324">
        <v>1171.1000000000001</v>
      </c>
      <c r="E395" s="324">
        <v>1160.2000000000003</v>
      </c>
      <c r="F395" s="324">
        <v>1144.1000000000001</v>
      </c>
      <c r="G395" s="324">
        <v>1133.2000000000003</v>
      </c>
      <c r="H395" s="324">
        <v>1187.2000000000003</v>
      </c>
      <c r="I395" s="324">
        <v>1198.1000000000004</v>
      </c>
      <c r="J395" s="324">
        <v>1214.2000000000003</v>
      </c>
      <c r="K395" s="323">
        <v>1182</v>
      </c>
      <c r="L395" s="323">
        <v>1155</v>
      </c>
      <c r="M395" s="323">
        <v>1.0476099999999999</v>
      </c>
      <c r="N395" s="1"/>
      <c r="O395" s="1"/>
    </row>
    <row r="396" spans="1:15" ht="12.75" customHeight="1">
      <c r="A396" s="30">
        <v>386</v>
      </c>
      <c r="B396" s="342" t="s">
        <v>186</v>
      </c>
      <c r="C396" s="323">
        <v>2418.85</v>
      </c>
      <c r="D396" s="324">
        <v>2405.75</v>
      </c>
      <c r="E396" s="324">
        <v>2387.1</v>
      </c>
      <c r="F396" s="324">
        <v>2355.35</v>
      </c>
      <c r="G396" s="324">
        <v>2336.6999999999998</v>
      </c>
      <c r="H396" s="324">
        <v>2437.5</v>
      </c>
      <c r="I396" s="324">
        <v>2456.1499999999996</v>
      </c>
      <c r="J396" s="324">
        <v>2487.9</v>
      </c>
      <c r="K396" s="323">
        <v>2424.4</v>
      </c>
      <c r="L396" s="323">
        <v>2374</v>
      </c>
      <c r="M396" s="323">
        <v>38.492220000000003</v>
      </c>
      <c r="N396" s="1"/>
      <c r="O396" s="1"/>
    </row>
    <row r="397" spans="1:15" ht="12.75" customHeight="1">
      <c r="A397" s="30">
        <v>387</v>
      </c>
      <c r="B397" s="342" t="s">
        <v>847</v>
      </c>
      <c r="C397" s="323">
        <v>530.54999999999995</v>
      </c>
      <c r="D397" s="324">
        <v>530.19999999999993</v>
      </c>
      <c r="E397" s="324">
        <v>520.39999999999986</v>
      </c>
      <c r="F397" s="324">
        <v>510.24999999999989</v>
      </c>
      <c r="G397" s="324">
        <v>500.44999999999982</v>
      </c>
      <c r="H397" s="324">
        <v>540.34999999999991</v>
      </c>
      <c r="I397" s="324">
        <v>550.14999999999986</v>
      </c>
      <c r="J397" s="324">
        <v>560.29999999999995</v>
      </c>
      <c r="K397" s="323">
        <v>540</v>
      </c>
      <c r="L397" s="323">
        <v>520.04999999999995</v>
      </c>
      <c r="M397" s="323">
        <v>2.4127399999999999</v>
      </c>
      <c r="N397" s="1"/>
      <c r="O397" s="1"/>
    </row>
    <row r="398" spans="1:15" ht="12.75" customHeight="1">
      <c r="A398" s="30">
        <v>388</v>
      </c>
      <c r="B398" s="342" t="s">
        <v>480</v>
      </c>
      <c r="C398" s="323">
        <v>246.05</v>
      </c>
      <c r="D398" s="324">
        <v>247.29999999999998</v>
      </c>
      <c r="E398" s="324">
        <v>243.24999999999997</v>
      </c>
      <c r="F398" s="324">
        <v>240.45</v>
      </c>
      <c r="G398" s="324">
        <v>236.39999999999998</v>
      </c>
      <c r="H398" s="324">
        <v>250.09999999999997</v>
      </c>
      <c r="I398" s="324">
        <v>254.14999999999998</v>
      </c>
      <c r="J398" s="324">
        <v>256.94999999999993</v>
      </c>
      <c r="K398" s="323">
        <v>251.35</v>
      </c>
      <c r="L398" s="323">
        <v>244.5</v>
      </c>
      <c r="M398" s="323">
        <v>1.0927199999999999</v>
      </c>
      <c r="N398" s="1"/>
      <c r="O398" s="1"/>
    </row>
    <row r="399" spans="1:15" ht="12.75" customHeight="1">
      <c r="A399" s="30">
        <v>389</v>
      </c>
      <c r="B399" s="342" t="s">
        <v>490</v>
      </c>
      <c r="C399" s="323">
        <v>948.55</v>
      </c>
      <c r="D399" s="324">
        <v>947.01666666666677</v>
      </c>
      <c r="E399" s="324">
        <v>936.53333333333353</v>
      </c>
      <c r="F399" s="324">
        <v>924.51666666666677</v>
      </c>
      <c r="G399" s="324">
        <v>914.03333333333353</v>
      </c>
      <c r="H399" s="324">
        <v>959.03333333333353</v>
      </c>
      <c r="I399" s="324">
        <v>969.51666666666688</v>
      </c>
      <c r="J399" s="324">
        <v>981.53333333333353</v>
      </c>
      <c r="K399" s="323">
        <v>957.5</v>
      </c>
      <c r="L399" s="323">
        <v>935</v>
      </c>
      <c r="M399" s="323">
        <v>0.79590000000000005</v>
      </c>
      <c r="N399" s="1"/>
      <c r="O399" s="1"/>
    </row>
    <row r="400" spans="1:15" ht="12.75" customHeight="1">
      <c r="A400" s="30">
        <v>390</v>
      </c>
      <c r="B400" s="342" t="s">
        <v>491</v>
      </c>
      <c r="C400" s="323">
        <v>1597.9</v>
      </c>
      <c r="D400" s="324">
        <v>1606.95</v>
      </c>
      <c r="E400" s="324">
        <v>1583.9</v>
      </c>
      <c r="F400" s="324">
        <v>1569.9</v>
      </c>
      <c r="G400" s="324">
        <v>1546.8500000000001</v>
      </c>
      <c r="H400" s="324">
        <v>1620.95</v>
      </c>
      <c r="I400" s="324">
        <v>1643.9999999999998</v>
      </c>
      <c r="J400" s="324">
        <v>1658</v>
      </c>
      <c r="K400" s="323">
        <v>1630</v>
      </c>
      <c r="L400" s="323">
        <v>1592.95</v>
      </c>
      <c r="M400" s="323">
        <v>1.1676299999999999</v>
      </c>
      <c r="N400" s="1"/>
      <c r="O400" s="1"/>
    </row>
    <row r="401" spans="1:15" ht="12.75" customHeight="1">
      <c r="A401" s="30">
        <v>391</v>
      </c>
      <c r="B401" s="342" t="s">
        <v>482</v>
      </c>
      <c r="C401" s="323">
        <v>32.6</v>
      </c>
      <c r="D401" s="324">
        <v>32.733333333333341</v>
      </c>
      <c r="E401" s="324">
        <v>32.26666666666668</v>
      </c>
      <c r="F401" s="324">
        <v>31.933333333333337</v>
      </c>
      <c r="G401" s="324">
        <v>31.466666666666676</v>
      </c>
      <c r="H401" s="324">
        <v>33.066666666666684</v>
      </c>
      <c r="I401" s="324">
        <v>33.533333333333339</v>
      </c>
      <c r="J401" s="324">
        <v>33.866666666666688</v>
      </c>
      <c r="K401" s="323">
        <v>33.200000000000003</v>
      </c>
      <c r="L401" s="323">
        <v>32.4</v>
      </c>
      <c r="M401" s="323">
        <v>21.207899999999999</v>
      </c>
      <c r="N401" s="1"/>
      <c r="O401" s="1"/>
    </row>
    <row r="402" spans="1:15" ht="12.75" customHeight="1">
      <c r="A402" s="30">
        <v>392</v>
      </c>
      <c r="B402" s="342" t="s">
        <v>187</v>
      </c>
      <c r="C402" s="323">
        <v>99.3</v>
      </c>
      <c r="D402" s="324">
        <v>99.55</v>
      </c>
      <c r="E402" s="324">
        <v>97.75</v>
      </c>
      <c r="F402" s="324">
        <v>96.2</v>
      </c>
      <c r="G402" s="324">
        <v>94.4</v>
      </c>
      <c r="H402" s="324">
        <v>101.1</v>
      </c>
      <c r="I402" s="324">
        <v>102.89999999999998</v>
      </c>
      <c r="J402" s="324">
        <v>104.44999999999999</v>
      </c>
      <c r="K402" s="323">
        <v>101.35</v>
      </c>
      <c r="L402" s="323">
        <v>98</v>
      </c>
      <c r="M402" s="323">
        <v>469.69583</v>
      </c>
      <c r="N402" s="1"/>
      <c r="O402" s="1"/>
    </row>
    <row r="403" spans="1:15" ht="12.75" customHeight="1">
      <c r="A403" s="30">
        <v>393</v>
      </c>
      <c r="B403" s="342" t="s">
        <v>275</v>
      </c>
      <c r="C403" s="323">
        <v>7326.2</v>
      </c>
      <c r="D403" s="324">
        <v>7330.416666666667</v>
      </c>
      <c r="E403" s="324">
        <v>7301.8333333333339</v>
      </c>
      <c r="F403" s="324">
        <v>7277.4666666666672</v>
      </c>
      <c r="G403" s="324">
        <v>7248.8833333333341</v>
      </c>
      <c r="H403" s="324">
        <v>7354.7833333333338</v>
      </c>
      <c r="I403" s="324">
        <v>7383.3666666666677</v>
      </c>
      <c r="J403" s="324">
        <v>7407.7333333333336</v>
      </c>
      <c r="K403" s="323">
        <v>7359</v>
      </c>
      <c r="L403" s="323">
        <v>7306.05</v>
      </c>
      <c r="M403" s="323">
        <v>0.19952</v>
      </c>
      <c r="N403" s="1"/>
      <c r="O403" s="1"/>
    </row>
    <row r="404" spans="1:15" ht="12.75" customHeight="1">
      <c r="A404" s="30">
        <v>394</v>
      </c>
      <c r="B404" s="342" t="s">
        <v>274</v>
      </c>
      <c r="C404" s="323">
        <v>816.7</v>
      </c>
      <c r="D404" s="324">
        <v>812.9666666666667</v>
      </c>
      <c r="E404" s="324">
        <v>807.43333333333339</v>
      </c>
      <c r="F404" s="324">
        <v>798.16666666666674</v>
      </c>
      <c r="G404" s="324">
        <v>792.63333333333344</v>
      </c>
      <c r="H404" s="324">
        <v>822.23333333333335</v>
      </c>
      <c r="I404" s="324">
        <v>827.76666666666665</v>
      </c>
      <c r="J404" s="324">
        <v>837.0333333333333</v>
      </c>
      <c r="K404" s="323">
        <v>818.5</v>
      </c>
      <c r="L404" s="323">
        <v>803.7</v>
      </c>
      <c r="M404" s="323">
        <v>9.6582000000000008</v>
      </c>
      <c r="N404" s="1"/>
      <c r="O404" s="1"/>
    </row>
    <row r="405" spans="1:15" ht="12.75" customHeight="1">
      <c r="A405" s="30">
        <v>395</v>
      </c>
      <c r="B405" s="342" t="s">
        <v>188</v>
      </c>
      <c r="C405" s="323">
        <v>1069.7</v>
      </c>
      <c r="D405" s="324">
        <v>1060.8166666666668</v>
      </c>
      <c r="E405" s="324">
        <v>1049.0333333333338</v>
      </c>
      <c r="F405" s="324">
        <v>1028.366666666667</v>
      </c>
      <c r="G405" s="324">
        <v>1016.5833333333339</v>
      </c>
      <c r="H405" s="324">
        <v>1081.4833333333336</v>
      </c>
      <c r="I405" s="324">
        <v>1093.2666666666669</v>
      </c>
      <c r="J405" s="324">
        <v>1113.9333333333334</v>
      </c>
      <c r="K405" s="323">
        <v>1072.5999999999999</v>
      </c>
      <c r="L405" s="323">
        <v>1040.1500000000001</v>
      </c>
      <c r="M405" s="323">
        <v>12.78905</v>
      </c>
      <c r="N405" s="1"/>
      <c r="O405" s="1"/>
    </row>
    <row r="406" spans="1:15" ht="12.75" customHeight="1">
      <c r="A406" s="30">
        <v>396</v>
      </c>
      <c r="B406" s="342" t="s">
        <v>189</v>
      </c>
      <c r="C406" s="323">
        <v>485.15</v>
      </c>
      <c r="D406" s="324">
        <v>480.56666666666666</v>
      </c>
      <c r="E406" s="324">
        <v>475.13333333333333</v>
      </c>
      <c r="F406" s="324">
        <v>465.11666666666667</v>
      </c>
      <c r="G406" s="324">
        <v>459.68333333333334</v>
      </c>
      <c r="H406" s="324">
        <v>490.58333333333331</v>
      </c>
      <c r="I406" s="324">
        <v>496.01666666666659</v>
      </c>
      <c r="J406" s="324">
        <v>506.0333333333333</v>
      </c>
      <c r="K406" s="323">
        <v>486</v>
      </c>
      <c r="L406" s="323">
        <v>470.55</v>
      </c>
      <c r="M406" s="323">
        <v>277.50689</v>
      </c>
      <c r="N406" s="1"/>
      <c r="O406" s="1"/>
    </row>
    <row r="407" spans="1:15" ht="12.75" customHeight="1">
      <c r="A407" s="30">
        <v>397</v>
      </c>
      <c r="B407" s="342" t="s">
        <v>495</v>
      </c>
      <c r="C407" s="323">
        <v>1789.5</v>
      </c>
      <c r="D407" s="324">
        <v>1849.8333333333333</v>
      </c>
      <c r="E407" s="324">
        <v>1699.6666666666665</v>
      </c>
      <c r="F407" s="324">
        <v>1609.8333333333333</v>
      </c>
      <c r="G407" s="324">
        <v>1459.6666666666665</v>
      </c>
      <c r="H407" s="324">
        <v>1939.6666666666665</v>
      </c>
      <c r="I407" s="324">
        <v>2089.833333333333</v>
      </c>
      <c r="J407" s="324">
        <v>2179.6666666666665</v>
      </c>
      <c r="K407" s="323">
        <v>2000</v>
      </c>
      <c r="L407" s="323">
        <v>1760</v>
      </c>
      <c r="M407" s="323">
        <v>1.3305199999999999</v>
      </c>
      <c r="N407" s="1"/>
      <c r="O407" s="1"/>
    </row>
    <row r="408" spans="1:15" ht="12.75" customHeight="1">
      <c r="A408" s="30">
        <v>398</v>
      </c>
      <c r="B408" s="342" t="s">
        <v>496</v>
      </c>
      <c r="C408" s="323">
        <v>108.4</v>
      </c>
      <c r="D408" s="324">
        <v>108.71666666666665</v>
      </c>
      <c r="E408" s="324">
        <v>107.13333333333331</v>
      </c>
      <c r="F408" s="324">
        <v>105.86666666666666</v>
      </c>
      <c r="G408" s="324">
        <v>104.28333333333332</v>
      </c>
      <c r="H408" s="324">
        <v>109.98333333333331</v>
      </c>
      <c r="I408" s="324">
        <v>111.56666666666665</v>
      </c>
      <c r="J408" s="324">
        <v>112.8333333333333</v>
      </c>
      <c r="K408" s="323">
        <v>110.3</v>
      </c>
      <c r="L408" s="323">
        <v>107.45</v>
      </c>
      <c r="M408" s="323">
        <v>3.2149299999999998</v>
      </c>
      <c r="N408" s="1"/>
      <c r="O408" s="1"/>
    </row>
    <row r="409" spans="1:15" ht="12.75" customHeight="1">
      <c r="A409" s="30">
        <v>399</v>
      </c>
      <c r="B409" s="342" t="s">
        <v>501</v>
      </c>
      <c r="C409" s="323">
        <v>112.85</v>
      </c>
      <c r="D409" s="324">
        <v>113.76666666666667</v>
      </c>
      <c r="E409" s="324">
        <v>111.58333333333333</v>
      </c>
      <c r="F409" s="324">
        <v>110.31666666666666</v>
      </c>
      <c r="G409" s="324">
        <v>108.13333333333333</v>
      </c>
      <c r="H409" s="324">
        <v>115.03333333333333</v>
      </c>
      <c r="I409" s="324">
        <v>117.21666666666667</v>
      </c>
      <c r="J409" s="324">
        <v>118.48333333333333</v>
      </c>
      <c r="K409" s="323">
        <v>115.95</v>
      </c>
      <c r="L409" s="323">
        <v>112.5</v>
      </c>
      <c r="M409" s="323">
        <v>9.4278099999999991</v>
      </c>
      <c r="N409" s="1"/>
      <c r="O409" s="1"/>
    </row>
    <row r="410" spans="1:15" ht="12.75" customHeight="1">
      <c r="A410" s="30">
        <v>400</v>
      </c>
      <c r="B410" s="342" t="s">
        <v>497</v>
      </c>
      <c r="C410" s="323">
        <v>127.4</v>
      </c>
      <c r="D410" s="324">
        <v>128.56666666666666</v>
      </c>
      <c r="E410" s="324">
        <v>124.13333333333333</v>
      </c>
      <c r="F410" s="324">
        <v>120.86666666666666</v>
      </c>
      <c r="G410" s="324">
        <v>116.43333333333332</v>
      </c>
      <c r="H410" s="324">
        <v>131.83333333333331</v>
      </c>
      <c r="I410" s="324">
        <v>136.26666666666665</v>
      </c>
      <c r="J410" s="324">
        <v>139.53333333333333</v>
      </c>
      <c r="K410" s="323">
        <v>133</v>
      </c>
      <c r="L410" s="323">
        <v>125.3</v>
      </c>
      <c r="M410" s="323">
        <v>27.78415</v>
      </c>
      <c r="N410" s="1"/>
      <c r="O410" s="1"/>
    </row>
    <row r="411" spans="1:15" ht="12.75" customHeight="1">
      <c r="A411" s="30">
        <v>401</v>
      </c>
      <c r="B411" s="342" t="s">
        <v>499</v>
      </c>
      <c r="C411" s="323">
        <v>3497.25</v>
      </c>
      <c r="D411" s="324">
        <v>3486.1</v>
      </c>
      <c r="E411" s="324">
        <v>3443.2</v>
      </c>
      <c r="F411" s="324">
        <v>3389.15</v>
      </c>
      <c r="G411" s="324">
        <v>3346.25</v>
      </c>
      <c r="H411" s="324">
        <v>3540.1499999999996</v>
      </c>
      <c r="I411" s="324">
        <v>3583.05</v>
      </c>
      <c r="J411" s="324">
        <v>3637.0999999999995</v>
      </c>
      <c r="K411" s="323">
        <v>3529</v>
      </c>
      <c r="L411" s="323">
        <v>3432.05</v>
      </c>
      <c r="M411" s="323">
        <v>0.26468000000000003</v>
      </c>
      <c r="N411" s="1"/>
      <c r="O411" s="1"/>
    </row>
    <row r="412" spans="1:15" ht="12.75" customHeight="1">
      <c r="A412" s="30">
        <v>402</v>
      </c>
      <c r="B412" s="342" t="s">
        <v>498</v>
      </c>
      <c r="C412" s="323">
        <v>581</v>
      </c>
      <c r="D412" s="324">
        <v>572.9666666666667</v>
      </c>
      <c r="E412" s="324">
        <v>550.63333333333344</v>
      </c>
      <c r="F412" s="324">
        <v>520.26666666666677</v>
      </c>
      <c r="G412" s="324">
        <v>497.93333333333351</v>
      </c>
      <c r="H412" s="324">
        <v>603.33333333333337</v>
      </c>
      <c r="I412" s="324">
        <v>625.66666666666663</v>
      </c>
      <c r="J412" s="324">
        <v>656.0333333333333</v>
      </c>
      <c r="K412" s="323">
        <v>595.29999999999995</v>
      </c>
      <c r="L412" s="323">
        <v>542.6</v>
      </c>
      <c r="M412" s="323">
        <v>5.7386799999999996</v>
      </c>
      <c r="N412" s="1"/>
      <c r="O412" s="1"/>
    </row>
    <row r="413" spans="1:15" ht="12.75" customHeight="1">
      <c r="A413" s="30">
        <v>403</v>
      </c>
      <c r="B413" s="342" t="s">
        <v>500</v>
      </c>
      <c r="C413" s="323">
        <v>423.45</v>
      </c>
      <c r="D413" s="324">
        <v>428.76666666666665</v>
      </c>
      <c r="E413" s="324">
        <v>415.18333333333328</v>
      </c>
      <c r="F413" s="324">
        <v>406.91666666666663</v>
      </c>
      <c r="G413" s="324">
        <v>393.33333333333326</v>
      </c>
      <c r="H413" s="324">
        <v>437.0333333333333</v>
      </c>
      <c r="I413" s="324">
        <v>450.61666666666667</v>
      </c>
      <c r="J413" s="324">
        <v>458.88333333333333</v>
      </c>
      <c r="K413" s="323">
        <v>442.35</v>
      </c>
      <c r="L413" s="323">
        <v>420.5</v>
      </c>
      <c r="M413" s="323">
        <v>2.0880899999999998</v>
      </c>
      <c r="N413" s="1"/>
      <c r="O413" s="1"/>
    </row>
    <row r="414" spans="1:15" ht="12.75" customHeight="1">
      <c r="A414" s="30">
        <v>404</v>
      </c>
      <c r="B414" s="342" t="s">
        <v>190</v>
      </c>
      <c r="C414" s="323">
        <v>22361.45</v>
      </c>
      <c r="D414" s="324">
        <v>22248.799999999999</v>
      </c>
      <c r="E414" s="324">
        <v>22072.649999999998</v>
      </c>
      <c r="F414" s="324">
        <v>21783.85</v>
      </c>
      <c r="G414" s="324">
        <v>21607.699999999997</v>
      </c>
      <c r="H414" s="324">
        <v>22537.599999999999</v>
      </c>
      <c r="I414" s="324">
        <v>22713.75</v>
      </c>
      <c r="J414" s="324">
        <v>23002.55</v>
      </c>
      <c r="K414" s="323">
        <v>22424.95</v>
      </c>
      <c r="L414" s="323">
        <v>21960</v>
      </c>
      <c r="M414" s="323">
        <v>0.31447999999999998</v>
      </c>
      <c r="N414" s="1"/>
      <c r="O414" s="1"/>
    </row>
    <row r="415" spans="1:15" ht="12.75" customHeight="1">
      <c r="A415" s="30">
        <v>405</v>
      </c>
      <c r="B415" s="342" t="s">
        <v>502</v>
      </c>
      <c r="C415" s="323">
        <v>1595.1</v>
      </c>
      <c r="D415" s="324">
        <v>1585.4499999999998</v>
      </c>
      <c r="E415" s="324">
        <v>1561.0999999999997</v>
      </c>
      <c r="F415" s="324">
        <v>1527.1</v>
      </c>
      <c r="G415" s="324">
        <v>1502.7499999999998</v>
      </c>
      <c r="H415" s="324">
        <v>1619.4499999999996</v>
      </c>
      <c r="I415" s="324">
        <v>1643.8</v>
      </c>
      <c r="J415" s="324">
        <v>1677.7999999999995</v>
      </c>
      <c r="K415" s="323">
        <v>1609.8</v>
      </c>
      <c r="L415" s="323">
        <v>1551.45</v>
      </c>
      <c r="M415" s="323">
        <v>0.39838000000000001</v>
      </c>
      <c r="N415" s="1"/>
      <c r="O415" s="1"/>
    </row>
    <row r="416" spans="1:15" ht="12.75" customHeight="1">
      <c r="A416" s="30">
        <v>406</v>
      </c>
      <c r="B416" s="342" t="s">
        <v>191</v>
      </c>
      <c r="C416" s="323">
        <v>2359.8000000000002</v>
      </c>
      <c r="D416" s="324">
        <v>2363.75</v>
      </c>
      <c r="E416" s="324">
        <v>2337.5</v>
      </c>
      <c r="F416" s="324">
        <v>2315.1999999999998</v>
      </c>
      <c r="G416" s="324">
        <v>2288.9499999999998</v>
      </c>
      <c r="H416" s="324">
        <v>2386.0500000000002</v>
      </c>
      <c r="I416" s="324">
        <v>2412.3000000000002</v>
      </c>
      <c r="J416" s="324">
        <v>2434.6000000000004</v>
      </c>
      <c r="K416" s="323">
        <v>2390</v>
      </c>
      <c r="L416" s="323">
        <v>2341.4499999999998</v>
      </c>
      <c r="M416" s="323">
        <v>2.5964299999999998</v>
      </c>
      <c r="N416" s="1"/>
      <c r="O416" s="1"/>
    </row>
    <row r="417" spans="1:15" ht="12.75" customHeight="1">
      <c r="A417" s="30">
        <v>407</v>
      </c>
      <c r="B417" s="342" t="s">
        <v>492</v>
      </c>
      <c r="C417" s="323">
        <v>471.8</v>
      </c>
      <c r="D417" s="324">
        <v>470.76666666666665</v>
      </c>
      <c r="E417" s="324">
        <v>462.0333333333333</v>
      </c>
      <c r="F417" s="324">
        <v>452.26666666666665</v>
      </c>
      <c r="G417" s="324">
        <v>443.5333333333333</v>
      </c>
      <c r="H417" s="324">
        <v>480.5333333333333</v>
      </c>
      <c r="I417" s="324">
        <v>489.26666666666665</v>
      </c>
      <c r="J417" s="324">
        <v>499.0333333333333</v>
      </c>
      <c r="K417" s="323">
        <v>479.5</v>
      </c>
      <c r="L417" s="323">
        <v>461</v>
      </c>
      <c r="M417" s="323">
        <v>0.57415000000000005</v>
      </c>
      <c r="N417" s="1"/>
      <c r="O417" s="1"/>
    </row>
    <row r="418" spans="1:15" ht="12.75" customHeight="1">
      <c r="A418" s="30">
        <v>408</v>
      </c>
      <c r="B418" s="342" t="s">
        <v>493</v>
      </c>
      <c r="C418" s="323">
        <v>28.25</v>
      </c>
      <c r="D418" s="324">
        <v>28.483333333333334</v>
      </c>
      <c r="E418" s="324">
        <v>27.966666666666669</v>
      </c>
      <c r="F418" s="324">
        <v>27.683333333333334</v>
      </c>
      <c r="G418" s="324">
        <v>27.166666666666668</v>
      </c>
      <c r="H418" s="324">
        <v>28.766666666666669</v>
      </c>
      <c r="I418" s="324">
        <v>29.283333333333335</v>
      </c>
      <c r="J418" s="324">
        <v>29.56666666666667</v>
      </c>
      <c r="K418" s="323">
        <v>29</v>
      </c>
      <c r="L418" s="323">
        <v>28.2</v>
      </c>
      <c r="M418" s="323">
        <v>17.48856</v>
      </c>
      <c r="N418" s="1"/>
      <c r="O418" s="1"/>
    </row>
    <row r="419" spans="1:15" ht="12.75" customHeight="1">
      <c r="A419" s="30">
        <v>409</v>
      </c>
      <c r="B419" s="342" t="s">
        <v>494</v>
      </c>
      <c r="C419" s="323">
        <v>3270.15</v>
      </c>
      <c r="D419" s="324">
        <v>3313.4833333333336</v>
      </c>
      <c r="E419" s="324">
        <v>3206.666666666667</v>
      </c>
      <c r="F419" s="324">
        <v>3143.1833333333334</v>
      </c>
      <c r="G419" s="324">
        <v>3036.3666666666668</v>
      </c>
      <c r="H419" s="324">
        <v>3376.9666666666672</v>
      </c>
      <c r="I419" s="324">
        <v>3483.7833333333338</v>
      </c>
      <c r="J419" s="324">
        <v>3547.2666666666673</v>
      </c>
      <c r="K419" s="323">
        <v>3420.3</v>
      </c>
      <c r="L419" s="323">
        <v>3250</v>
      </c>
      <c r="M419" s="323">
        <v>0.57798000000000005</v>
      </c>
      <c r="N419" s="1"/>
      <c r="O419" s="1"/>
    </row>
    <row r="420" spans="1:15" ht="12.75" customHeight="1">
      <c r="A420" s="30">
        <v>410</v>
      </c>
      <c r="B420" s="342" t="s">
        <v>503</v>
      </c>
      <c r="C420" s="323">
        <v>701.9</v>
      </c>
      <c r="D420" s="324">
        <v>712.6</v>
      </c>
      <c r="E420" s="324">
        <v>687.7</v>
      </c>
      <c r="F420" s="324">
        <v>673.5</v>
      </c>
      <c r="G420" s="324">
        <v>648.6</v>
      </c>
      <c r="H420" s="324">
        <v>726.80000000000007</v>
      </c>
      <c r="I420" s="324">
        <v>751.69999999999993</v>
      </c>
      <c r="J420" s="324">
        <v>765.90000000000009</v>
      </c>
      <c r="K420" s="323">
        <v>737.5</v>
      </c>
      <c r="L420" s="323">
        <v>698.4</v>
      </c>
      <c r="M420" s="323">
        <v>7.4165599999999996</v>
      </c>
      <c r="N420" s="1"/>
      <c r="O420" s="1"/>
    </row>
    <row r="421" spans="1:15" ht="12.75" customHeight="1">
      <c r="A421" s="30">
        <v>411</v>
      </c>
      <c r="B421" s="342" t="s">
        <v>505</v>
      </c>
      <c r="C421" s="323">
        <v>716.3</v>
      </c>
      <c r="D421" s="324">
        <v>724.69999999999993</v>
      </c>
      <c r="E421" s="324">
        <v>695.59999999999991</v>
      </c>
      <c r="F421" s="324">
        <v>674.9</v>
      </c>
      <c r="G421" s="324">
        <v>645.79999999999995</v>
      </c>
      <c r="H421" s="324">
        <v>745.39999999999986</v>
      </c>
      <c r="I421" s="324">
        <v>774.5</v>
      </c>
      <c r="J421" s="324">
        <v>795.19999999999982</v>
      </c>
      <c r="K421" s="323">
        <v>753.8</v>
      </c>
      <c r="L421" s="323">
        <v>704</v>
      </c>
      <c r="M421" s="323">
        <v>1.1367400000000001</v>
      </c>
      <c r="N421" s="1"/>
      <c r="O421" s="1"/>
    </row>
    <row r="422" spans="1:15" ht="12.75" customHeight="1">
      <c r="A422" s="30">
        <v>412</v>
      </c>
      <c r="B422" s="342" t="s">
        <v>504</v>
      </c>
      <c r="C422" s="323">
        <v>2402.9499999999998</v>
      </c>
      <c r="D422" s="324">
        <v>2406.2833333333333</v>
      </c>
      <c r="E422" s="324">
        <v>2387.6666666666665</v>
      </c>
      <c r="F422" s="324">
        <v>2372.3833333333332</v>
      </c>
      <c r="G422" s="324">
        <v>2353.7666666666664</v>
      </c>
      <c r="H422" s="324">
        <v>2421.5666666666666</v>
      </c>
      <c r="I422" s="324">
        <v>2440.1833333333334</v>
      </c>
      <c r="J422" s="324">
        <v>2455.4666666666667</v>
      </c>
      <c r="K422" s="323">
        <v>2424.9</v>
      </c>
      <c r="L422" s="323">
        <v>2391</v>
      </c>
      <c r="M422" s="323">
        <v>8.5379999999999998E-2</v>
      </c>
      <c r="N422" s="1"/>
      <c r="O422" s="1"/>
    </row>
    <row r="423" spans="1:15" ht="12.75" customHeight="1">
      <c r="A423" s="30">
        <v>413</v>
      </c>
      <c r="B423" s="342" t="s">
        <v>897</v>
      </c>
      <c r="C423" s="323">
        <v>612.95000000000005</v>
      </c>
      <c r="D423" s="324">
        <v>615.28333333333342</v>
      </c>
      <c r="E423" s="324">
        <v>606.61666666666679</v>
      </c>
      <c r="F423" s="324">
        <v>600.28333333333342</v>
      </c>
      <c r="G423" s="324">
        <v>591.61666666666679</v>
      </c>
      <c r="H423" s="324">
        <v>621.61666666666679</v>
      </c>
      <c r="I423" s="324">
        <v>630.28333333333353</v>
      </c>
      <c r="J423" s="324">
        <v>636.61666666666679</v>
      </c>
      <c r="K423" s="323">
        <v>623.95000000000005</v>
      </c>
      <c r="L423" s="323">
        <v>608.95000000000005</v>
      </c>
      <c r="M423" s="323">
        <v>6.4079699999999997</v>
      </c>
      <c r="N423" s="1"/>
      <c r="O423" s="1"/>
    </row>
    <row r="424" spans="1:15" ht="12.75" customHeight="1">
      <c r="A424" s="30">
        <v>414</v>
      </c>
      <c r="B424" s="342" t="s">
        <v>506</v>
      </c>
      <c r="C424" s="323">
        <v>761.25</v>
      </c>
      <c r="D424" s="324">
        <v>761.1</v>
      </c>
      <c r="E424" s="324">
        <v>752.2</v>
      </c>
      <c r="F424" s="324">
        <v>743.15</v>
      </c>
      <c r="G424" s="324">
        <v>734.25</v>
      </c>
      <c r="H424" s="324">
        <v>770.15000000000009</v>
      </c>
      <c r="I424" s="324">
        <v>779.05</v>
      </c>
      <c r="J424" s="324">
        <v>788.10000000000014</v>
      </c>
      <c r="K424" s="323">
        <v>770</v>
      </c>
      <c r="L424" s="323">
        <v>752.05</v>
      </c>
      <c r="M424" s="323">
        <v>0.54842000000000002</v>
      </c>
      <c r="N424" s="1"/>
      <c r="O424" s="1"/>
    </row>
    <row r="425" spans="1:15" ht="12.75" customHeight="1">
      <c r="A425" s="30">
        <v>415</v>
      </c>
      <c r="B425" s="342" t="s">
        <v>507</v>
      </c>
      <c r="C425" s="323">
        <v>356.45</v>
      </c>
      <c r="D425" s="324">
        <v>353.98333333333335</v>
      </c>
      <c r="E425" s="324">
        <v>346.51666666666671</v>
      </c>
      <c r="F425" s="324">
        <v>336.58333333333337</v>
      </c>
      <c r="G425" s="324">
        <v>329.11666666666673</v>
      </c>
      <c r="H425" s="324">
        <v>363.91666666666669</v>
      </c>
      <c r="I425" s="324">
        <v>371.38333333333338</v>
      </c>
      <c r="J425" s="324">
        <v>381.31666666666666</v>
      </c>
      <c r="K425" s="323">
        <v>361.45</v>
      </c>
      <c r="L425" s="323">
        <v>344.05</v>
      </c>
      <c r="M425" s="323">
        <v>2.3562099999999999</v>
      </c>
      <c r="N425" s="1"/>
      <c r="O425" s="1"/>
    </row>
    <row r="426" spans="1:15" ht="12.75" customHeight="1">
      <c r="A426" s="30">
        <v>416</v>
      </c>
      <c r="B426" s="342" t="s">
        <v>515</v>
      </c>
      <c r="C426" s="323">
        <v>276.2</v>
      </c>
      <c r="D426" s="324">
        <v>278.58333333333331</v>
      </c>
      <c r="E426" s="324">
        <v>273.01666666666665</v>
      </c>
      <c r="F426" s="324">
        <v>269.83333333333331</v>
      </c>
      <c r="G426" s="324">
        <v>264.26666666666665</v>
      </c>
      <c r="H426" s="324">
        <v>281.76666666666665</v>
      </c>
      <c r="I426" s="324">
        <v>287.33333333333337</v>
      </c>
      <c r="J426" s="324">
        <v>290.51666666666665</v>
      </c>
      <c r="K426" s="323">
        <v>284.14999999999998</v>
      </c>
      <c r="L426" s="323">
        <v>275.39999999999998</v>
      </c>
      <c r="M426" s="323">
        <v>5.8959000000000001</v>
      </c>
      <c r="N426" s="1"/>
      <c r="O426" s="1"/>
    </row>
    <row r="427" spans="1:15" ht="12.75" customHeight="1">
      <c r="A427" s="30">
        <v>417</v>
      </c>
      <c r="B427" s="342" t="s">
        <v>508</v>
      </c>
      <c r="C427" s="323">
        <v>60.05</v>
      </c>
      <c r="D427" s="324">
        <v>60.29999999999999</v>
      </c>
      <c r="E427" s="324">
        <v>58.949999999999982</v>
      </c>
      <c r="F427" s="324">
        <v>57.849999999999994</v>
      </c>
      <c r="G427" s="324">
        <v>56.499999999999986</v>
      </c>
      <c r="H427" s="324">
        <v>61.399999999999977</v>
      </c>
      <c r="I427" s="324">
        <v>62.749999999999986</v>
      </c>
      <c r="J427" s="324">
        <v>63.849999999999973</v>
      </c>
      <c r="K427" s="323">
        <v>61.65</v>
      </c>
      <c r="L427" s="323">
        <v>59.2</v>
      </c>
      <c r="M427" s="323">
        <v>24.928139999999999</v>
      </c>
      <c r="N427" s="1"/>
      <c r="O427" s="1"/>
    </row>
    <row r="428" spans="1:15" ht="12.75" customHeight="1">
      <c r="A428" s="30">
        <v>418</v>
      </c>
      <c r="B428" s="342" t="s">
        <v>192</v>
      </c>
      <c r="C428" s="323">
        <v>2355.4</v>
      </c>
      <c r="D428" s="324">
        <v>2356.8666666666663</v>
      </c>
      <c r="E428" s="324">
        <v>2238.7333333333327</v>
      </c>
      <c r="F428" s="324">
        <v>2122.0666666666662</v>
      </c>
      <c r="G428" s="324">
        <v>2003.9333333333325</v>
      </c>
      <c r="H428" s="324">
        <v>2473.5333333333328</v>
      </c>
      <c r="I428" s="324">
        <v>2591.666666666667</v>
      </c>
      <c r="J428" s="324">
        <v>2708.333333333333</v>
      </c>
      <c r="K428" s="323">
        <v>2475</v>
      </c>
      <c r="L428" s="323">
        <v>2240.1999999999998</v>
      </c>
      <c r="M428" s="323">
        <v>8.3910599999999995</v>
      </c>
      <c r="N428" s="1"/>
      <c r="O428" s="1"/>
    </row>
    <row r="429" spans="1:15" ht="12.75" customHeight="1">
      <c r="A429" s="30">
        <v>419</v>
      </c>
      <c r="B429" s="342" t="s">
        <v>193</v>
      </c>
      <c r="C429" s="323">
        <v>1112.7</v>
      </c>
      <c r="D429" s="324">
        <v>1102.0999999999999</v>
      </c>
      <c r="E429" s="324">
        <v>1088.1999999999998</v>
      </c>
      <c r="F429" s="324">
        <v>1063.6999999999998</v>
      </c>
      <c r="G429" s="324">
        <v>1049.7999999999997</v>
      </c>
      <c r="H429" s="324">
        <v>1126.5999999999999</v>
      </c>
      <c r="I429" s="324">
        <v>1140.5</v>
      </c>
      <c r="J429" s="324">
        <v>1165</v>
      </c>
      <c r="K429" s="323">
        <v>1116</v>
      </c>
      <c r="L429" s="323">
        <v>1077.5999999999999</v>
      </c>
      <c r="M429" s="323">
        <v>13.26085</v>
      </c>
      <c r="N429" s="1"/>
      <c r="O429" s="1"/>
    </row>
    <row r="430" spans="1:15" ht="12.75" customHeight="1">
      <c r="A430" s="30">
        <v>420</v>
      </c>
      <c r="B430" s="342" t="s">
        <v>512</v>
      </c>
      <c r="C430" s="323">
        <v>323.05</v>
      </c>
      <c r="D430" s="324">
        <v>324.33333333333331</v>
      </c>
      <c r="E430" s="324">
        <v>317.71666666666664</v>
      </c>
      <c r="F430" s="324">
        <v>312.38333333333333</v>
      </c>
      <c r="G430" s="324">
        <v>305.76666666666665</v>
      </c>
      <c r="H430" s="324">
        <v>329.66666666666663</v>
      </c>
      <c r="I430" s="324">
        <v>336.2833333333333</v>
      </c>
      <c r="J430" s="324">
        <v>341.61666666666662</v>
      </c>
      <c r="K430" s="323">
        <v>330.95</v>
      </c>
      <c r="L430" s="323">
        <v>319</v>
      </c>
      <c r="M430" s="323">
        <v>11.517709999999999</v>
      </c>
      <c r="N430" s="1"/>
      <c r="O430" s="1"/>
    </row>
    <row r="431" spans="1:15" ht="12.75" customHeight="1">
      <c r="A431" s="30">
        <v>421</v>
      </c>
      <c r="B431" s="342" t="s">
        <v>509</v>
      </c>
      <c r="C431" s="323">
        <v>91.8</v>
      </c>
      <c r="D431" s="324">
        <v>91.583333333333329</v>
      </c>
      <c r="E431" s="324">
        <v>90.316666666666663</v>
      </c>
      <c r="F431" s="324">
        <v>88.833333333333329</v>
      </c>
      <c r="G431" s="324">
        <v>87.566666666666663</v>
      </c>
      <c r="H431" s="324">
        <v>93.066666666666663</v>
      </c>
      <c r="I431" s="324">
        <v>94.333333333333343</v>
      </c>
      <c r="J431" s="324">
        <v>95.816666666666663</v>
      </c>
      <c r="K431" s="323">
        <v>92.85</v>
      </c>
      <c r="L431" s="323">
        <v>90.1</v>
      </c>
      <c r="M431" s="323">
        <v>1.2745</v>
      </c>
      <c r="N431" s="1"/>
      <c r="O431" s="1"/>
    </row>
    <row r="432" spans="1:15" ht="12.75" customHeight="1">
      <c r="A432" s="30">
        <v>422</v>
      </c>
      <c r="B432" s="342" t="s">
        <v>511</v>
      </c>
      <c r="C432" s="323">
        <v>187</v>
      </c>
      <c r="D432" s="324">
        <v>186.86666666666667</v>
      </c>
      <c r="E432" s="324">
        <v>182.38333333333335</v>
      </c>
      <c r="F432" s="324">
        <v>177.76666666666668</v>
      </c>
      <c r="G432" s="324">
        <v>173.28333333333336</v>
      </c>
      <c r="H432" s="324">
        <v>191.48333333333335</v>
      </c>
      <c r="I432" s="324">
        <v>195.9666666666667</v>
      </c>
      <c r="J432" s="324">
        <v>200.58333333333334</v>
      </c>
      <c r="K432" s="323">
        <v>191.35</v>
      </c>
      <c r="L432" s="323">
        <v>182.25</v>
      </c>
      <c r="M432" s="323">
        <v>7.24777</v>
      </c>
      <c r="N432" s="1"/>
      <c r="O432" s="1"/>
    </row>
    <row r="433" spans="1:15" ht="12.75" customHeight="1">
      <c r="A433" s="30">
        <v>423</v>
      </c>
      <c r="B433" s="342" t="s">
        <v>513</v>
      </c>
      <c r="C433" s="323">
        <v>542.95000000000005</v>
      </c>
      <c r="D433" s="324">
        <v>544.33333333333337</v>
      </c>
      <c r="E433" s="324">
        <v>538.66666666666674</v>
      </c>
      <c r="F433" s="324">
        <v>534.38333333333333</v>
      </c>
      <c r="G433" s="324">
        <v>528.7166666666667</v>
      </c>
      <c r="H433" s="324">
        <v>548.61666666666679</v>
      </c>
      <c r="I433" s="324">
        <v>554.28333333333353</v>
      </c>
      <c r="J433" s="324">
        <v>558.56666666666683</v>
      </c>
      <c r="K433" s="323">
        <v>550</v>
      </c>
      <c r="L433" s="323">
        <v>540.04999999999995</v>
      </c>
      <c r="M433" s="323">
        <v>0.63285000000000002</v>
      </c>
      <c r="N433" s="1"/>
      <c r="O433" s="1"/>
    </row>
    <row r="434" spans="1:15" ht="12.75" customHeight="1">
      <c r="A434" s="30">
        <v>424</v>
      </c>
      <c r="B434" s="342" t="s">
        <v>514</v>
      </c>
      <c r="C434" s="323">
        <v>394.65</v>
      </c>
      <c r="D434" s="324">
        <v>397.65000000000003</v>
      </c>
      <c r="E434" s="324">
        <v>390.30000000000007</v>
      </c>
      <c r="F434" s="324">
        <v>385.95000000000005</v>
      </c>
      <c r="G434" s="324">
        <v>378.60000000000008</v>
      </c>
      <c r="H434" s="324">
        <v>402.00000000000006</v>
      </c>
      <c r="I434" s="324">
        <v>409.35000000000008</v>
      </c>
      <c r="J434" s="324">
        <v>413.70000000000005</v>
      </c>
      <c r="K434" s="323">
        <v>405</v>
      </c>
      <c r="L434" s="323">
        <v>393.3</v>
      </c>
      <c r="M434" s="323">
        <v>1.4037599999999999</v>
      </c>
      <c r="N434" s="1"/>
      <c r="O434" s="1"/>
    </row>
    <row r="435" spans="1:15" ht="12.75" customHeight="1">
      <c r="A435" s="30">
        <v>425</v>
      </c>
      <c r="B435" s="342" t="s">
        <v>516</v>
      </c>
      <c r="C435" s="323">
        <v>1910.4</v>
      </c>
      <c r="D435" s="324">
        <v>1927.2333333333333</v>
      </c>
      <c r="E435" s="324">
        <v>1884.6666666666667</v>
      </c>
      <c r="F435" s="324">
        <v>1858.9333333333334</v>
      </c>
      <c r="G435" s="324">
        <v>1816.3666666666668</v>
      </c>
      <c r="H435" s="324">
        <v>1952.9666666666667</v>
      </c>
      <c r="I435" s="324">
        <v>1995.5333333333333</v>
      </c>
      <c r="J435" s="324">
        <v>2021.2666666666667</v>
      </c>
      <c r="K435" s="323">
        <v>1969.8</v>
      </c>
      <c r="L435" s="323">
        <v>1901.5</v>
      </c>
      <c r="M435" s="323">
        <v>0.10861</v>
      </c>
      <c r="N435" s="1"/>
      <c r="O435" s="1"/>
    </row>
    <row r="436" spans="1:15" ht="12.75" customHeight="1">
      <c r="A436" s="30">
        <v>426</v>
      </c>
      <c r="B436" s="342" t="s">
        <v>517</v>
      </c>
      <c r="C436" s="323">
        <v>819.6</v>
      </c>
      <c r="D436" s="324">
        <v>816.9</v>
      </c>
      <c r="E436" s="324">
        <v>809.19999999999993</v>
      </c>
      <c r="F436" s="324">
        <v>798.8</v>
      </c>
      <c r="G436" s="324">
        <v>791.09999999999991</v>
      </c>
      <c r="H436" s="324">
        <v>827.3</v>
      </c>
      <c r="I436" s="324">
        <v>835</v>
      </c>
      <c r="J436" s="324">
        <v>845.4</v>
      </c>
      <c r="K436" s="323">
        <v>824.6</v>
      </c>
      <c r="L436" s="323">
        <v>806.5</v>
      </c>
      <c r="M436" s="323">
        <v>0.19416</v>
      </c>
      <c r="N436" s="1"/>
      <c r="O436" s="1"/>
    </row>
    <row r="437" spans="1:15" ht="12.75" customHeight="1">
      <c r="A437" s="30">
        <v>427</v>
      </c>
      <c r="B437" s="342" t="s">
        <v>194</v>
      </c>
      <c r="C437" s="323">
        <v>892.25</v>
      </c>
      <c r="D437" s="324">
        <v>898</v>
      </c>
      <c r="E437" s="324">
        <v>884.2</v>
      </c>
      <c r="F437" s="324">
        <v>876.15000000000009</v>
      </c>
      <c r="G437" s="324">
        <v>862.35000000000014</v>
      </c>
      <c r="H437" s="324">
        <v>906.05</v>
      </c>
      <c r="I437" s="324">
        <v>919.84999999999991</v>
      </c>
      <c r="J437" s="324">
        <v>927.89999999999986</v>
      </c>
      <c r="K437" s="323">
        <v>911.8</v>
      </c>
      <c r="L437" s="323">
        <v>889.95</v>
      </c>
      <c r="M437" s="323">
        <v>38.611939999999997</v>
      </c>
      <c r="N437" s="1"/>
      <c r="O437" s="1"/>
    </row>
    <row r="438" spans="1:15" ht="12.75" customHeight="1">
      <c r="A438" s="30">
        <v>428</v>
      </c>
      <c r="B438" s="342" t="s">
        <v>518</v>
      </c>
      <c r="C438" s="323">
        <v>474.95</v>
      </c>
      <c r="D438" s="324">
        <v>475.75</v>
      </c>
      <c r="E438" s="324">
        <v>468.2</v>
      </c>
      <c r="F438" s="324">
        <v>461.45</v>
      </c>
      <c r="G438" s="324">
        <v>453.9</v>
      </c>
      <c r="H438" s="324">
        <v>482.5</v>
      </c>
      <c r="I438" s="324">
        <v>490.04999999999995</v>
      </c>
      <c r="J438" s="324">
        <v>496.8</v>
      </c>
      <c r="K438" s="323">
        <v>483.3</v>
      </c>
      <c r="L438" s="323">
        <v>469</v>
      </c>
      <c r="M438" s="323">
        <v>2.0217800000000001</v>
      </c>
      <c r="N438" s="1"/>
      <c r="O438" s="1"/>
    </row>
    <row r="439" spans="1:15" ht="12.75" customHeight="1">
      <c r="A439" s="30">
        <v>429</v>
      </c>
      <c r="B439" s="342" t="s">
        <v>195</v>
      </c>
      <c r="C439" s="323">
        <v>463.7</v>
      </c>
      <c r="D439" s="324">
        <v>462.2833333333333</v>
      </c>
      <c r="E439" s="324">
        <v>458.56666666666661</v>
      </c>
      <c r="F439" s="324">
        <v>453.43333333333328</v>
      </c>
      <c r="G439" s="324">
        <v>449.71666666666658</v>
      </c>
      <c r="H439" s="324">
        <v>467.41666666666663</v>
      </c>
      <c r="I439" s="324">
        <v>471.13333333333333</v>
      </c>
      <c r="J439" s="324">
        <v>476.26666666666665</v>
      </c>
      <c r="K439" s="323">
        <v>466</v>
      </c>
      <c r="L439" s="323">
        <v>457.15</v>
      </c>
      <c r="M439" s="323">
        <v>13.37602</v>
      </c>
      <c r="N439" s="1"/>
      <c r="O439" s="1"/>
    </row>
    <row r="440" spans="1:15" ht="12.75" customHeight="1">
      <c r="A440" s="30">
        <v>430</v>
      </c>
      <c r="B440" s="342" t="s">
        <v>521</v>
      </c>
      <c r="C440" s="323">
        <v>781</v>
      </c>
      <c r="D440" s="324">
        <v>778.36666666666667</v>
      </c>
      <c r="E440" s="324">
        <v>756.73333333333335</v>
      </c>
      <c r="F440" s="324">
        <v>732.4666666666667</v>
      </c>
      <c r="G440" s="324">
        <v>710.83333333333337</v>
      </c>
      <c r="H440" s="324">
        <v>802.63333333333333</v>
      </c>
      <c r="I440" s="324">
        <v>824.26666666666677</v>
      </c>
      <c r="J440" s="324">
        <v>848.5333333333333</v>
      </c>
      <c r="K440" s="323">
        <v>800</v>
      </c>
      <c r="L440" s="323">
        <v>754.1</v>
      </c>
      <c r="M440" s="323">
        <v>4.2846000000000002</v>
      </c>
      <c r="N440" s="1"/>
      <c r="O440" s="1"/>
    </row>
    <row r="441" spans="1:15" ht="12.75" customHeight="1">
      <c r="A441" s="30">
        <v>431</v>
      </c>
      <c r="B441" s="342" t="s">
        <v>519</v>
      </c>
      <c r="C441" s="323">
        <v>313.95</v>
      </c>
      <c r="D441" s="324">
        <v>315.11666666666662</v>
      </c>
      <c r="E441" s="324">
        <v>309.88333333333321</v>
      </c>
      <c r="F441" s="324">
        <v>305.81666666666661</v>
      </c>
      <c r="G441" s="324">
        <v>300.5833333333332</v>
      </c>
      <c r="H441" s="324">
        <v>319.18333333333322</v>
      </c>
      <c r="I441" s="324">
        <v>324.41666666666669</v>
      </c>
      <c r="J441" s="324">
        <v>328.48333333333323</v>
      </c>
      <c r="K441" s="323">
        <v>320.35000000000002</v>
      </c>
      <c r="L441" s="323">
        <v>311.05</v>
      </c>
      <c r="M441" s="323">
        <v>1.2074499999999999</v>
      </c>
      <c r="N441" s="1"/>
      <c r="O441" s="1"/>
    </row>
    <row r="442" spans="1:15" ht="12.75" customHeight="1">
      <c r="A442" s="30">
        <v>432</v>
      </c>
      <c r="B442" s="342" t="s">
        <v>520</v>
      </c>
      <c r="C442" s="323">
        <v>1964.35</v>
      </c>
      <c r="D442" s="324">
        <v>1977.0166666666667</v>
      </c>
      <c r="E442" s="324">
        <v>1948.8833333333332</v>
      </c>
      <c r="F442" s="324">
        <v>1933.4166666666665</v>
      </c>
      <c r="G442" s="324">
        <v>1905.2833333333331</v>
      </c>
      <c r="H442" s="324">
        <v>1992.4833333333333</v>
      </c>
      <c r="I442" s="324">
        <v>2020.616666666667</v>
      </c>
      <c r="J442" s="324">
        <v>2036.0833333333335</v>
      </c>
      <c r="K442" s="323">
        <v>2005.15</v>
      </c>
      <c r="L442" s="323">
        <v>1961.55</v>
      </c>
      <c r="M442" s="323">
        <v>0.65964999999999996</v>
      </c>
      <c r="N442" s="1"/>
      <c r="O442" s="1"/>
    </row>
    <row r="443" spans="1:15" ht="12.75" customHeight="1">
      <c r="A443" s="30">
        <v>433</v>
      </c>
      <c r="B443" s="342" t="s">
        <v>522</v>
      </c>
      <c r="C443" s="323">
        <v>515.54999999999995</v>
      </c>
      <c r="D443" s="324">
        <v>516.85</v>
      </c>
      <c r="E443" s="324">
        <v>506.70000000000005</v>
      </c>
      <c r="F443" s="324">
        <v>497.85</v>
      </c>
      <c r="G443" s="324">
        <v>487.70000000000005</v>
      </c>
      <c r="H443" s="324">
        <v>525.70000000000005</v>
      </c>
      <c r="I443" s="324">
        <v>535.84999999999991</v>
      </c>
      <c r="J443" s="324">
        <v>544.70000000000005</v>
      </c>
      <c r="K443" s="323">
        <v>527</v>
      </c>
      <c r="L443" s="323">
        <v>508</v>
      </c>
      <c r="M443" s="323">
        <v>4.1116900000000003</v>
      </c>
      <c r="N443" s="1"/>
      <c r="O443" s="1"/>
    </row>
    <row r="444" spans="1:15" ht="12.75" customHeight="1">
      <c r="A444" s="30">
        <v>434</v>
      </c>
      <c r="B444" s="342" t="s">
        <v>523</v>
      </c>
      <c r="C444" s="323">
        <v>9.75</v>
      </c>
      <c r="D444" s="324">
        <v>9.85</v>
      </c>
      <c r="E444" s="324">
        <v>9.6499999999999986</v>
      </c>
      <c r="F444" s="324">
        <v>9.5499999999999989</v>
      </c>
      <c r="G444" s="324">
        <v>9.3499999999999979</v>
      </c>
      <c r="H444" s="324">
        <v>9.9499999999999993</v>
      </c>
      <c r="I444" s="324">
        <v>10.149999999999999</v>
      </c>
      <c r="J444" s="324">
        <v>10.25</v>
      </c>
      <c r="K444" s="323">
        <v>10.050000000000001</v>
      </c>
      <c r="L444" s="323">
        <v>9.75</v>
      </c>
      <c r="M444" s="323">
        <v>177.11769000000001</v>
      </c>
      <c r="N444" s="1"/>
      <c r="O444" s="1"/>
    </row>
    <row r="445" spans="1:15" ht="12.75" customHeight="1">
      <c r="A445" s="30">
        <v>435</v>
      </c>
      <c r="B445" s="342" t="s">
        <v>510</v>
      </c>
      <c r="C445" s="323">
        <v>329.6</v>
      </c>
      <c r="D445" s="324">
        <v>331.23333333333335</v>
      </c>
      <c r="E445" s="324">
        <v>325.4666666666667</v>
      </c>
      <c r="F445" s="324">
        <v>321.33333333333337</v>
      </c>
      <c r="G445" s="324">
        <v>315.56666666666672</v>
      </c>
      <c r="H445" s="324">
        <v>335.36666666666667</v>
      </c>
      <c r="I445" s="324">
        <v>341.13333333333333</v>
      </c>
      <c r="J445" s="324">
        <v>345.26666666666665</v>
      </c>
      <c r="K445" s="323">
        <v>337</v>
      </c>
      <c r="L445" s="323">
        <v>327.10000000000002</v>
      </c>
      <c r="M445" s="323">
        <v>2.1383299999999998</v>
      </c>
      <c r="N445" s="1"/>
      <c r="O445" s="1"/>
    </row>
    <row r="446" spans="1:15" ht="12.75" customHeight="1">
      <c r="A446" s="30">
        <v>436</v>
      </c>
      <c r="B446" s="342" t="s">
        <v>524</v>
      </c>
      <c r="C446" s="323">
        <v>1059.05</v>
      </c>
      <c r="D446" s="324">
        <v>1061.9833333333333</v>
      </c>
      <c r="E446" s="324">
        <v>1049.0666666666666</v>
      </c>
      <c r="F446" s="324">
        <v>1039.0833333333333</v>
      </c>
      <c r="G446" s="324">
        <v>1026.1666666666665</v>
      </c>
      <c r="H446" s="324">
        <v>1071.9666666666667</v>
      </c>
      <c r="I446" s="324">
        <v>1084.8833333333332</v>
      </c>
      <c r="J446" s="324">
        <v>1094.8666666666668</v>
      </c>
      <c r="K446" s="323">
        <v>1074.9000000000001</v>
      </c>
      <c r="L446" s="323">
        <v>1052</v>
      </c>
      <c r="M446" s="323">
        <v>0.94806000000000001</v>
      </c>
      <c r="N446" s="1"/>
      <c r="O446" s="1"/>
    </row>
    <row r="447" spans="1:15" ht="12.75" customHeight="1">
      <c r="A447" s="30">
        <v>437</v>
      </c>
      <c r="B447" s="342" t="s">
        <v>276</v>
      </c>
      <c r="C447" s="323">
        <v>575.25</v>
      </c>
      <c r="D447" s="324">
        <v>575.98333333333323</v>
      </c>
      <c r="E447" s="324">
        <v>569.86666666666645</v>
      </c>
      <c r="F447" s="324">
        <v>564.48333333333323</v>
      </c>
      <c r="G447" s="324">
        <v>558.36666666666645</v>
      </c>
      <c r="H447" s="324">
        <v>581.36666666666645</v>
      </c>
      <c r="I447" s="324">
        <v>587.48333333333323</v>
      </c>
      <c r="J447" s="324">
        <v>592.86666666666645</v>
      </c>
      <c r="K447" s="323">
        <v>582.1</v>
      </c>
      <c r="L447" s="323">
        <v>570.6</v>
      </c>
      <c r="M447" s="323">
        <v>3.04453</v>
      </c>
      <c r="N447" s="1"/>
      <c r="O447" s="1"/>
    </row>
    <row r="448" spans="1:15" ht="12.75" customHeight="1">
      <c r="A448" s="30">
        <v>438</v>
      </c>
      <c r="B448" s="342" t="s">
        <v>529</v>
      </c>
      <c r="C448" s="323">
        <v>1490</v>
      </c>
      <c r="D448" s="324">
        <v>1493</v>
      </c>
      <c r="E448" s="324">
        <v>1467</v>
      </c>
      <c r="F448" s="324">
        <v>1444</v>
      </c>
      <c r="G448" s="324">
        <v>1418</v>
      </c>
      <c r="H448" s="324">
        <v>1516</v>
      </c>
      <c r="I448" s="324">
        <v>1542</v>
      </c>
      <c r="J448" s="324">
        <v>1565</v>
      </c>
      <c r="K448" s="323">
        <v>1519</v>
      </c>
      <c r="L448" s="323">
        <v>1470</v>
      </c>
      <c r="M448" s="323">
        <v>1.50461</v>
      </c>
      <c r="N448" s="1"/>
      <c r="O448" s="1"/>
    </row>
    <row r="449" spans="1:15" ht="12.75" customHeight="1">
      <c r="A449" s="30">
        <v>439</v>
      </c>
      <c r="B449" s="342" t="s">
        <v>530</v>
      </c>
      <c r="C449" s="323">
        <v>11354.55</v>
      </c>
      <c r="D449" s="324">
        <v>11400.566666666666</v>
      </c>
      <c r="E449" s="324">
        <v>11251.133333333331</v>
      </c>
      <c r="F449" s="324">
        <v>11147.716666666665</v>
      </c>
      <c r="G449" s="324">
        <v>10998.283333333331</v>
      </c>
      <c r="H449" s="324">
        <v>11503.983333333332</v>
      </c>
      <c r="I449" s="324">
        <v>11653.416666666666</v>
      </c>
      <c r="J449" s="324">
        <v>11756.833333333332</v>
      </c>
      <c r="K449" s="323">
        <v>11550</v>
      </c>
      <c r="L449" s="323">
        <v>11297.15</v>
      </c>
      <c r="M449" s="323">
        <v>1.12E-2</v>
      </c>
      <c r="N449" s="1"/>
      <c r="O449" s="1"/>
    </row>
    <row r="450" spans="1:15" ht="12.75" customHeight="1">
      <c r="A450" s="30">
        <v>440</v>
      </c>
      <c r="B450" s="342" t="s">
        <v>196</v>
      </c>
      <c r="C450" s="323">
        <v>931.85</v>
      </c>
      <c r="D450" s="324">
        <v>929.26666666666677</v>
      </c>
      <c r="E450" s="324">
        <v>920.03333333333353</v>
      </c>
      <c r="F450" s="324">
        <v>908.21666666666681</v>
      </c>
      <c r="G450" s="324">
        <v>898.98333333333358</v>
      </c>
      <c r="H450" s="324">
        <v>941.08333333333348</v>
      </c>
      <c r="I450" s="324">
        <v>950.31666666666683</v>
      </c>
      <c r="J450" s="324">
        <v>962.13333333333344</v>
      </c>
      <c r="K450" s="323">
        <v>938.5</v>
      </c>
      <c r="L450" s="323">
        <v>917.45</v>
      </c>
      <c r="M450" s="323">
        <v>15.31845</v>
      </c>
      <c r="N450" s="1"/>
      <c r="O450" s="1"/>
    </row>
    <row r="451" spans="1:15" ht="12.75" customHeight="1">
      <c r="A451" s="30">
        <v>441</v>
      </c>
      <c r="B451" s="342" t="s">
        <v>531</v>
      </c>
      <c r="C451" s="323">
        <v>195.45</v>
      </c>
      <c r="D451" s="324">
        <v>195.69999999999996</v>
      </c>
      <c r="E451" s="324">
        <v>193.54999999999993</v>
      </c>
      <c r="F451" s="324">
        <v>191.64999999999998</v>
      </c>
      <c r="G451" s="324">
        <v>189.49999999999994</v>
      </c>
      <c r="H451" s="324">
        <v>197.59999999999991</v>
      </c>
      <c r="I451" s="324">
        <v>199.74999999999994</v>
      </c>
      <c r="J451" s="324">
        <v>201.64999999999989</v>
      </c>
      <c r="K451" s="323">
        <v>197.85</v>
      </c>
      <c r="L451" s="323">
        <v>193.8</v>
      </c>
      <c r="M451" s="323">
        <v>5.7465900000000003</v>
      </c>
      <c r="N451" s="1"/>
      <c r="O451" s="1"/>
    </row>
    <row r="452" spans="1:15" ht="12.75" customHeight="1">
      <c r="A452" s="30">
        <v>442</v>
      </c>
      <c r="B452" s="342" t="s">
        <v>532</v>
      </c>
      <c r="C452" s="323">
        <v>1146.8499999999999</v>
      </c>
      <c r="D452" s="324">
        <v>1143.9666666666665</v>
      </c>
      <c r="E452" s="324">
        <v>1127.9333333333329</v>
      </c>
      <c r="F452" s="324">
        <v>1109.0166666666664</v>
      </c>
      <c r="G452" s="324">
        <v>1092.9833333333329</v>
      </c>
      <c r="H452" s="324">
        <v>1162.883333333333</v>
      </c>
      <c r="I452" s="324">
        <v>1178.9166666666663</v>
      </c>
      <c r="J452" s="324">
        <v>1197.833333333333</v>
      </c>
      <c r="K452" s="323">
        <v>1160</v>
      </c>
      <c r="L452" s="323">
        <v>1125.05</v>
      </c>
      <c r="M452" s="323">
        <v>5.0261300000000002</v>
      </c>
      <c r="N452" s="1"/>
      <c r="O452" s="1"/>
    </row>
    <row r="453" spans="1:15" ht="12.75" customHeight="1">
      <c r="A453" s="30">
        <v>443</v>
      </c>
      <c r="B453" s="342" t="s">
        <v>197</v>
      </c>
      <c r="C453" s="323">
        <v>722.25</v>
      </c>
      <c r="D453" s="324">
        <v>718.63333333333333</v>
      </c>
      <c r="E453" s="324">
        <v>713.26666666666665</v>
      </c>
      <c r="F453" s="324">
        <v>704.2833333333333</v>
      </c>
      <c r="G453" s="324">
        <v>698.91666666666663</v>
      </c>
      <c r="H453" s="324">
        <v>727.61666666666667</v>
      </c>
      <c r="I453" s="324">
        <v>732.98333333333323</v>
      </c>
      <c r="J453" s="324">
        <v>741.9666666666667</v>
      </c>
      <c r="K453" s="323">
        <v>724</v>
      </c>
      <c r="L453" s="323">
        <v>709.65</v>
      </c>
      <c r="M453" s="323">
        <v>15.847250000000001</v>
      </c>
      <c r="N453" s="1"/>
      <c r="O453" s="1"/>
    </row>
    <row r="454" spans="1:15" ht="12.75" customHeight="1">
      <c r="A454" s="30">
        <v>444</v>
      </c>
      <c r="B454" s="342" t="s">
        <v>277</v>
      </c>
      <c r="C454" s="323">
        <v>7169.65</v>
      </c>
      <c r="D454" s="324">
        <v>7168.2166666666672</v>
      </c>
      <c r="E454" s="324">
        <v>7116.4333333333343</v>
      </c>
      <c r="F454" s="324">
        <v>7063.2166666666672</v>
      </c>
      <c r="G454" s="324">
        <v>7011.4333333333343</v>
      </c>
      <c r="H454" s="324">
        <v>7221.4333333333343</v>
      </c>
      <c r="I454" s="324">
        <v>7273.2166666666672</v>
      </c>
      <c r="J454" s="324">
        <v>7326.4333333333343</v>
      </c>
      <c r="K454" s="323">
        <v>7220</v>
      </c>
      <c r="L454" s="323">
        <v>7115</v>
      </c>
      <c r="M454" s="323">
        <v>1.5769599999999999</v>
      </c>
      <c r="N454" s="1"/>
      <c r="O454" s="1"/>
    </row>
    <row r="455" spans="1:15" ht="12.75" customHeight="1">
      <c r="A455" s="30">
        <v>445</v>
      </c>
      <c r="B455" s="342" t="s">
        <v>198</v>
      </c>
      <c r="C455" s="323">
        <v>411.7</v>
      </c>
      <c r="D455" s="324">
        <v>411.56666666666666</v>
      </c>
      <c r="E455" s="324">
        <v>404.13333333333333</v>
      </c>
      <c r="F455" s="324">
        <v>396.56666666666666</v>
      </c>
      <c r="G455" s="324">
        <v>389.13333333333333</v>
      </c>
      <c r="H455" s="324">
        <v>419.13333333333333</v>
      </c>
      <c r="I455" s="324">
        <v>426.56666666666661</v>
      </c>
      <c r="J455" s="324">
        <v>434.13333333333333</v>
      </c>
      <c r="K455" s="323">
        <v>419</v>
      </c>
      <c r="L455" s="323">
        <v>404</v>
      </c>
      <c r="M455" s="323">
        <v>407.21276999999998</v>
      </c>
      <c r="N455" s="1"/>
      <c r="O455" s="1"/>
    </row>
    <row r="456" spans="1:15" ht="12.75" customHeight="1">
      <c r="A456" s="30">
        <v>446</v>
      </c>
      <c r="B456" s="342" t="s">
        <v>533</v>
      </c>
      <c r="C456" s="323">
        <v>203.1</v>
      </c>
      <c r="D456" s="324">
        <v>203.5</v>
      </c>
      <c r="E456" s="324">
        <v>200.3</v>
      </c>
      <c r="F456" s="324">
        <v>197.5</v>
      </c>
      <c r="G456" s="324">
        <v>194.3</v>
      </c>
      <c r="H456" s="324">
        <v>206.3</v>
      </c>
      <c r="I456" s="324">
        <v>209.5</v>
      </c>
      <c r="J456" s="324">
        <v>212.3</v>
      </c>
      <c r="K456" s="323">
        <v>206.7</v>
      </c>
      <c r="L456" s="323">
        <v>200.7</v>
      </c>
      <c r="M456" s="323">
        <v>30.406960000000002</v>
      </c>
      <c r="N456" s="1"/>
      <c r="O456" s="1"/>
    </row>
    <row r="457" spans="1:15" ht="12.75" customHeight="1">
      <c r="A457" s="30">
        <v>447</v>
      </c>
      <c r="B457" s="342" t="s">
        <v>199</v>
      </c>
      <c r="C457" s="323">
        <v>231.55</v>
      </c>
      <c r="D457" s="324">
        <v>232.25</v>
      </c>
      <c r="E457" s="324">
        <v>229.85</v>
      </c>
      <c r="F457" s="324">
        <v>228.15</v>
      </c>
      <c r="G457" s="324">
        <v>225.75</v>
      </c>
      <c r="H457" s="324">
        <v>233.95</v>
      </c>
      <c r="I457" s="324">
        <v>236.34999999999997</v>
      </c>
      <c r="J457" s="324">
        <v>238.04999999999998</v>
      </c>
      <c r="K457" s="323">
        <v>234.65</v>
      </c>
      <c r="L457" s="323">
        <v>230.55</v>
      </c>
      <c r="M457" s="323">
        <v>120.74559000000001</v>
      </c>
      <c r="N457" s="1"/>
      <c r="O457" s="1"/>
    </row>
    <row r="458" spans="1:15" ht="12.75" customHeight="1">
      <c r="A458" s="30">
        <v>448</v>
      </c>
      <c r="B458" s="342" t="s">
        <v>200</v>
      </c>
      <c r="C458" s="323">
        <v>1297</v>
      </c>
      <c r="D458" s="324">
        <v>1295.4666666666665</v>
      </c>
      <c r="E458" s="324">
        <v>1279.2333333333329</v>
      </c>
      <c r="F458" s="324">
        <v>1261.4666666666665</v>
      </c>
      <c r="G458" s="324">
        <v>1245.2333333333329</v>
      </c>
      <c r="H458" s="324">
        <v>1313.2333333333329</v>
      </c>
      <c r="I458" s="324">
        <v>1329.4666666666665</v>
      </c>
      <c r="J458" s="324">
        <v>1347.2333333333329</v>
      </c>
      <c r="K458" s="323">
        <v>1311.7</v>
      </c>
      <c r="L458" s="323">
        <v>1277.7</v>
      </c>
      <c r="M458" s="323">
        <v>52.780819999999999</v>
      </c>
      <c r="N458" s="1"/>
      <c r="O458" s="1"/>
    </row>
    <row r="459" spans="1:15" ht="12.75" customHeight="1">
      <c r="A459" s="30">
        <v>449</v>
      </c>
      <c r="B459" s="342" t="s">
        <v>848</v>
      </c>
      <c r="C459" s="323">
        <v>731.7</v>
      </c>
      <c r="D459" s="324">
        <v>734.83333333333337</v>
      </c>
      <c r="E459" s="324">
        <v>723.86666666666679</v>
      </c>
      <c r="F459" s="324">
        <v>716.03333333333342</v>
      </c>
      <c r="G459" s="324">
        <v>705.06666666666683</v>
      </c>
      <c r="H459" s="324">
        <v>742.66666666666674</v>
      </c>
      <c r="I459" s="324">
        <v>753.63333333333321</v>
      </c>
      <c r="J459" s="324">
        <v>761.4666666666667</v>
      </c>
      <c r="K459" s="323">
        <v>745.8</v>
      </c>
      <c r="L459" s="323">
        <v>727</v>
      </c>
      <c r="M459" s="323">
        <v>0.42836000000000002</v>
      </c>
      <c r="N459" s="1"/>
      <c r="O459" s="1"/>
    </row>
    <row r="460" spans="1:15" ht="12.75" customHeight="1">
      <c r="A460" s="30">
        <v>450</v>
      </c>
      <c r="B460" s="342" t="s">
        <v>525</v>
      </c>
      <c r="C460" s="323">
        <v>1849.5</v>
      </c>
      <c r="D460" s="324">
        <v>1844.1666666666667</v>
      </c>
      <c r="E460" s="324">
        <v>1828.3333333333335</v>
      </c>
      <c r="F460" s="324">
        <v>1807.1666666666667</v>
      </c>
      <c r="G460" s="324">
        <v>1791.3333333333335</v>
      </c>
      <c r="H460" s="324">
        <v>1865.3333333333335</v>
      </c>
      <c r="I460" s="324">
        <v>1881.166666666667</v>
      </c>
      <c r="J460" s="324">
        <v>1902.3333333333335</v>
      </c>
      <c r="K460" s="323">
        <v>1860</v>
      </c>
      <c r="L460" s="323">
        <v>1823</v>
      </c>
      <c r="M460" s="323">
        <v>9.6100000000000005E-2</v>
      </c>
      <c r="N460" s="1"/>
      <c r="O460" s="1"/>
    </row>
    <row r="461" spans="1:15" ht="12.75" customHeight="1">
      <c r="A461" s="30">
        <v>451</v>
      </c>
      <c r="B461" s="342" t="s">
        <v>526</v>
      </c>
      <c r="C461" s="323">
        <v>791.45</v>
      </c>
      <c r="D461" s="324">
        <v>781.51666666666677</v>
      </c>
      <c r="E461" s="324">
        <v>760.03333333333353</v>
      </c>
      <c r="F461" s="324">
        <v>728.61666666666679</v>
      </c>
      <c r="G461" s="324">
        <v>707.13333333333355</v>
      </c>
      <c r="H461" s="324">
        <v>812.93333333333351</v>
      </c>
      <c r="I461" s="324">
        <v>834.41666666666686</v>
      </c>
      <c r="J461" s="324">
        <v>865.83333333333348</v>
      </c>
      <c r="K461" s="323">
        <v>803</v>
      </c>
      <c r="L461" s="323">
        <v>750.1</v>
      </c>
      <c r="M461" s="323">
        <v>2.7374800000000001</v>
      </c>
      <c r="N461" s="1"/>
      <c r="O461" s="1"/>
    </row>
    <row r="462" spans="1:15" ht="12.75" customHeight="1">
      <c r="A462" s="30">
        <v>452</v>
      </c>
      <c r="B462" s="342" t="s">
        <v>201</v>
      </c>
      <c r="C462" s="323">
        <v>3643</v>
      </c>
      <c r="D462" s="324">
        <v>3623.7833333333333</v>
      </c>
      <c r="E462" s="324">
        <v>3599.2166666666667</v>
      </c>
      <c r="F462" s="324">
        <v>3555.4333333333334</v>
      </c>
      <c r="G462" s="324">
        <v>3530.8666666666668</v>
      </c>
      <c r="H462" s="324">
        <v>3667.5666666666666</v>
      </c>
      <c r="I462" s="324">
        <v>3692.1333333333332</v>
      </c>
      <c r="J462" s="324">
        <v>3735.9166666666665</v>
      </c>
      <c r="K462" s="323">
        <v>3648.35</v>
      </c>
      <c r="L462" s="323">
        <v>3580</v>
      </c>
      <c r="M462" s="323">
        <v>17.656880000000001</v>
      </c>
      <c r="N462" s="1"/>
      <c r="O462" s="1"/>
    </row>
    <row r="463" spans="1:15" ht="12.75" customHeight="1">
      <c r="A463" s="30">
        <v>453</v>
      </c>
      <c r="B463" s="342" t="s">
        <v>534</v>
      </c>
      <c r="C463" s="323">
        <v>3785.15</v>
      </c>
      <c r="D463" s="324">
        <v>3750.0666666666671</v>
      </c>
      <c r="E463" s="324">
        <v>3690.1333333333341</v>
      </c>
      <c r="F463" s="324">
        <v>3595.1166666666672</v>
      </c>
      <c r="G463" s="324">
        <v>3535.1833333333343</v>
      </c>
      <c r="H463" s="324">
        <v>3845.0833333333339</v>
      </c>
      <c r="I463" s="324">
        <v>3905.0166666666673</v>
      </c>
      <c r="J463" s="324">
        <v>4000.0333333333338</v>
      </c>
      <c r="K463" s="323">
        <v>3810</v>
      </c>
      <c r="L463" s="323">
        <v>3655.05</v>
      </c>
      <c r="M463" s="323">
        <v>0.15844</v>
      </c>
      <c r="N463" s="1"/>
      <c r="O463" s="1"/>
    </row>
    <row r="464" spans="1:15" ht="12.75" customHeight="1">
      <c r="A464" s="30">
        <v>454</v>
      </c>
      <c r="B464" s="342" t="s">
        <v>202</v>
      </c>
      <c r="C464" s="323">
        <v>1503</v>
      </c>
      <c r="D464" s="324">
        <v>1499.6333333333332</v>
      </c>
      <c r="E464" s="324">
        <v>1490.3666666666663</v>
      </c>
      <c r="F464" s="324">
        <v>1477.7333333333331</v>
      </c>
      <c r="G464" s="324">
        <v>1468.4666666666662</v>
      </c>
      <c r="H464" s="324">
        <v>1512.2666666666664</v>
      </c>
      <c r="I464" s="324">
        <v>1521.5333333333333</v>
      </c>
      <c r="J464" s="324">
        <v>1534.1666666666665</v>
      </c>
      <c r="K464" s="323">
        <v>1508.9</v>
      </c>
      <c r="L464" s="323">
        <v>1487</v>
      </c>
      <c r="M464" s="323">
        <v>13.72791</v>
      </c>
      <c r="N464" s="1"/>
      <c r="O464" s="1"/>
    </row>
    <row r="465" spans="1:15" ht="12.75" customHeight="1">
      <c r="A465" s="30">
        <v>455</v>
      </c>
      <c r="B465" s="342" t="s">
        <v>536</v>
      </c>
      <c r="C465" s="323">
        <v>1961.75</v>
      </c>
      <c r="D465" s="324">
        <v>1954.55</v>
      </c>
      <c r="E465" s="324">
        <v>1914.6999999999998</v>
      </c>
      <c r="F465" s="324">
        <v>1867.6499999999999</v>
      </c>
      <c r="G465" s="324">
        <v>1827.7999999999997</v>
      </c>
      <c r="H465" s="324">
        <v>2001.6</v>
      </c>
      <c r="I465" s="324">
        <v>2041.4499999999998</v>
      </c>
      <c r="J465" s="324">
        <v>2088.5</v>
      </c>
      <c r="K465" s="323">
        <v>1994.4</v>
      </c>
      <c r="L465" s="323">
        <v>1907.5</v>
      </c>
      <c r="M465" s="323">
        <v>0.82101999999999997</v>
      </c>
      <c r="N465" s="1"/>
      <c r="O465" s="1"/>
    </row>
    <row r="466" spans="1:15" ht="12.75" customHeight="1">
      <c r="A466" s="30">
        <v>456</v>
      </c>
      <c r="B466" s="342" t="s">
        <v>537</v>
      </c>
      <c r="C466" s="323">
        <v>804.9</v>
      </c>
      <c r="D466" s="324">
        <v>805.96666666666658</v>
      </c>
      <c r="E466" s="324">
        <v>795.48333333333312</v>
      </c>
      <c r="F466" s="324">
        <v>786.06666666666649</v>
      </c>
      <c r="G466" s="324">
        <v>775.58333333333303</v>
      </c>
      <c r="H466" s="324">
        <v>815.38333333333321</v>
      </c>
      <c r="I466" s="324">
        <v>825.86666666666656</v>
      </c>
      <c r="J466" s="324">
        <v>835.2833333333333</v>
      </c>
      <c r="K466" s="323">
        <v>816.45</v>
      </c>
      <c r="L466" s="323">
        <v>796.55</v>
      </c>
      <c r="M466" s="323">
        <v>1.1912100000000001</v>
      </c>
      <c r="N466" s="1"/>
      <c r="O466" s="1"/>
    </row>
    <row r="467" spans="1:15" ht="12.75" customHeight="1">
      <c r="A467" s="30">
        <v>457</v>
      </c>
      <c r="B467" s="342" t="s">
        <v>541</v>
      </c>
      <c r="C467" s="323">
        <v>1566.95</v>
      </c>
      <c r="D467" s="324">
        <v>1566.55</v>
      </c>
      <c r="E467" s="324">
        <v>1548.1499999999999</v>
      </c>
      <c r="F467" s="324">
        <v>1529.35</v>
      </c>
      <c r="G467" s="324">
        <v>1510.9499999999998</v>
      </c>
      <c r="H467" s="324">
        <v>1585.35</v>
      </c>
      <c r="I467" s="324">
        <v>1603.75</v>
      </c>
      <c r="J467" s="324">
        <v>1622.55</v>
      </c>
      <c r="K467" s="323">
        <v>1584.95</v>
      </c>
      <c r="L467" s="323">
        <v>1547.75</v>
      </c>
      <c r="M467" s="323">
        <v>2.2494200000000002</v>
      </c>
      <c r="N467" s="1"/>
      <c r="O467" s="1"/>
    </row>
    <row r="468" spans="1:15" ht="12.75" customHeight="1">
      <c r="A468" s="30">
        <v>458</v>
      </c>
      <c r="B468" s="342" t="s">
        <v>538</v>
      </c>
      <c r="C468" s="323">
        <v>2011.9</v>
      </c>
      <c r="D468" s="324">
        <v>2026.1000000000001</v>
      </c>
      <c r="E468" s="324">
        <v>1982.2000000000003</v>
      </c>
      <c r="F468" s="324">
        <v>1952.5000000000002</v>
      </c>
      <c r="G468" s="324">
        <v>1908.6000000000004</v>
      </c>
      <c r="H468" s="324">
        <v>2055.8000000000002</v>
      </c>
      <c r="I468" s="324">
        <v>2099.7000000000003</v>
      </c>
      <c r="J468" s="324">
        <v>2129.4</v>
      </c>
      <c r="K468" s="323">
        <v>2070</v>
      </c>
      <c r="L468" s="323">
        <v>1996.4</v>
      </c>
      <c r="M468" s="323">
        <v>0.48879</v>
      </c>
      <c r="N468" s="1"/>
      <c r="O468" s="1"/>
    </row>
    <row r="469" spans="1:15" ht="12.75" customHeight="1">
      <c r="A469" s="30">
        <v>459</v>
      </c>
      <c r="B469" s="342" t="s">
        <v>203</v>
      </c>
      <c r="C469" s="323">
        <v>2539</v>
      </c>
      <c r="D469" s="324">
        <v>2519.6666666666665</v>
      </c>
      <c r="E469" s="324">
        <v>2494.333333333333</v>
      </c>
      <c r="F469" s="324">
        <v>2449.6666666666665</v>
      </c>
      <c r="G469" s="324">
        <v>2424.333333333333</v>
      </c>
      <c r="H469" s="324">
        <v>2564.333333333333</v>
      </c>
      <c r="I469" s="324">
        <v>2589.6666666666661</v>
      </c>
      <c r="J469" s="324">
        <v>2634.333333333333</v>
      </c>
      <c r="K469" s="323">
        <v>2545</v>
      </c>
      <c r="L469" s="323">
        <v>2475</v>
      </c>
      <c r="M469" s="323">
        <v>10.044919999999999</v>
      </c>
      <c r="N469" s="1"/>
      <c r="O469" s="1"/>
    </row>
    <row r="470" spans="1:15" ht="12.75" customHeight="1">
      <c r="A470" s="30">
        <v>460</v>
      </c>
      <c r="B470" s="342" t="s">
        <v>204</v>
      </c>
      <c r="C470" s="323">
        <v>2829</v>
      </c>
      <c r="D470" s="324">
        <v>2820.8666666666668</v>
      </c>
      <c r="E470" s="324">
        <v>2795.3833333333337</v>
      </c>
      <c r="F470" s="324">
        <v>2761.7666666666669</v>
      </c>
      <c r="G470" s="324">
        <v>2736.2833333333338</v>
      </c>
      <c r="H470" s="324">
        <v>2854.4833333333336</v>
      </c>
      <c r="I470" s="324">
        <v>2879.9666666666672</v>
      </c>
      <c r="J470" s="324">
        <v>2913.5833333333335</v>
      </c>
      <c r="K470" s="323">
        <v>2846.35</v>
      </c>
      <c r="L470" s="323">
        <v>2787.25</v>
      </c>
      <c r="M470" s="323">
        <v>0.68518999999999997</v>
      </c>
      <c r="N470" s="1"/>
      <c r="O470" s="1"/>
    </row>
    <row r="471" spans="1:15" ht="12.75" customHeight="1">
      <c r="A471" s="30">
        <v>461</v>
      </c>
      <c r="B471" s="342" t="s">
        <v>205</v>
      </c>
      <c r="C471" s="323">
        <v>484.75</v>
      </c>
      <c r="D471" s="324">
        <v>482.55</v>
      </c>
      <c r="E471" s="324">
        <v>478.20000000000005</v>
      </c>
      <c r="F471" s="324">
        <v>471.65000000000003</v>
      </c>
      <c r="G471" s="324">
        <v>467.30000000000007</v>
      </c>
      <c r="H471" s="324">
        <v>489.1</v>
      </c>
      <c r="I471" s="324">
        <v>493.45000000000005</v>
      </c>
      <c r="J471" s="324">
        <v>500</v>
      </c>
      <c r="K471" s="323">
        <v>486.9</v>
      </c>
      <c r="L471" s="323">
        <v>476</v>
      </c>
      <c r="M471" s="323">
        <v>3.8051699999999999</v>
      </c>
      <c r="N471" s="1"/>
      <c r="O471" s="1"/>
    </row>
    <row r="472" spans="1:15" ht="12.75" customHeight="1">
      <c r="A472" s="30">
        <v>462</v>
      </c>
      <c r="B472" s="342" t="s">
        <v>206</v>
      </c>
      <c r="C472" s="323">
        <v>1167.0999999999999</v>
      </c>
      <c r="D472" s="324">
        <v>1175.0166666666667</v>
      </c>
      <c r="E472" s="324">
        <v>1142.5333333333333</v>
      </c>
      <c r="F472" s="324">
        <v>1117.9666666666667</v>
      </c>
      <c r="G472" s="324">
        <v>1085.4833333333333</v>
      </c>
      <c r="H472" s="324">
        <v>1199.5833333333333</v>
      </c>
      <c r="I472" s="324">
        <v>1232.0666666666664</v>
      </c>
      <c r="J472" s="324">
        <v>1256.6333333333332</v>
      </c>
      <c r="K472" s="323">
        <v>1207.5</v>
      </c>
      <c r="L472" s="323">
        <v>1150.45</v>
      </c>
      <c r="M472" s="323">
        <v>6.1458599999999999</v>
      </c>
      <c r="N472" s="1"/>
      <c r="O472" s="1"/>
    </row>
    <row r="473" spans="1:15" ht="12.75" customHeight="1">
      <c r="A473" s="30">
        <v>463</v>
      </c>
      <c r="B473" s="342" t="s">
        <v>539</v>
      </c>
      <c r="C473" s="323">
        <v>55.6</v>
      </c>
      <c r="D473" s="324">
        <v>55.699999999999996</v>
      </c>
      <c r="E473" s="324">
        <v>54.399999999999991</v>
      </c>
      <c r="F473" s="324">
        <v>53.199999999999996</v>
      </c>
      <c r="G473" s="324">
        <v>51.899999999999991</v>
      </c>
      <c r="H473" s="324">
        <v>56.899999999999991</v>
      </c>
      <c r="I473" s="324">
        <v>58.199999999999989</v>
      </c>
      <c r="J473" s="324">
        <v>59.399999999999991</v>
      </c>
      <c r="K473" s="323">
        <v>57</v>
      </c>
      <c r="L473" s="323">
        <v>54.5</v>
      </c>
      <c r="M473" s="323">
        <v>46.405099999999997</v>
      </c>
      <c r="N473" s="1"/>
      <c r="O473" s="1"/>
    </row>
    <row r="474" spans="1:15" ht="12.75" customHeight="1">
      <c r="A474" s="30">
        <v>464</v>
      </c>
      <c r="B474" s="342" t="s">
        <v>540</v>
      </c>
      <c r="C474" s="323">
        <v>182.85</v>
      </c>
      <c r="D474" s="324">
        <v>183.4</v>
      </c>
      <c r="E474" s="324">
        <v>180.45000000000002</v>
      </c>
      <c r="F474" s="324">
        <v>178.05</v>
      </c>
      <c r="G474" s="324">
        <v>175.10000000000002</v>
      </c>
      <c r="H474" s="324">
        <v>185.8</v>
      </c>
      <c r="I474" s="324">
        <v>188.75</v>
      </c>
      <c r="J474" s="324">
        <v>191.15</v>
      </c>
      <c r="K474" s="323">
        <v>186.35</v>
      </c>
      <c r="L474" s="323">
        <v>181</v>
      </c>
      <c r="M474" s="323">
        <v>2.1922700000000002</v>
      </c>
      <c r="N474" s="1"/>
      <c r="O474" s="1"/>
    </row>
    <row r="475" spans="1:15" ht="12.75" customHeight="1">
      <c r="A475" s="30">
        <v>465</v>
      </c>
      <c r="B475" s="342" t="s">
        <v>527</v>
      </c>
      <c r="C475" s="323">
        <v>848.85</v>
      </c>
      <c r="D475" s="324">
        <v>842.76666666666677</v>
      </c>
      <c r="E475" s="324">
        <v>826.53333333333353</v>
      </c>
      <c r="F475" s="324">
        <v>804.21666666666681</v>
      </c>
      <c r="G475" s="324">
        <v>787.98333333333358</v>
      </c>
      <c r="H475" s="324">
        <v>865.08333333333348</v>
      </c>
      <c r="I475" s="324">
        <v>881.31666666666683</v>
      </c>
      <c r="J475" s="324">
        <v>903.63333333333344</v>
      </c>
      <c r="K475" s="323">
        <v>859</v>
      </c>
      <c r="L475" s="323">
        <v>820.45</v>
      </c>
      <c r="M475" s="323">
        <v>1.1754599999999999</v>
      </c>
      <c r="N475" s="1"/>
      <c r="O475" s="1"/>
    </row>
    <row r="476" spans="1:15" ht="12.75" customHeight="1">
      <c r="A476" s="30">
        <v>466</v>
      </c>
      <c r="B476" s="342" t="s">
        <v>849</v>
      </c>
      <c r="C476" s="323">
        <v>113.65</v>
      </c>
      <c r="D476" s="324">
        <v>112.10000000000001</v>
      </c>
      <c r="E476" s="324">
        <v>110.55000000000001</v>
      </c>
      <c r="F476" s="324">
        <v>107.45</v>
      </c>
      <c r="G476" s="324">
        <v>105.9</v>
      </c>
      <c r="H476" s="324">
        <v>115.20000000000002</v>
      </c>
      <c r="I476" s="324">
        <v>116.75</v>
      </c>
      <c r="J476" s="324">
        <v>119.85000000000002</v>
      </c>
      <c r="K476" s="323">
        <v>113.65</v>
      </c>
      <c r="L476" s="323">
        <v>109</v>
      </c>
      <c r="M476" s="323">
        <v>33.631039999999999</v>
      </c>
      <c r="N476" s="1"/>
      <c r="O476" s="1"/>
    </row>
    <row r="477" spans="1:15" ht="12.75" customHeight="1">
      <c r="A477" s="30">
        <v>467</v>
      </c>
      <c r="B477" s="342" t="s">
        <v>528</v>
      </c>
      <c r="C477" s="323">
        <v>66.099999999999994</v>
      </c>
      <c r="D477" s="324">
        <v>65.766666666666666</v>
      </c>
      <c r="E477" s="324">
        <v>65.083333333333329</v>
      </c>
      <c r="F477" s="324">
        <v>64.066666666666663</v>
      </c>
      <c r="G477" s="324">
        <v>63.383333333333326</v>
      </c>
      <c r="H477" s="324">
        <v>66.783333333333331</v>
      </c>
      <c r="I477" s="324">
        <v>67.466666666666669</v>
      </c>
      <c r="J477" s="324">
        <v>68.483333333333334</v>
      </c>
      <c r="K477" s="323">
        <v>66.45</v>
      </c>
      <c r="L477" s="323">
        <v>64.75</v>
      </c>
      <c r="M477" s="323">
        <v>76.056280000000001</v>
      </c>
      <c r="N477" s="1"/>
      <c r="O477" s="1"/>
    </row>
    <row r="478" spans="1:15" ht="12.75" customHeight="1">
      <c r="A478" s="30">
        <v>468</v>
      </c>
      <c r="B478" s="342" t="s">
        <v>207</v>
      </c>
      <c r="C478" s="323">
        <v>592.25</v>
      </c>
      <c r="D478" s="324">
        <v>586.68333333333328</v>
      </c>
      <c r="E478" s="324">
        <v>580.06666666666661</v>
      </c>
      <c r="F478" s="324">
        <v>567.88333333333333</v>
      </c>
      <c r="G478" s="324">
        <v>561.26666666666665</v>
      </c>
      <c r="H478" s="324">
        <v>598.86666666666656</v>
      </c>
      <c r="I478" s="324">
        <v>605.48333333333312</v>
      </c>
      <c r="J478" s="324">
        <v>617.66666666666652</v>
      </c>
      <c r="K478" s="323">
        <v>593.29999999999995</v>
      </c>
      <c r="L478" s="323">
        <v>574.5</v>
      </c>
      <c r="M478" s="323">
        <v>18.928470000000001</v>
      </c>
      <c r="N478" s="1"/>
      <c r="O478" s="1"/>
    </row>
    <row r="479" spans="1:15" ht="12.75" customHeight="1">
      <c r="A479" s="30">
        <v>469</v>
      </c>
      <c r="B479" s="342" t="s">
        <v>208</v>
      </c>
      <c r="C479" s="323">
        <v>1444.75</v>
      </c>
      <c r="D479" s="324">
        <v>1440.1666666666667</v>
      </c>
      <c r="E479" s="324">
        <v>1420.8833333333334</v>
      </c>
      <c r="F479" s="324">
        <v>1397.0166666666667</v>
      </c>
      <c r="G479" s="324">
        <v>1377.7333333333333</v>
      </c>
      <c r="H479" s="324">
        <v>1464.0333333333335</v>
      </c>
      <c r="I479" s="324">
        <v>1483.3166666666668</v>
      </c>
      <c r="J479" s="324">
        <v>1507.1833333333336</v>
      </c>
      <c r="K479" s="323">
        <v>1459.45</v>
      </c>
      <c r="L479" s="323">
        <v>1416.3</v>
      </c>
      <c r="M479" s="323">
        <v>3.3776899999999999</v>
      </c>
      <c r="N479" s="1"/>
      <c r="O479" s="1"/>
    </row>
    <row r="480" spans="1:15" ht="12.75" customHeight="1">
      <c r="A480" s="30">
        <v>470</v>
      </c>
      <c r="B480" s="342" t="s">
        <v>542</v>
      </c>
      <c r="C480" s="323">
        <v>12</v>
      </c>
      <c r="D480" s="324">
        <v>12</v>
      </c>
      <c r="E480" s="324">
        <v>11.95</v>
      </c>
      <c r="F480" s="324">
        <v>11.899999999999999</v>
      </c>
      <c r="G480" s="324">
        <v>11.849999999999998</v>
      </c>
      <c r="H480" s="324">
        <v>12.05</v>
      </c>
      <c r="I480" s="324">
        <v>12.100000000000001</v>
      </c>
      <c r="J480" s="324">
        <v>12.150000000000002</v>
      </c>
      <c r="K480" s="323">
        <v>12.05</v>
      </c>
      <c r="L480" s="323">
        <v>11.95</v>
      </c>
      <c r="M480" s="323">
        <v>19.381160000000001</v>
      </c>
      <c r="N480" s="1"/>
      <c r="O480" s="1"/>
    </row>
    <row r="481" spans="1:15" ht="12.75" customHeight="1">
      <c r="A481" s="30">
        <v>471</v>
      </c>
      <c r="B481" s="342" t="s">
        <v>543</v>
      </c>
      <c r="C481" s="323">
        <v>522.5</v>
      </c>
      <c r="D481" s="324">
        <v>520.85</v>
      </c>
      <c r="E481" s="324">
        <v>516.70000000000005</v>
      </c>
      <c r="F481" s="324">
        <v>510.9</v>
      </c>
      <c r="G481" s="324">
        <v>506.75</v>
      </c>
      <c r="H481" s="324">
        <v>526.65000000000009</v>
      </c>
      <c r="I481" s="324">
        <v>530.79999999999995</v>
      </c>
      <c r="J481" s="324">
        <v>536.60000000000014</v>
      </c>
      <c r="K481" s="323">
        <v>525</v>
      </c>
      <c r="L481" s="323">
        <v>515.04999999999995</v>
      </c>
      <c r="M481" s="323">
        <v>0.84928999999999999</v>
      </c>
      <c r="N481" s="1"/>
      <c r="O481" s="1"/>
    </row>
    <row r="482" spans="1:15" ht="12.75" customHeight="1">
      <c r="A482" s="30">
        <v>472</v>
      </c>
      <c r="B482" s="342" t="s">
        <v>545</v>
      </c>
      <c r="C482" s="323">
        <v>116.5</v>
      </c>
      <c r="D482" s="324">
        <v>115.36666666666667</v>
      </c>
      <c r="E482" s="324">
        <v>112.23333333333335</v>
      </c>
      <c r="F482" s="324">
        <v>107.96666666666667</v>
      </c>
      <c r="G482" s="324">
        <v>104.83333333333334</v>
      </c>
      <c r="H482" s="324">
        <v>119.63333333333335</v>
      </c>
      <c r="I482" s="324">
        <v>122.76666666666668</v>
      </c>
      <c r="J482" s="324">
        <v>127.03333333333336</v>
      </c>
      <c r="K482" s="323">
        <v>118.5</v>
      </c>
      <c r="L482" s="323">
        <v>111.1</v>
      </c>
      <c r="M482" s="323">
        <v>16.816669999999998</v>
      </c>
      <c r="N482" s="1"/>
      <c r="O482" s="1"/>
    </row>
    <row r="483" spans="1:15" ht="12.75" customHeight="1">
      <c r="A483" s="30">
        <v>473</v>
      </c>
      <c r="B483" s="342" t="s">
        <v>546</v>
      </c>
      <c r="C483" s="323">
        <v>17.100000000000001</v>
      </c>
      <c r="D483" s="324">
        <v>17.166666666666668</v>
      </c>
      <c r="E483" s="324">
        <v>16.933333333333337</v>
      </c>
      <c r="F483" s="324">
        <v>16.766666666666669</v>
      </c>
      <c r="G483" s="324">
        <v>16.533333333333339</v>
      </c>
      <c r="H483" s="324">
        <v>17.333333333333336</v>
      </c>
      <c r="I483" s="324">
        <v>17.566666666666663</v>
      </c>
      <c r="J483" s="324">
        <v>17.733333333333334</v>
      </c>
      <c r="K483" s="323">
        <v>17.399999999999999</v>
      </c>
      <c r="L483" s="323">
        <v>17</v>
      </c>
      <c r="M483" s="323">
        <v>14.31901</v>
      </c>
      <c r="N483" s="1"/>
      <c r="O483" s="1"/>
    </row>
    <row r="484" spans="1:15" ht="12.75" customHeight="1">
      <c r="A484" s="30">
        <v>474</v>
      </c>
      <c r="B484" s="342" t="s">
        <v>209</v>
      </c>
      <c r="C484" s="323">
        <v>6035.9</v>
      </c>
      <c r="D484" s="324">
        <v>6019.95</v>
      </c>
      <c r="E484" s="324">
        <v>5972</v>
      </c>
      <c r="F484" s="324">
        <v>5908.1</v>
      </c>
      <c r="G484" s="324">
        <v>5860.1500000000005</v>
      </c>
      <c r="H484" s="324">
        <v>6083.8499999999995</v>
      </c>
      <c r="I484" s="324">
        <v>6131.7999999999984</v>
      </c>
      <c r="J484" s="324">
        <v>6195.6999999999989</v>
      </c>
      <c r="K484" s="323">
        <v>6067.9</v>
      </c>
      <c r="L484" s="323">
        <v>5956.05</v>
      </c>
      <c r="M484" s="323">
        <v>4.6693800000000003</v>
      </c>
      <c r="N484" s="1"/>
      <c r="O484" s="1"/>
    </row>
    <row r="485" spans="1:15" ht="12.75" customHeight="1">
      <c r="A485" s="30">
        <v>475</v>
      </c>
      <c r="B485" s="342" t="s">
        <v>278</v>
      </c>
      <c r="C485" s="323">
        <v>40</v>
      </c>
      <c r="D485" s="324">
        <v>39.933333333333337</v>
      </c>
      <c r="E485" s="324">
        <v>39.416666666666671</v>
      </c>
      <c r="F485" s="324">
        <v>38.833333333333336</v>
      </c>
      <c r="G485" s="324">
        <v>38.31666666666667</v>
      </c>
      <c r="H485" s="324">
        <v>40.516666666666673</v>
      </c>
      <c r="I485" s="324">
        <v>41.033333333333339</v>
      </c>
      <c r="J485" s="324">
        <v>41.616666666666674</v>
      </c>
      <c r="K485" s="323">
        <v>40.450000000000003</v>
      </c>
      <c r="L485" s="323">
        <v>39.35</v>
      </c>
      <c r="M485" s="323">
        <v>113.38807</v>
      </c>
      <c r="N485" s="1"/>
      <c r="O485" s="1"/>
    </row>
    <row r="486" spans="1:15" ht="12.75" customHeight="1">
      <c r="A486" s="30">
        <v>476</v>
      </c>
      <c r="B486" s="342" t="s">
        <v>210</v>
      </c>
      <c r="C486" s="323">
        <v>730.75</v>
      </c>
      <c r="D486" s="324">
        <v>728.13333333333333</v>
      </c>
      <c r="E486" s="324">
        <v>722.7166666666667</v>
      </c>
      <c r="F486" s="324">
        <v>714.68333333333339</v>
      </c>
      <c r="G486" s="324">
        <v>709.26666666666677</v>
      </c>
      <c r="H486" s="324">
        <v>736.16666666666663</v>
      </c>
      <c r="I486" s="324">
        <v>741.58333333333337</v>
      </c>
      <c r="J486" s="324">
        <v>749.61666666666656</v>
      </c>
      <c r="K486" s="323">
        <v>733.55</v>
      </c>
      <c r="L486" s="323">
        <v>720.1</v>
      </c>
      <c r="M486" s="323">
        <v>28.453279999999999</v>
      </c>
      <c r="N486" s="1"/>
      <c r="O486" s="1"/>
    </row>
    <row r="487" spans="1:15" ht="12.75" customHeight="1">
      <c r="A487" s="30">
        <v>477</v>
      </c>
      <c r="B487" s="342" t="s">
        <v>544</v>
      </c>
      <c r="C487" s="323">
        <v>984</v>
      </c>
      <c r="D487" s="324">
        <v>973.33333333333337</v>
      </c>
      <c r="E487" s="324">
        <v>951.66666666666674</v>
      </c>
      <c r="F487" s="324">
        <v>919.33333333333337</v>
      </c>
      <c r="G487" s="324">
        <v>897.66666666666674</v>
      </c>
      <c r="H487" s="324">
        <v>1005.6666666666667</v>
      </c>
      <c r="I487" s="324">
        <v>1027.3333333333335</v>
      </c>
      <c r="J487" s="324">
        <v>1059.6666666666667</v>
      </c>
      <c r="K487" s="323">
        <v>995</v>
      </c>
      <c r="L487" s="323">
        <v>941</v>
      </c>
      <c r="M487" s="323">
        <v>4.7716399999999997</v>
      </c>
      <c r="N487" s="1"/>
      <c r="O487" s="1"/>
    </row>
    <row r="488" spans="1:15" ht="12.75" customHeight="1">
      <c r="A488" s="30">
        <v>478</v>
      </c>
      <c r="B488" s="342" t="s">
        <v>549</v>
      </c>
      <c r="C488" s="323">
        <v>400.45</v>
      </c>
      <c r="D488" s="324">
        <v>404.15000000000003</v>
      </c>
      <c r="E488" s="324">
        <v>395.30000000000007</v>
      </c>
      <c r="F488" s="324">
        <v>390.15000000000003</v>
      </c>
      <c r="G488" s="324">
        <v>381.30000000000007</v>
      </c>
      <c r="H488" s="324">
        <v>409.30000000000007</v>
      </c>
      <c r="I488" s="324">
        <v>418.15000000000009</v>
      </c>
      <c r="J488" s="324">
        <v>423.30000000000007</v>
      </c>
      <c r="K488" s="323">
        <v>413</v>
      </c>
      <c r="L488" s="323">
        <v>399</v>
      </c>
      <c r="M488" s="323">
        <v>1.4392199999999999</v>
      </c>
      <c r="N488" s="1"/>
      <c r="O488" s="1"/>
    </row>
    <row r="489" spans="1:15" ht="12.75" customHeight="1">
      <c r="A489" s="30">
        <v>479</v>
      </c>
      <c r="B489" s="342" t="s">
        <v>550</v>
      </c>
      <c r="C489" s="323">
        <v>31.6</v>
      </c>
      <c r="D489" s="324">
        <v>32</v>
      </c>
      <c r="E489" s="324">
        <v>30.950000000000003</v>
      </c>
      <c r="F489" s="324">
        <v>30.300000000000004</v>
      </c>
      <c r="G489" s="324">
        <v>29.250000000000007</v>
      </c>
      <c r="H489" s="324">
        <v>32.65</v>
      </c>
      <c r="I489" s="324">
        <v>33.699999999999996</v>
      </c>
      <c r="J489" s="324">
        <v>34.349999999999994</v>
      </c>
      <c r="K489" s="323">
        <v>33.049999999999997</v>
      </c>
      <c r="L489" s="323">
        <v>31.35</v>
      </c>
      <c r="M489" s="323">
        <v>59.461449999999999</v>
      </c>
      <c r="N489" s="1"/>
      <c r="O489" s="1"/>
    </row>
    <row r="490" spans="1:15" ht="12.75" customHeight="1">
      <c r="A490" s="30">
        <v>480</v>
      </c>
      <c r="B490" s="342" t="s">
        <v>551</v>
      </c>
      <c r="C490" s="323">
        <v>887.5</v>
      </c>
      <c r="D490" s="324">
        <v>886.13333333333333</v>
      </c>
      <c r="E490" s="324">
        <v>878.26666666666665</v>
      </c>
      <c r="F490" s="324">
        <v>869.0333333333333</v>
      </c>
      <c r="G490" s="324">
        <v>861.16666666666663</v>
      </c>
      <c r="H490" s="324">
        <v>895.36666666666667</v>
      </c>
      <c r="I490" s="324">
        <v>903.23333333333323</v>
      </c>
      <c r="J490" s="324">
        <v>912.4666666666667</v>
      </c>
      <c r="K490" s="323">
        <v>894</v>
      </c>
      <c r="L490" s="323">
        <v>876.9</v>
      </c>
      <c r="M490" s="323">
        <v>0.54251000000000005</v>
      </c>
      <c r="N490" s="1"/>
      <c r="O490" s="1"/>
    </row>
    <row r="491" spans="1:15" ht="12.75" customHeight="1">
      <c r="A491" s="30">
        <v>481</v>
      </c>
      <c r="B491" s="342" t="s">
        <v>553</v>
      </c>
      <c r="C491" s="323">
        <v>324.85000000000002</v>
      </c>
      <c r="D491" s="324">
        <v>324.98333333333335</v>
      </c>
      <c r="E491" s="324">
        <v>319.9666666666667</v>
      </c>
      <c r="F491" s="324">
        <v>315.08333333333337</v>
      </c>
      <c r="G491" s="324">
        <v>310.06666666666672</v>
      </c>
      <c r="H491" s="324">
        <v>329.86666666666667</v>
      </c>
      <c r="I491" s="324">
        <v>334.88333333333333</v>
      </c>
      <c r="J491" s="324">
        <v>339.76666666666665</v>
      </c>
      <c r="K491" s="323">
        <v>330</v>
      </c>
      <c r="L491" s="323">
        <v>320.10000000000002</v>
      </c>
      <c r="M491" s="323">
        <v>1.2586299999999999</v>
      </c>
      <c r="N491" s="1"/>
      <c r="O491" s="1"/>
    </row>
    <row r="492" spans="1:15" ht="12.75" customHeight="1">
      <c r="A492" s="30">
        <v>482</v>
      </c>
      <c r="B492" s="342" t="s">
        <v>280</v>
      </c>
      <c r="C492" s="323">
        <v>899.4</v>
      </c>
      <c r="D492" s="324">
        <v>900.58333333333337</v>
      </c>
      <c r="E492" s="324">
        <v>890.81666666666672</v>
      </c>
      <c r="F492" s="324">
        <v>882.23333333333335</v>
      </c>
      <c r="G492" s="324">
        <v>872.4666666666667</v>
      </c>
      <c r="H492" s="324">
        <v>909.16666666666674</v>
      </c>
      <c r="I492" s="324">
        <v>918.93333333333339</v>
      </c>
      <c r="J492" s="324">
        <v>927.51666666666677</v>
      </c>
      <c r="K492" s="323">
        <v>910.35</v>
      </c>
      <c r="L492" s="323">
        <v>892</v>
      </c>
      <c r="M492" s="323">
        <v>4.3489100000000001</v>
      </c>
      <c r="N492" s="1"/>
      <c r="O492" s="1"/>
    </row>
    <row r="493" spans="1:15" ht="12.75" customHeight="1">
      <c r="A493" s="30">
        <v>483</v>
      </c>
      <c r="B493" s="342" t="s">
        <v>211</v>
      </c>
      <c r="C493" s="323">
        <v>375.8</v>
      </c>
      <c r="D493" s="324">
        <v>375.81666666666661</v>
      </c>
      <c r="E493" s="324">
        <v>371.63333333333321</v>
      </c>
      <c r="F493" s="324">
        <v>367.46666666666658</v>
      </c>
      <c r="G493" s="324">
        <v>363.28333333333319</v>
      </c>
      <c r="H493" s="324">
        <v>379.98333333333323</v>
      </c>
      <c r="I493" s="324">
        <v>384.16666666666663</v>
      </c>
      <c r="J493" s="324">
        <v>388.33333333333326</v>
      </c>
      <c r="K493" s="323">
        <v>380</v>
      </c>
      <c r="L493" s="323">
        <v>371.65</v>
      </c>
      <c r="M493" s="323">
        <v>51.169849999999997</v>
      </c>
      <c r="N493" s="1"/>
      <c r="O493" s="1"/>
    </row>
    <row r="494" spans="1:15" ht="12.75" customHeight="1">
      <c r="A494" s="30">
        <v>484</v>
      </c>
      <c r="B494" s="342" t="s">
        <v>554</v>
      </c>
      <c r="C494" s="323">
        <v>2199.25</v>
      </c>
      <c r="D494" s="324">
        <v>2203.75</v>
      </c>
      <c r="E494" s="324">
        <v>2150.5</v>
      </c>
      <c r="F494" s="324">
        <v>2101.75</v>
      </c>
      <c r="G494" s="324">
        <v>2048.5</v>
      </c>
      <c r="H494" s="324">
        <v>2252.5</v>
      </c>
      <c r="I494" s="324">
        <v>2305.75</v>
      </c>
      <c r="J494" s="324">
        <v>2354.5</v>
      </c>
      <c r="K494" s="323">
        <v>2257</v>
      </c>
      <c r="L494" s="323">
        <v>2155</v>
      </c>
      <c r="M494" s="323">
        <v>0.80623</v>
      </c>
      <c r="N494" s="1"/>
      <c r="O494" s="1"/>
    </row>
    <row r="495" spans="1:15" ht="12.75" customHeight="1">
      <c r="A495" s="30">
        <v>485</v>
      </c>
      <c r="B495" s="342" t="s">
        <v>279</v>
      </c>
      <c r="C495" s="323">
        <v>215.5</v>
      </c>
      <c r="D495" s="324">
        <v>214.6</v>
      </c>
      <c r="E495" s="324">
        <v>212.2</v>
      </c>
      <c r="F495" s="324">
        <v>208.9</v>
      </c>
      <c r="G495" s="324">
        <v>206.5</v>
      </c>
      <c r="H495" s="324">
        <v>217.89999999999998</v>
      </c>
      <c r="I495" s="324">
        <v>220.3</v>
      </c>
      <c r="J495" s="324">
        <v>223.59999999999997</v>
      </c>
      <c r="K495" s="323">
        <v>217</v>
      </c>
      <c r="L495" s="323">
        <v>211.3</v>
      </c>
      <c r="M495" s="323">
        <v>2.6447600000000002</v>
      </c>
      <c r="N495" s="1"/>
      <c r="O495" s="1"/>
    </row>
    <row r="496" spans="1:15" ht="12.75" customHeight="1">
      <c r="A496" s="30">
        <v>486</v>
      </c>
      <c r="B496" s="342" t="s">
        <v>555</v>
      </c>
      <c r="C496" s="323">
        <v>1905.65</v>
      </c>
      <c r="D496" s="324">
        <v>1918.7166666666665</v>
      </c>
      <c r="E496" s="324">
        <v>1877.9333333333329</v>
      </c>
      <c r="F496" s="324">
        <v>1850.2166666666665</v>
      </c>
      <c r="G496" s="324">
        <v>1809.4333333333329</v>
      </c>
      <c r="H496" s="324">
        <v>1946.4333333333329</v>
      </c>
      <c r="I496" s="324">
        <v>1987.2166666666662</v>
      </c>
      <c r="J496" s="324">
        <v>2014.9333333333329</v>
      </c>
      <c r="K496" s="323">
        <v>1959.5</v>
      </c>
      <c r="L496" s="323">
        <v>1891</v>
      </c>
      <c r="M496" s="323">
        <v>0.18828</v>
      </c>
      <c r="N496" s="1"/>
      <c r="O496" s="1"/>
    </row>
    <row r="497" spans="1:15" ht="12.75" customHeight="1">
      <c r="A497" s="30">
        <v>487</v>
      </c>
      <c r="B497" s="342" t="s">
        <v>548</v>
      </c>
      <c r="C497" s="323">
        <v>638.5</v>
      </c>
      <c r="D497" s="324">
        <v>642.5</v>
      </c>
      <c r="E497" s="324">
        <v>625</v>
      </c>
      <c r="F497" s="324">
        <v>611.5</v>
      </c>
      <c r="G497" s="324">
        <v>594</v>
      </c>
      <c r="H497" s="324">
        <v>656</v>
      </c>
      <c r="I497" s="324">
        <v>673.5</v>
      </c>
      <c r="J497" s="324">
        <v>687</v>
      </c>
      <c r="K497" s="323">
        <v>660</v>
      </c>
      <c r="L497" s="323">
        <v>629</v>
      </c>
      <c r="M497" s="323">
        <v>9.6076800000000002</v>
      </c>
      <c r="N497" s="1"/>
      <c r="O497" s="1"/>
    </row>
    <row r="498" spans="1:15" ht="12.75" customHeight="1">
      <c r="A498" s="30">
        <v>488</v>
      </c>
      <c r="B498" s="342" t="s">
        <v>547</v>
      </c>
      <c r="C498" s="323">
        <v>3836.2</v>
      </c>
      <c r="D498" s="324">
        <v>3763.7666666666664</v>
      </c>
      <c r="E498" s="324">
        <v>3657.5333333333328</v>
      </c>
      <c r="F498" s="324">
        <v>3478.8666666666663</v>
      </c>
      <c r="G498" s="324">
        <v>3372.6333333333328</v>
      </c>
      <c r="H498" s="324">
        <v>3942.4333333333329</v>
      </c>
      <c r="I498" s="324">
        <v>4048.6666666666665</v>
      </c>
      <c r="J498" s="324">
        <v>4227.333333333333</v>
      </c>
      <c r="K498" s="323">
        <v>3870</v>
      </c>
      <c r="L498" s="323">
        <v>3585.1</v>
      </c>
      <c r="M498" s="323">
        <v>0.15443999999999999</v>
      </c>
      <c r="N498" s="1"/>
      <c r="O498" s="1"/>
    </row>
    <row r="499" spans="1:15" ht="12.75" customHeight="1">
      <c r="A499" s="30">
        <v>489</v>
      </c>
      <c r="B499" s="342" t="s">
        <v>212</v>
      </c>
      <c r="C499" s="323">
        <v>1191.45</v>
      </c>
      <c r="D499" s="324">
        <v>1193.0666666666666</v>
      </c>
      <c r="E499" s="324">
        <v>1176.1333333333332</v>
      </c>
      <c r="F499" s="324">
        <v>1160.8166666666666</v>
      </c>
      <c r="G499" s="324">
        <v>1143.8833333333332</v>
      </c>
      <c r="H499" s="324">
        <v>1208.3833333333332</v>
      </c>
      <c r="I499" s="324">
        <v>1225.3166666666666</v>
      </c>
      <c r="J499" s="324">
        <v>1240.6333333333332</v>
      </c>
      <c r="K499" s="323">
        <v>1210</v>
      </c>
      <c r="L499" s="323">
        <v>1177.75</v>
      </c>
      <c r="M499" s="323">
        <v>14.500030000000001</v>
      </c>
      <c r="N499" s="1"/>
      <c r="O499" s="1"/>
    </row>
    <row r="500" spans="1:15" ht="12.75" customHeight="1">
      <c r="A500" s="30">
        <v>490</v>
      </c>
      <c r="B500" s="342" t="s">
        <v>552</v>
      </c>
      <c r="C500" s="323">
        <v>2779.9</v>
      </c>
      <c r="D500" s="324">
        <v>2749.4</v>
      </c>
      <c r="E500" s="324">
        <v>2703.3</v>
      </c>
      <c r="F500" s="324">
        <v>2626.7000000000003</v>
      </c>
      <c r="G500" s="324">
        <v>2580.6000000000004</v>
      </c>
      <c r="H500" s="324">
        <v>2826</v>
      </c>
      <c r="I500" s="324">
        <v>2872.0999999999995</v>
      </c>
      <c r="J500" s="324">
        <v>2948.7</v>
      </c>
      <c r="K500" s="323">
        <v>2795.5</v>
      </c>
      <c r="L500" s="323">
        <v>2672.8</v>
      </c>
      <c r="M500" s="323">
        <v>1.77433</v>
      </c>
      <c r="N500" s="1"/>
      <c r="O500" s="1"/>
    </row>
    <row r="501" spans="1:15" ht="12.75" customHeight="1">
      <c r="A501" s="30">
        <v>491</v>
      </c>
      <c r="B501" s="342" t="s">
        <v>556</v>
      </c>
      <c r="C501" s="323">
        <v>7174.85</v>
      </c>
      <c r="D501" s="324">
        <v>7161.0166666666673</v>
      </c>
      <c r="E501" s="324">
        <v>7039.9833333333345</v>
      </c>
      <c r="F501" s="324">
        <v>6905.1166666666668</v>
      </c>
      <c r="G501" s="324">
        <v>6784.0833333333339</v>
      </c>
      <c r="H501" s="324">
        <v>7295.883333333335</v>
      </c>
      <c r="I501" s="324">
        <v>7416.9166666666679</v>
      </c>
      <c r="J501" s="324">
        <v>7551.7833333333356</v>
      </c>
      <c r="K501" s="323">
        <v>7282.05</v>
      </c>
      <c r="L501" s="323">
        <v>7026.15</v>
      </c>
      <c r="M501" s="323">
        <v>0.15762000000000001</v>
      </c>
      <c r="N501" s="1"/>
      <c r="O501" s="1"/>
    </row>
    <row r="502" spans="1:15" ht="12.75" customHeight="1">
      <c r="A502" s="30">
        <v>492</v>
      </c>
      <c r="B502" s="342" t="s">
        <v>557</v>
      </c>
      <c r="C502" s="323">
        <v>147.1</v>
      </c>
      <c r="D502" s="324">
        <v>147.95000000000002</v>
      </c>
      <c r="E502" s="324">
        <v>145.25000000000003</v>
      </c>
      <c r="F502" s="324">
        <v>143.4</v>
      </c>
      <c r="G502" s="324">
        <v>140.70000000000002</v>
      </c>
      <c r="H502" s="324">
        <v>149.80000000000004</v>
      </c>
      <c r="I502" s="324">
        <v>152.50000000000003</v>
      </c>
      <c r="J502" s="324">
        <v>154.35000000000005</v>
      </c>
      <c r="K502" s="323">
        <v>150.65</v>
      </c>
      <c r="L502" s="323">
        <v>146.1</v>
      </c>
      <c r="M502" s="323">
        <v>3.9056700000000002</v>
      </c>
      <c r="N502" s="1"/>
      <c r="O502" s="1"/>
    </row>
    <row r="503" spans="1:15" ht="12.75" customHeight="1">
      <c r="A503" s="30">
        <v>493</v>
      </c>
      <c r="B503" s="342" t="s">
        <v>558</v>
      </c>
      <c r="C503" s="323">
        <v>103.1</v>
      </c>
      <c r="D503" s="324">
        <v>105.59999999999998</v>
      </c>
      <c r="E503" s="324">
        <v>99.149999999999963</v>
      </c>
      <c r="F503" s="324">
        <v>95.199999999999989</v>
      </c>
      <c r="G503" s="324">
        <v>88.749999999999972</v>
      </c>
      <c r="H503" s="324">
        <v>109.54999999999995</v>
      </c>
      <c r="I503" s="324">
        <v>115.99999999999997</v>
      </c>
      <c r="J503" s="324">
        <v>119.94999999999995</v>
      </c>
      <c r="K503" s="323">
        <v>112.05</v>
      </c>
      <c r="L503" s="323">
        <v>101.65</v>
      </c>
      <c r="M503" s="323">
        <v>22.082229999999999</v>
      </c>
      <c r="N503" s="1"/>
      <c r="O503" s="1"/>
    </row>
    <row r="504" spans="1:15" ht="12.75" customHeight="1">
      <c r="A504" s="30">
        <v>494</v>
      </c>
      <c r="B504" s="342" t="s">
        <v>559</v>
      </c>
      <c r="C504" s="323">
        <v>460.1</v>
      </c>
      <c r="D504" s="324">
        <v>465.23333333333329</v>
      </c>
      <c r="E504" s="324">
        <v>452.76666666666659</v>
      </c>
      <c r="F504" s="324">
        <v>445.43333333333328</v>
      </c>
      <c r="G504" s="324">
        <v>432.96666666666658</v>
      </c>
      <c r="H504" s="324">
        <v>472.56666666666661</v>
      </c>
      <c r="I504" s="324">
        <v>485.0333333333333</v>
      </c>
      <c r="J504" s="324">
        <v>492.36666666666662</v>
      </c>
      <c r="K504" s="323">
        <v>477.7</v>
      </c>
      <c r="L504" s="323">
        <v>457.9</v>
      </c>
      <c r="M504" s="323">
        <v>0.85494999999999999</v>
      </c>
      <c r="N504" s="1"/>
      <c r="O504" s="1"/>
    </row>
    <row r="505" spans="1:15" ht="12.75" customHeight="1">
      <c r="A505" s="30">
        <v>495</v>
      </c>
      <c r="B505" s="342" t="s">
        <v>281</v>
      </c>
      <c r="C505" s="323">
        <v>1554.5</v>
      </c>
      <c r="D505" s="324">
        <v>1556.6333333333332</v>
      </c>
      <c r="E505" s="324">
        <v>1529.9666666666665</v>
      </c>
      <c r="F505" s="324">
        <v>1505.4333333333332</v>
      </c>
      <c r="G505" s="324">
        <v>1478.7666666666664</v>
      </c>
      <c r="H505" s="324">
        <v>1581.1666666666665</v>
      </c>
      <c r="I505" s="324">
        <v>1607.8333333333335</v>
      </c>
      <c r="J505" s="324">
        <v>1632.3666666666666</v>
      </c>
      <c r="K505" s="323">
        <v>1583.3</v>
      </c>
      <c r="L505" s="323">
        <v>1532.1</v>
      </c>
      <c r="M505" s="323">
        <v>1.4199900000000001</v>
      </c>
      <c r="N505" s="1"/>
      <c r="O505" s="1"/>
    </row>
    <row r="506" spans="1:15" ht="12.75" customHeight="1">
      <c r="A506" s="30">
        <v>496</v>
      </c>
      <c r="B506" s="342" t="s">
        <v>213</v>
      </c>
      <c r="C506" s="323">
        <v>598.15</v>
      </c>
      <c r="D506" s="324">
        <v>594.98333333333323</v>
      </c>
      <c r="E506" s="324">
        <v>589.16666666666652</v>
      </c>
      <c r="F506" s="324">
        <v>580.18333333333328</v>
      </c>
      <c r="G506" s="324">
        <v>574.36666666666656</v>
      </c>
      <c r="H506" s="324">
        <v>603.96666666666647</v>
      </c>
      <c r="I506" s="324">
        <v>609.7833333333333</v>
      </c>
      <c r="J506" s="324">
        <v>618.76666666666642</v>
      </c>
      <c r="K506" s="323">
        <v>600.79999999999995</v>
      </c>
      <c r="L506" s="323">
        <v>586</v>
      </c>
      <c r="M506" s="323">
        <v>75.032210000000006</v>
      </c>
      <c r="N506" s="1"/>
      <c r="O506" s="1"/>
    </row>
    <row r="507" spans="1:15" ht="12.75" customHeight="1">
      <c r="A507" s="30">
        <v>497</v>
      </c>
      <c r="B507" s="342" t="s">
        <v>560</v>
      </c>
      <c r="C507" s="323">
        <v>306.2</v>
      </c>
      <c r="D507" s="324">
        <v>308.13333333333333</v>
      </c>
      <c r="E507" s="324">
        <v>303.06666666666666</v>
      </c>
      <c r="F507" s="324">
        <v>299.93333333333334</v>
      </c>
      <c r="G507" s="324">
        <v>294.86666666666667</v>
      </c>
      <c r="H507" s="324">
        <v>311.26666666666665</v>
      </c>
      <c r="I507" s="324">
        <v>316.33333333333326</v>
      </c>
      <c r="J507" s="324">
        <v>319.46666666666664</v>
      </c>
      <c r="K507" s="323">
        <v>313.2</v>
      </c>
      <c r="L507" s="323">
        <v>305</v>
      </c>
      <c r="M507" s="323">
        <v>4.8722599999999998</v>
      </c>
      <c r="N507" s="1"/>
      <c r="O507" s="1"/>
    </row>
    <row r="508" spans="1:15" ht="12.75" customHeight="1">
      <c r="A508" s="30">
        <v>498</v>
      </c>
      <c r="B508" s="381" t="s">
        <v>282</v>
      </c>
      <c r="C508" s="382">
        <v>12.7</v>
      </c>
      <c r="D508" s="382">
        <v>12.733333333333333</v>
      </c>
      <c r="E508" s="382">
        <v>12.616666666666665</v>
      </c>
      <c r="F508" s="382">
        <v>12.533333333333333</v>
      </c>
      <c r="G508" s="382">
        <v>12.416666666666666</v>
      </c>
      <c r="H508" s="382">
        <v>12.816666666666665</v>
      </c>
      <c r="I508" s="382">
        <v>12.933333333333332</v>
      </c>
      <c r="J508" s="381">
        <v>13.016666666666664</v>
      </c>
      <c r="K508" s="381">
        <v>12.85</v>
      </c>
      <c r="L508" s="381">
        <v>12.65</v>
      </c>
      <c r="M508" s="270">
        <v>692.97434999999996</v>
      </c>
      <c r="N508" s="1"/>
      <c r="O508" s="1"/>
    </row>
    <row r="509" spans="1:15" ht="12.75" customHeight="1">
      <c r="A509" s="30">
        <v>499</v>
      </c>
      <c r="B509" s="381" t="s">
        <v>214</v>
      </c>
      <c r="C509" s="382">
        <v>259.2</v>
      </c>
      <c r="D509" s="382">
        <v>255.36666666666667</v>
      </c>
      <c r="E509" s="382">
        <v>247.93333333333334</v>
      </c>
      <c r="F509" s="382">
        <v>236.66666666666666</v>
      </c>
      <c r="G509" s="382">
        <v>229.23333333333332</v>
      </c>
      <c r="H509" s="382">
        <v>266.63333333333333</v>
      </c>
      <c r="I509" s="382">
        <v>274.06666666666672</v>
      </c>
      <c r="J509" s="381">
        <v>285.33333333333337</v>
      </c>
      <c r="K509" s="381">
        <v>262.8</v>
      </c>
      <c r="L509" s="381">
        <v>244.1</v>
      </c>
      <c r="M509" s="270">
        <v>277.64945999999998</v>
      </c>
      <c r="N509" s="1"/>
      <c r="O509" s="1"/>
    </row>
    <row r="510" spans="1:15" ht="12.75" customHeight="1">
      <c r="A510" s="30">
        <v>500</v>
      </c>
      <c r="B510" s="381" t="s">
        <v>561</v>
      </c>
      <c r="C510" s="382">
        <v>365.85</v>
      </c>
      <c r="D510" s="382">
        <v>367.58333333333331</v>
      </c>
      <c r="E510" s="382">
        <v>358.26666666666665</v>
      </c>
      <c r="F510" s="382">
        <v>350.68333333333334</v>
      </c>
      <c r="G510" s="382">
        <v>341.36666666666667</v>
      </c>
      <c r="H510" s="382">
        <v>375.16666666666663</v>
      </c>
      <c r="I510" s="382">
        <v>384.48333333333335</v>
      </c>
      <c r="J510" s="381">
        <v>392.06666666666661</v>
      </c>
      <c r="K510" s="381">
        <v>376.9</v>
      </c>
      <c r="L510" s="381">
        <v>360</v>
      </c>
      <c r="M510" s="270">
        <v>12.076180000000001</v>
      </c>
      <c r="N510" s="1"/>
      <c r="O510" s="1"/>
    </row>
    <row r="511" spans="1:15" ht="12.75" customHeight="1">
      <c r="A511" s="30">
        <v>501</v>
      </c>
      <c r="B511" s="381" t="s">
        <v>562</v>
      </c>
      <c r="C511" s="382">
        <v>1508.1</v>
      </c>
      <c r="D511" s="382">
        <v>1519.2666666666667</v>
      </c>
      <c r="E511" s="382">
        <v>1491.8333333333333</v>
      </c>
      <c r="F511" s="382">
        <v>1475.5666666666666</v>
      </c>
      <c r="G511" s="382">
        <v>1448.1333333333332</v>
      </c>
      <c r="H511" s="382">
        <v>1535.5333333333333</v>
      </c>
      <c r="I511" s="382">
        <v>1562.9666666666667</v>
      </c>
      <c r="J511" s="381">
        <v>1579.2333333333333</v>
      </c>
      <c r="K511" s="381">
        <v>1546.7</v>
      </c>
      <c r="L511" s="381">
        <v>1503</v>
      </c>
      <c r="M511" s="270">
        <v>0.38175999999999999</v>
      </c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89"/>
      <c r="B5" s="490"/>
      <c r="C5" s="489"/>
      <c r="D5" s="490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46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564</v>
      </c>
      <c r="B7" s="491" t="s">
        <v>565</v>
      </c>
      <c r="C7" s="490"/>
      <c r="D7" s="7">
        <f>Main!B10</f>
        <v>44635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566</v>
      </c>
      <c r="B9" s="85" t="s">
        <v>567</v>
      </c>
      <c r="C9" s="85" t="s">
        <v>568</v>
      </c>
      <c r="D9" s="85" t="s">
        <v>569</v>
      </c>
      <c r="E9" s="85" t="s">
        <v>570</v>
      </c>
      <c r="F9" s="85" t="s">
        <v>571</v>
      </c>
      <c r="G9" s="85" t="s">
        <v>572</v>
      </c>
      <c r="H9" s="85" t="s">
        <v>573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44634</v>
      </c>
      <c r="B10" s="29">
        <v>513119</v>
      </c>
      <c r="C10" s="28" t="s">
        <v>1076</v>
      </c>
      <c r="D10" s="28" t="s">
        <v>1077</v>
      </c>
      <c r="E10" s="28" t="s">
        <v>575</v>
      </c>
      <c r="F10" s="87">
        <v>10212</v>
      </c>
      <c r="G10" s="29">
        <v>12.6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44634</v>
      </c>
      <c r="B11" s="29">
        <v>513119</v>
      </c>
      <c r="C11" s="28" t="s">
        <v>1076</v>
      </c>
      <c r="D11" s="28" t="s">
        <v>1078</v>
      </c>
      <c r="E11" s="28" t="s">
        <v>574</v>
      </c>
      <c r="F11" s="87">
        <v>10000</v>
      </c>
      <c r="G11" s="29">
        <v>12.6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44634</v>
      </c>
      <c r="B12" s="29">
        <v>539661</v>
      </c>
      <c r="C12" s="28" t="s">
        <v>1079</v>
      </c>
      <c r="D12" s="28" t="s">
        <v>1080</v>
      </c>
      <c r="E12" s="28" t="s">
        <v>574</v>
      </c>
      <c r="F12" s="87">
        <v>27100</v>
      </c>
      <c r="G12" s="29">
        <v>36.53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44634</v>
      </c>
      <c r="B13" s="29">
        <v>539661</v>
      </c>
      <c r="C13" s="28" t="s">
        <v>1079</v>
      </c>
      <c r="D13" s="28" t="s">
        <v>1081</v>
      </c>
      <c r="E13" s="28" t="s">
        <v>574</v>
      </c>
      <c r="F13" s="87">
        <v>186</v>
      </c>
      <c r="G13" s="29">
        <v>36.89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44634</v>
      </c>
      <c r="B14" s="29">
        <v>539661</v>
      </c>
      <c r="C14" s="28" t="s">
        <v>1079</v>
      </c>
      <c r="D14" s="28" t="s">
        <v>1081</v>
      </c>
      <c r="E14" s="28" t="s">
        <v>575</v>
      </c>
      <c r="F14" s="87">
        <v>39704</v>
      </c>
      <c r="G14" s="29">
        <v>36.85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44634</v>
      </c>
      <c r="B15" s="29">
        <v>523120</v>
      </c>
      <c r="C15" s="28" t="s">
        <v>1082</v>
      </c>
      <c r="D15" s="28" t="s">
        <v>1083</v>
      </c>
      <c r="E15" s="28" t="s">
        <v>574</v>
      </c>
      <c r="F15" s="87">
        <v>24200</v>
      </c>
      <c r="G15" s="29">
        <v>76.2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44634</v>
      </c>
      <c r="B16" s="29">
        <v>523120</v>
      </c>
      <c r="C16" s="28" t="s">
        <v>1082</v>
      </c>
      <c r="D16" s="28" t="s">
        <v>1084</v>
      </c>
      <c r="E16" s="28" t="s">
        <v>575</v>
      </c>
      <c r="F16" s="87">
        <v>24200</v>
      </c>
      <c r="G16" s="29">
        <v>76.2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44634</v>
      </c>
      <c r="B17" s="29">
        <v>532166</v>
      </c>
      <c r="C17" s="28" t="s">
        <v>1085</v>
      </c>
      <c r="D17" s="28" t="s">
        <v>1086</v>
      </c>
      <c r="E17" s="28" t="s">
        <v>575</v>
      </c>
      <c r="F17" s="87">
        <v>799000</v>
      </c>
      <c r="G17" s="29">
        <v>0.52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44634</v>
      </c>
      <c r="B18" s="29">
        <v>531878</v>
      </c>
      <c r="C18" s="28" t="s">
        <v>1087</v>
      </c>
      <c r="D18" s="28" t="s">
        <v>1088</v>
      </c>
      <c r="E18" s="28" t="s">
        <v>574</v>
      </c>
      <c r="F18" s="87">
        <v>17921</v>
      </c>
      <c r="G18" s="29">
        <v>6.89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44634</v>
      </c>
      <c r="B19" s="29">
        <v>531878</v>
      </c>
      <c r="C19" s="28" t="s">
        <v>1087</v>
      </c>
      <c r="D19" s="28" t="s">
        <v>1089</v>
      </c>
      <c r="E19" s="28" t="s">
        <v>574</v>
      </c>
      <c r="F19" s="87">
        <v>71399</v>
      </c>
      <c r="G19" s="29">
        <v>6.36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44634</v>
      </c>
      <c r="B20" s="29">
        <v>531878</v>
      </c>
      <c r="C20" s="28" t="s">
        <v>1087</v>
      </c>
      <c r="D20" s="28" t="s">
        <v>1088</v>
      </c>
      <c r="E20" s="28" t="s">
        <v>575</v>
      </c>
      <c r="F20" s="87">
        <v>78570</v>
      </c>
      <c r="G20" s="29">
        <v>6.39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44634</v>
      </c>
      <c r="B21" s="29">
        <v>526737</v>
      </c>
      <c r="C21" s="28" t="s">
        <v>1049</v>
      </c>
      <c r="D21" s="28" t="s">
        <v>1090</v>
      </c>
      <c r="E21" s="28" t="s">
        <v>574</v>
      </c>
      <c r="F21" s="87">
        <v>50000</v>
      </c>
      <c r="G21" s="29">
        <v>21.75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44634</v>
      </c>
      <c r="B22" s="29">
        <v>526737</v>
      </c>
      <c r="C22" s="28" t="s">
        <v>1049</v>
      </c>
      <c r="D22" s="28" t="s">
        <v>1091</v>
      </c>
      <c r="E22" s="28" t="s">
        <v>575</v>
      </c>
      <c r="F22" s="87">
        <v>37604</v>
      </c>
      <c r="G22" s="29">
        <v>21.75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44634</v>
      </c>
      <c r="B23" s="29">
        <v>526737</v>
      </c>
      <c r="C23" s="28" t="s">
        <v>1049</v>
      </c>
      <c r="D23" s="28" t="s">
        <v>1092</v>
      </c>
      <c r="E23" s="28" t="s">
        <v>574</v>
      </c>
      <c r="F23" s="87">
        <v>50000</v>
      </c>
      <c r="G23" s="29">
        <v>21.75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44634</v>
      </c>
      <c r="B24" s="29">
        <v>526737</v>
      </c>
      <c r="C24" s="28" t="s">
        <v>1049</v>
      </c>
      <c r="D24" s="28" t="s">
        <v>1050</v>
      </c>
      <c r="E24" s="28" t="s">
        <v>575</v>
      </c>
      <c r="F24" s="87">
        <v>45000</v>
      </c>
      <c r="G24" s="29">
        <v>22.4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44634</v>
      </c>
      <c r="B25" s="29">
        <v>526737</v>
      </c>
      <c r="C25" s="28" t="s">
        <v>1049</v>
      </c>
      <c r="D25" s="28" t="s">
        <v>985</v>
      </c>
      <c r="E25" s="28" t="s">
        <v>574</v>
      </c>
      <c r="F25" s="87">
        <v>125000</v>
      </c>
      <c r="G25" s="29">
        <v>21.75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44634</v>
      </c>
      <c r="B26" s="29">
        <v>539405</v>
      </c>
      <c r="C26" s="28" t="s">
        <v>1027</v>
      </c>
      <c r="D26" s="28" t="s">
        <v>1093</v>
      </c>
      <c r="E26" s="28" t="s">
        <v>575</v>
      </c>
      <c r="F26" s="87">
        <v>20000</v>
      </c>
      <c r="G26" s="29">
        <v>19.5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44634</v>
      </c>
      <c r="B27" s="29">
        <v>536751</v>
      </c>
      <c r="C27" s="28" t="s">
        <v>1094</v>
      </c>
      <c r="D27" s="28" t="s">
        <v>1095</v>
      </c>
      <c r="E27" s="28" t="s">
        <v>575</v>
      </c>
      <c r="F27" s="87">
        <v>149340</v>
      </c>
      <c r="G27" s="29">
        <v>1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44634</v>
      </c>
      <c r="B28" s="29">
        <v>504397</v>
      </c>
      <c r="C28" s="28" t="s">
        <v>1028</v>
      </c>
      <c r="D28" s="28" t="s">
        <v>1096</v>
      </c>
      <c r="E28" s="28" t="s">
        <v>574</v>
      </c>
      <c r="F28" s="87">
        <v>4447</v>
      </c>
      <c r="G28" s="29">
        <v>87.2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44634</v>
      </c>
      <c r="B29" s="29">
        <v>504397</v>
      </c>
      <c r="C29" s="28" t="s">
        <v>1028</v>
      </c>
      <c r="D29" s="28" t="s">
        <v>1051</v>
      </c>
      <c r="E29" s="28" t="s">
        <v>575</v>
      </c>
      <c r="F29" s="87">
        <v>8500</v>
      </c>
      <c r="G29" s="29">
        <v>87.2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44634</v>
      </c>
      <c r="B30" s="29">
        <v>540614</v>
      </c>
      <c r="C30" s="28" t="s">
        <v>959</v>
      </c>
      <c r="D30" s="28" t="s">
        <v>985</v>
      </c>
      <c r="E30" s="28" t="s">
        <v>574</v>
      </c>
      <c r="F30" s="87">
        <v>1096237</v>
      </c>
      <c r="G30" s="29">
        <v>6.94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44634</v>
      </c>
      <c r="B31" s="29">
        <v>540614</v>
      </c>
      <c r="C31" s="28" t="s">
        <v>959</v>
      </c>
      <c r="D31" s="28" t="s">
        <v>985</v>
      </c>
      <c r="E31" s="28" t="s">
        <v>575</v>
      </c>
      <c r="F31" s="87">
        <v>238806</v>
      </c>
      <c r="G31" s="29">
        <v>6.95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44634</v>
      </c>
      <c r="B32" s="29">
        <v>540614</v>
      </c>
      <c r="C32" s="28" t="s">
        <v>959</v>
      </c>
      <c r="D32" s="28" t="s">
        <v>1097</v>
      </c>
      <c r="E32" s="28" t="s">
        <v>575</v>
      </c>
      <c r="F32" s="87">
        <v>1341665</v>
      </c>
      <c r="G32" s="29">
        <v>6.94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44634</v>
      </c>
      <c r="B33" s="29">
        <v>540936</v>
      </c>
      <c r="C33" s="28" t="s">
        <v>1000</v>
      </c>
      <c r="D33" s="28" t="s">
        <v>1001</v>
      </c>
      <c r="E33" s="28" t="s">
        <v>574</v>
      </c>
      <c r="F33" s="87">
        <v>63412</v>
      </c>
      <c r="G33" s="29">
        <v>15.1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44634</v>
      </c>
      <c r="B34" s="29">
        <v>540936</v>
      </c>
      <c r="C34" s="28" t="s">
        <v>1000</v>
      </c>
      <c r="D34" s="28" t="s">
        <v>1001</v>
      </c>
      <c r="E34" s="28" t="s">
        <v>575</v>
      </c>
      <c r="F34" s="87">
        <v>26547</v>
      </c>
      <c r="G34" s="29">
        <v>15.16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44634</v>
      </c>
      <c r="B35" s="29">
        <v>531661</v>
      </c>
      <c r="C35" s="28" t="s">
        <v>1098</v>
      </c>
      <c r="D35" s="28" t="s">
        <v>985</v>
      </c>
      <c r="E35" s="28" t="s">
        <v>575</v>
      </c>
      <c r="F35" s="87">
        <v>63000</v>
      </c>
      <c r="G35" s="29">
        <v>11.8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44634</v>
      </c>
      <c r="B36" s="29">
        <v>531661</v>
      </c>
      <c r="C36" s="28" t="s">
        <v>1098</v>
      </c>
      <c r="D36" s="28" t="s">
        <v>1099</v>
      </c>
      <c r="E36" s="28" t="s">
        <v>574</v>
      </c>
      <c r="F36" s="87">
        <v>87287</v>
      </c>
      <c r="G36" s="29">
        <v>11.8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44634</v>
      </c>
      <c r="B37" s="29">
        <v>540377</v>
      </c>
      <c r="C37" s="28" t="s">
        <v>984</v>
      </c>
      <c r="D37" s="28" t="s">
        <v>1100</v>
      </c>
      <c r="E37" s="28" t="s">
        <v>575</v>
      </c>
      <c r="F37" s="87">
        <v>36000</v>
      </c>
      <c r="G37" s="29">
        <v>28.96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44634</v>
      </c>
      <c r="B38" s="29">
        <v>540377</v>
      </c>
      <c r="C38" s="28" t="s">
        <v>984</v>
      </c>
      <c r="D38" s="28" t="s">
        <v>1053</v>
      </c>
      <c r="E38" s="28" t="s">
        <v>574</v>
      </c>
      <c r="F38" s="87">
        <v>24000</v>
      </c>
      <c r="G38" s="29">
        <v>28.89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44634</v>
      </c>
      <c r="B39" s="29">
        <v>540377</v>
      </c>
      <c r="C39" s="28" t="s">
        <v>984</v>
      </c>
      <c r="D39" s="28" t="s">
        <v>1101</v>
      </c>
      <c r="E39" s="28" t="s">
        <v>575</v>
      </c>
      <c r="F39" s="87">
        <v>42000</v>
      </c>
      <c r="G39" s="29">
        <v>29.07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44634</v>
      </c>
      <c r="B40" s="29">
        <v>540377</v>
      </c>
      <c r="C40" s="28" t="s">
        <v>984</v>
      </c>
      <c r="D40" s="28" t="s">
        <v>1002</v>
      </c>
      <c r="E40" s="28" t="s">
        <v>574</v>
      </c>
      <c r="F40" s="87">
        <v>18000</v>
      </c>
      <c r="G40" s="29">
        <v>29.28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44634</v>
      </c>
      <c r="B41" s="29">
        <v>540377</v>
      </c>
      <c r="C41" s="28" t="s">
        <v>984</v>
      </c>
      <c r="D41" s="28" t="s">
        <v>1102</v>
      </c>
      <c r="E41" s="28" t="s">
        <v>574</v>
      </c>
      <c r="F41" s="87">
        <v>42000</v>
      </c>
      <c r="G41" s="29">
        <v>29.05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44634</v>
      </c>
      <c r="B42" s="29">
        <v>540377</v>
      </c>
      <c r="C42" s="28" t="s">
        <v>984</v>
      </c>
      <c r="D42" s="28" t="s">
        <v>1052</v>
      </c>
      <c r="E42" s="28" t="s">
        <v>575</v>
      </c>
      <c r="F42" s="87">
        <v>18000</v>
      </c>
      <c r="G42" s="29">
        <v>29.3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44634</v>
      </c>
      <c r="B43" s="29">
        <v>521005</v>
      </c>
      <c r="C43" s="28" t="s">
        <v>1103</v>
      </c>
      <c r="D43" s="28" t="s">
        <v>1104</v>
      </c>
      <c r="E43" s="28" t="s">
        <v>574</v>
      </c>
      <c r="F43" s="87">
        <v>20460</v>
      </c>
      <c r="G43" s="29">
        <v>5.4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44634</v>
      </c>
      <c r="B44" s="29">
        <v>521005</v>
      </c>
      <c r="C44" s="28" t="s">
        <v>1103</v>
      </c>
      <c r="D44" s="28" t="s">
        <v>1105</v>
      </c>
      <c r="E44" s="28" t="s">
        <v>575</v>
      </c>
      <c r="F44" s="87">
        <v>25000</v>
      </c>
      <c r="G44" s="29">
        <v>5.4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44634</v>
      </c>
      <c r="B45" s="29">
        <v>541983</v>
      </c>
      <c r="C45" s="28" t="s">
        <v>1054</v>
      </c>
      <c r="D45" s="28" t="s">
        <v>1106</v>
      </c>
      <c r="E45" s="28" t="s">
        <v>574</v>
      </c>
      <c r="F45" s="87">
        <v>60000</v>
      </c>
      <c r="G45" s="29">
        <v>12.32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44634</v>
      </c>
      <c r="B46" s="29">
        <v>541983</v>
      </c>
      <c r="C46" s="28" t="s">
        <v>1054</v>
      </c>
      <c r="D46" s="28" t="s">
        <v>1106</v>
      </c>
      <c r="E46" s="28" t="s">
        <v>575</v>
      </c>
      <c r="F46" s="87">
        <v>45000</v>
      </c>
      <c r="G46" s="29">
        <v>12.4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44634</v>
      </c>
      <c r="B47" s="29">
        <v>541983</v>
      </c>
      <c r="C47" s="28" t="s">
        <v>1054</v>
      </c>
      <c r="D47" s="28" t="s">
        <v>1107</v>
      </c>
      <c r="E47" s="28" t="s">
        <v>575</v>
      </c>
      <c r="F47" s="87">
        <v>60000</v>
      </c>
      <c r="G47" s="29">
        <v>12.47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44634</v>
      </c>
      <c r="B48" s="29">
        <v>532829</v>
      </c>
      <c r="C48" s="28" t="s">
        <v>1108</v>
      </c>
      <c r="D48" s="28" t="s">
        <v>1109</v>
      </c>
      <c r="E48" s="28" t="s">
        <v>574</v>
      </c>
      <c r="F48" s="87">
        <v>230011</v>
      </c>
      <c r="G48" s="29">
        <v>37.1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44634</v>
      </c>
      <c r="B49" s="29">
        <v>532829</v>
      </c>
      <c r="C49" s="28" t="s">
        <v>1108</v>
      </c>
      <c r="D49" s="28" t="s">
        <v>1110</v>
      </c>
      <c r="E49" s="28" t="s">
        <v>575</v>
      </c>
      <c r="F49" s="87">
        <v>230609</v>
      </c>
      <c r="G49" s="29">
        <v>37.1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44634</v>
      </c>
      <c r="B50" s="29">
        <v>511000</v>
      </c>
      <c r="C50" s="28" t="s">
        <v>1111</v>
      </c>
      <c r="D50" s="28" t="s">
        <v>1112</v>
      </c>
      <c r="E50" s="28" t="s">
        <v>575</v>
      </c>
      <c r="F50" s="87">
        <v>54000</v>
      </c>
      <c r="G50" s="29">
        <v>4.13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44634</v>
      </c>
      <c r="B51" s="29">
        <v>531176</v>
      </c>
      <c r="C51" s="28" t="s">
        <v>1113</v>
      </c>
      <c r="D51" s="28" t="s">
        <v>1114</v>
      </c>
      <c r="E51" s="28" t="s">
        <v>574</v>
      </c>
      <c r="F51" s="87">
        <v>50100</v>
      </c>
      <c r="G51" s="29">
        <v>24.73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44634</v>
      </c>
      <c r="B52" s="29">
        <v>531176</v>
      </c>
      <c r="C52" s="28" t="s">
        <v>1113</v>
      </c>
      <c r="D52" s="28" t="s">
        <v>1115</v>
      </c>
      <c r="E52" s="28" t="s">
        <v>575</v>
      </c>
      <c r="F52" s="87">
        <v>50000</v>
      </c>
      <c r="G52" s="29">
        <v>24.5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44634</v>
      </c>
      <c r="B53" s="29">
        <v>531176</v>
      </c>
      <c r="C53" s="28" t="s">
        <v>1113</v>
      </c>
      <c r="D53" s="28" t="s">
        <v>1116</v>
      </c>
      <c r="E53" s="28" t="s">
        <v>575</v>
      </c>
      <c r="F53" s="87">
        <v>95000</v>
      </c>
      <c r="G53" s="29">
        <v>26.05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44634</v>
      </c>
      <c r="B54" s="29">
        <v>531176</v>
      </c>
      <c r="C54" s="28" t="s">
        <v>1113</v>
      </c>
      <c r="D54" s="28" t="s">
        <v>1117</v>
      </c>
      <c r="E54" s="28" t="s">
        <v>574</v>
      </c>
      <c r="F54" s="87">
        <v>50000</v>
      </c>
      <c r="G54" s="29">
        <v>26.05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44634</v>
      </c>
      <c r="B55" s="29">
        <v>530219</v>
      </c>
      <c r="C55" s="28" t="s">
        <v>1118</v>
      </c>
      <c r="D55" s="28" t="s">
        <v>1119</v>
      </c>
      <c r="E55" s="28" t="s">
        <v>574</v>
      </c>
      <c r="F55" s="87">
        <v>1495</v>
      </c>
      <c r="G55" s="29">
        <v>31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44634</v>
      </c>
      <c r="B56" s="29">
        <v>530219</v>
      </c>
      <c r="C56" s="28" t="s">
        <v>1118</v>
      </c>
      <c r="D56" s="28" t="s">
        <v>1120</v>
      </c>
      <c r="E56" s="28" t="s">
        <v>575</v>
      </c>
      <c r="F56" s="87">
        <v>2500</v>
      </c>
      <c r="G56" s="29">
        <v>31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44634</v>
      </c>
      <c r="B57" s="29">
        <v>511644</v>
      </c>
      <c r="C57" s="28" t="s">
        <v>1121</v>
      </c>
      <c r="D57" s="28" t="s">
        <v>1122</v>
      </c>
      <c r="E57" s="28" t="s">
        <v>575</v>
      </c>
      <c r="F57" s="87">
        <v>4000</v>
      </c>
      <c r="G57" s="29">
        <v>16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44634</v>
      </c>
      <c r="B58" s="29">
        <v>511644</v>
      </c>
      <c r="C58" s="28" t="s">
        <v>1121</v>
      </c>
      <c r="D58" s="28" t="s">
        <v>1123</v>
      </c>
      <c r="E58" s="28" t="s">
        <v>574</v>
      </c>
      <c r="F58" s="87">
        <v>4000</v>
      </c>
      <c r="G58" s="29">
        <v>16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44634</v>
      </c>
      <c r="B59" s="29">
        <v>539598</v>
      </c>
      <c r="C59" s="28" t="s">
        <v>1029</v>
      </c>
      <c r="D59" s="28" t="s">
        <v>1030</v>
      </c>
      <c r="E59" s="28" t="s">
        <v>574</v>
      </c>
      <c r="F59" s="87">
        <v>36690</v>
      </c>
      <c r="G59" s="29">
        <v>61.18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44634</v>
      </c>
      <c r="B60" s="29">
        <v>539598</v>
      </c>
      <c r="C60" s="28" t="s">
        <v>1029</v>
      </c>
      <c r="D60" s="28" t="s">
        <v>1055</v>
      </c>
      <c r="E60" s="28" t="s">
        <v>575</v>
      </c>
      <c r="F60" s="87">
        <v>30519</v>
      </c>
      <c r="G60" s="29">
        <v>61.3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44634</v>
      </c>
      <c r="B61" s="29">
        <v>531726</v>
      </c>
      <c r="C61" s="28" t="s">
        <v>1124</v>
      </c>
      <c r="D61" s="28" t="s">
        <v>1125</v>
      </c>
      <c r="E61" s="28" t="s">
        <v>574</v>
      </c>
      <c r="F61" s="87">
        <v>61000</v>
      </c>
      <c r="G61" s="29">
        <v>140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44634</v>
      </c>
      <c r="B62" s="29">
        <v>531726</v>
      </c>
      <c r="C62" s="28" t="s">
        <v>1124</v>
      </c>
      <c r="D62" s="28" t="s">
        <v>1126</v>
      </c>
      <c r="E62" s="28" t="s">
        <v>575</v>
      </c>
      <c r="F62" s="87">
        <v>51052</v>
      </c>
      <c r="G62" s="29">
        <v>139.75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44634</v>
      </c>
      <c r="B63" s="29">
        <v>531726</v>
      </c>
      <c r="C63" s="28" t="s">
        <v>1124</v>
      </c>
      <c r="D63" s="28" t="s">
        <v>1127</v>
      </c>
      <c r="E63" s="28" t="s">
        <v>574</v>
      </c>
      <c r="F63" s="87">
        <v>55664</v>
      </c>
      <c r="G63" s="29">
        <v>139.79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44634</v>
      </c>
      <c r="B64" s="29">
        <v>531726</v>
      </c>
      <c r="C64" s="28" t="s">
        <v>1124</v>
      </c>
      <c r="D64" s="28" t="s">
        <v>1127</v>
      </c>
      <c r="E64" s="28" t="s">
        <v>575</v>
      </c>
      <c r="F64" s="87">
        <v>60990</v>
      </c>
      <c r="G64" s="29">
        <v>140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44634</v>
      </c>
      <c r="B65" s="29">
        <v>509423</v>
      </c>
      <c r="C65" s="28" t="s">
        <v>1128</v>
      </c>
      <c r="D65" s="28" t="s">
        <v>1129</v>
      </c>
      <c r="E65" s="28" t="s">
        <v>575</v>
      </c>
      <c r="F65" s="87">
        <v>16503</v>
      </c>
      <c r="G65" s="29">
        <v>21.15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44634</v>
      </c>
      <c r="B66" s="29">
        <v>541112</v>
      </c>
      <c r="C66" s="28" t="s">
        <v>1130</v>
      </c>
      <c r="D66" s="28" t="s">
        <v>1131</v>
      </c>
      <c r="E66" s="28" t="s">
        <v>575</v>
      </c>
      <c r="F66" s="87">
        <v>160000</v>
      </c>
      <c r="G66" s="29">
        <v>24.5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44634</v>
      </c>
      <c r="B67" s="29">
        <v>532348</v>
      </c>
      <c r="C67" s="28" t="s">
        <v>1132</v>
      </c>
      <c r="D67" s="28" t="s">
        <v>1026</v>
      </c>
      <c r="E67" s="28" t="s">
        <v>575</v>
      </c>
      <c r="F67" s="87">
        <v>3265000</v>
      </c>
      <c r="G67" s="29">
        <v>37.47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44634</v>
      </c>
      <c r="B68" s="29">
        <v>506863</v>
      </c>
      <c r="C68" s="28" t="s">
        <v>1133</v>
      </c>
      <c r="D68" s="28" t="s">
        <v>1134</v>
      </c>
      <c r="E68" s="28" t="s">
        <v>574</v>
      </c>
      <c r="F68" s="87">
        <v>75679</v>
      </c>
      <c r="G68" s="29">
        <v>1.5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44634</v>
      </c>
      <c r="B69" s="29">
        <v>506863</v>
      </c>
      <c r="C69" s="28" t="s">
        <v>1133</v>
      </c>
      <c r="D69" s="28" t="s">
        <v>1135</v>
      </c>
      <c r="E69" s="28" t="s">
        <v>575</v>
      </c>
      <c r="F69" s="87">
        <v>106800</v>
      </c>
      <c r="G69" s="29">
        <v>1.5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44634</v>
      </c>
      <c r="B70" s="29">
        <v>512359</v>
      </c>
      <c r="C70" s="28" t="s">
        <v>1136</v>
      </c>
      <c r="D70" s="28" t="s">
        <v>1137</v>
      </c>
      <c r="E70" s="28" t="s">
        <v>575</v>
      </c>
      <c r="F70" s="87">
        <v>1450000</v>
      </c>
      <c r="G70" s="29">
        <v>0.82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44634</v>
      </c>
      <c r="B71" s="29">
        <v>539310</v>
      </c>
      <c r="C71" s="28" t="s">
        <v>1056</v>
      </c>
      <c r="D71" s="28" t="s">
        <v>1138</v>
      </c>
      <c r="E71" s="28" t="s">
        <v>574</v>
      </c>
      <c r="F71" s="87">
        <v>220000</v>
      </c>
      <c r="G71" s="29">
        <v>57.5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44634</v>
      </c>
      <c r="B72" s="29">
        <v>538607</v>
      </c>
      <c r="C72" s="28" t="s">
        <v>1139</v>
      </c>
      <c r="D72" s="28" t="s">
        <v>1140</v>
      </c>
      <c r="E72" s="28" t="s">
        <v>575</v>
      </c>
      <c r="F72" s="87">
        <v>1800000</v>
      </c>
      <c r="G72" s="29">
        <v>7.2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44634</v>
      </c>
      <c r="B73" s="29">
        <v>531867</v>
      </c>
      <c r="C73" s="28" t="s">
        <v>1141</v>
      </c>
      <c r="D73" s="28" t="s">
        <v>1142</v>
      </c>
      <c r="E73" s="28" t="s">
        <v>574</v>
      </c>
      <c r="F73" s="87">
        <v>54000</v>
      </c>
      <c r="G73" s="29">
        <v>5.89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44634</v>
      </c>
      <c r="B74" s="29">
        <v>543436</v>
      </c>
      <c r="C74" s="28" t="s">
        <v>1143</v>
      </c>
      <c r="D74" s="28" t="s">
        <v>1144</v>
      </c>
      <c r="E74" s="28" t="s">
        <v>574</v>
      </c>
      <c r="F74" s="87">
        <v>3200</v>
      </c>
      <c r="G74" s="29">
        <v>195.03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44634</v>
      </c>
      <c r="B75" s="29">
        <v>543436</v>
      </c>
      <c r="C75" s="28" t="s">
        <v>1143</v>
      </c>
      <c r="D75" s="28" t="s">
        <v>1144</v>
      </c>
      <c r="E75" s="28" t="s">
        <v>575</v>
      </c>
      <c r="F75" s="87">
        <v>1600</v>
      </c>
      <c r="G75" s="29">
        <v>190.88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44634</v>
      </c>
      <c r="B76" s="29" t="s">
        <v>1145</v>
      </c>
      <c r="C76" s="28" t="s">
        <v>1146</v>
      </c>
      <c r="D76" s="28" t="s">
        <v>1147</v>
      </c>
      <c r="E76" s="28" t="s">
        <v>574</v>
      </c>
      <c r="F76" s="87">
        <v>59542</v>
      </c>
      <c r="G76" s="29">
        <v>40.119999999999997</v>
      </c>
      <c r="H76" s="29" t="s">
        <v>854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44634</v>
      </c>
      <c r="B77" s="29" t="s">
        <v>1148</v>
      </c>
      <c r="C77" s="28" t="s">
        <v>1149</v>
      </c>
      <c r="D77" s="28" t="s">
        <v>879</v>
      </c>
      <c r="E77" s="28" t="s">
        <v>574</v>
      </c>
      <c r="F77" s="87">
        <v>184052</v>
      </c>
      <c r="G77" s="29">
        <v>764.56</v>
      </c>
      <c r="H77" s="29" t="s">
        <v>854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44634</v>
      </c>
      <c r="B78" s="29" t="s">
        <v>1148</v>
      </c>
      <c r="C78" s="28" t="s">
        <v>1149</v>
      </c>
      <c r="D78" s="28" t="s">
        <v>1031</v>
      </c>
      <c r="E78" s="28" t="s">
        <v>574</v>
      </c>
      <c r="F78" s="87">
        <v>103039</v>
      </c>
      <c r="G78" s="29">
        <v>771.67</v>
      </c>
      <c r="H78" s="29" t="s">
        <v>854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44634</v>
      </c>
      <c r="B79" s="29" t="s">
        <v>1148</v>
      </c>
      <c r="C79" s="28" t="s">
        <v>1149</v>
      </c>
      <c r="D79" s="28" t="s">
        <v>987</v>
      </c>
      <c r="E79" s="28" t="s">
        <v>574</v>
      </c>
      <c r="F79" s="87">
        <v>186659</v>
      </c>
      <c r="G79" s="29">
        <v>753.37</v>
      </c>
      <c r="H79" s="29" t="s">
        <v>854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44634</v>
      </c>
      <c r="B80" s="29" t="s">
        <v>315</v>
      </c>
      <c r="C80" s="28" t="s">
        <v>1057</v>
      </c>
      <c r="D80" s="28" t="s">
        <v>987</v>
      </c>
      <c r="E80" s="28" t="s">
        <v>574</v>
      </c>
      <c r="F80" s="87">
        <v>1658930</v>
      </c>
      <c r="G80" s="29">
        <v>503.74</v>
      </c>
      <c r="H80" s="29" t="s">
        <v>854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44634</v>
      </c>
      <c r="B81" s="29" t="s">
        <v>1150</v>
      </c>
      <c r="C81" s="28" t="s">
        <v>1151</v>
      </c>
      <c r="D81" s="28" t="s">
        <v>1152</v>
      </c>
      <c r="E81" s="28" t="s">
        <v>574</v>
      </c>
      <c r="F81" s="87">
        <v>21600</v>
      </c>
      <c r="G81" s="29">
        <v>424.73</v>
      </c>
      <c r="H81" s="29" t="s">
        <v>854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44634</v>
      </c>
      <c r="B82" s="29" t="s">
        <v>1150</v>
      </c>
      <c r="C82" s="28" t="s">
        <v>1151</v>
      </c>
      <c r="D82" s="28" t="s">
        <v>1153</v>
      </c>
      <c r="E82" s="28" t="s">
        <v>574</v>
      </c>
      <c r="F82" s="87">
        <v>18000</v>
      </c>
      <c r="G82" s="29">
        <v>421.71</v>
      </c>
      <c r="H82" s="29" t="s">
        <v>854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44634</v>
      </c>
      <c r="B83" s="29" t="s">
        <v>1150</v>
      </c>
      <c r="C83" s="28" t="s">
        <v>1151</v>
      </c>
      <c r="D83" s="28" t="s">
        <v>1154</v>
      </c>
      <c r="E83" s="28" t="s">
        <v>574</v>
      </c>
      <c r="F83" s="87">
        <v>8400</v>
      </c>
      <c r="G83" s="29">
        <v>427.24</v>
      </c>
      <c r="H83" s="29" t="s">
        <v>854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44634</v>
      </c>
      <c r="B84" s="29" t="s">
        <v>1150</v>
      </c>
      <c r="C84" s="28" t="s">
        <v>1151</v>
      </c>
      <c r="D84" s="28" t="s">
        <v>1155</v>
      </c>
      <c r="E84" s="28" t="s">
        <v>574</v>
      </c>
      <c r="F84" s="87">
        <v>9600</v>
      </c>
      <c r="G84" s="29">
        <v>418.5</v>
      </c>
      <c r="H84" s="29" t="s">
        <v>854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44634</v>
      </c>
      <c r="B85" s="29" t="s">
        <v>1150</v>
      </c>
      <c r="C85" s="28" t="s">
        <v>1151</v>
      </c>
      <c r="D85" s="28" t="s">
        <v>1156</v>
      </c>
      <c r="E85" s="28" t="s">
        <v>574</v>
      </c>
      <c r="F85" s="87">
        <v>9600</v>
      </c>
      <c r="G85" s="29">
        <v>407.22</v>
      </c>
      <c r="H85" s="29" t="s">
        <v>854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44634</v>
      </c>
      <c r="B86" s="29" t="s">
        <v>311</v>
      </c>
      <c r="C86" s="28" t="s">
        <v>1032</v>
      </c>
      <c r="D86" s="28" t="s">
        <v>1031</v>
      </c>
      <c r="E86" s="28" t="s">
        <v>574</v>
      </c>
      <c r="F86" s="87">
        <v>293977</v>
      </c>
      <c r="G86" s="29">
        <v>2944.58</v>
      </c>
      <c r="H86" s="29" t="s">
        <v>854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44634</v>
      </c>
      <c r="B87" s="29" t="s">
        <v>311</v>
      </c>
      <c r="C87" s="28" t="s">
        <v>1032</v>
      </c>
      <c r="D87" s="28" t="s">
        <v>1157</v>
      </c>
      <c r="E87" s="28" t="s">
        <v>574</v>
      </c>
      <c r="F87" s="87">
        <v>244400</v>
      </c>
      <c r="G87" s="29">
        <v>2897.09</v>
      </c>
      <c r="H87" s="29" t="s">
        <v>854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44634</v>
      </c>
      <c r="B88" s="29" t="s">
        <v>311</v>
      </c>
      <c r="C88" s="28" t="s">
        <v>1032</v>
      </c>
      <c r="D88" s="28" t="s">
        <v>987</v>
      </c>
      <c r="E88" s="28" t="s">
        <v>574</v>
      </c>
      <c r="F88" s="87">
        <v>457501</v>
      </c>
      <c r="G88" s="29">
        <v>2889.27</v>
      </c>
      <c r="H88" s="29" t="s">
        <v>854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44634</v>
      </c>
      <c r="B89" s="29" t="s">
        <v>311</v>
      </c>
      <c r="C89" s="28" t="s">
        <v>1032</v>
      </c>
      <c r="D89" s="28" t="s">
        <v>879</v>
      </c>
      <c r="E89" s="28" t="s">
        <v>574</v>
      </c>
      <c r="F89" s="87">
        <v>343050</v>
      </c>
      <c r="G89" s="29">
        <v>2904.96</v>
      </c>
      <c r="H89" s="29" t="s">
        <v>854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44634</v>
      </c>
      <c r="B90" s="29" t="s">
        <v>311</v>
      </c>
      <c r="C90" s="28" t="s">
        <v>1032</v>
      </c>
      <c r="D90" s="28" t="s">
        <v>1158</v>
      </c>
      <c r="E90" s="28" t="s">
        <v>574</v>
      </c>
      <c r="F90" s="87">
        <v>410602</v>
      </c>
      <c r="G90" s="29">
        <v>2895.8</v>
      </c>
      <c r="H90" s="29" t="s">
        <v>854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44634</v>
      </c>
      <c r="B91" s="29" t="s">
        <v>1159</v>
      </c>
      <c r="C91" s="28" t="s">
        <v>1160</v>
      </c>
      <c r="D91" s="28" t="s">
        <v>1161</v>
      </c>
      <c r="E91" s="28" t="s">
        <v>574</v>
      </c>
      <c r="F91" s="87">
        <v>61972</v>
      </c>
      <c r="G91" s="29">
        <v>231.65</v>
      </c>
      <c r="H91" s="29" t="s">
        <v>854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44634</v>
      </c>
      <c r="B92" s="29" t="s">
        <v>1159</v>
      </c>
      <c r="C92" s="28" t="s">
        <v>1160</v>
      </c>
      <c r="D92" s="28" t="s">
        <v>1162</v>
      </c>
      <c r="E92" s="28" t="s">
        <v>574</v>
      </c>
      <c r="F92" s="87">
        <v>52000</v>
      </c>
      <c r="G92" s="29">
        <v>262.73</v>
      </c>
      <c r="H92" s="29" t="s">
        <v>854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44634</v>
      </c>
      <c r="B93" s="29" t="s">
        <v>1159</v>
      </c>
      <c r="C93" s="28" t="s">
        <v>1160</v>
      </c>
      <c r="D93" s="28" t="s">
        <v>1061</v>
      </c>
      <c r="E93" s="28" t="s">
        <v>574</v>
      </c>
      <c r="F93" s="87">
        <v>100000</v>
      </c>
      <c r="G93" s="29">
        <v>212.09</v>
      </c>
      <c r="H93" s="29" t="s">
        <v>854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44634</v>
      </c>
      <c r="B94" s="29" t="s">
        <v>1163</v>
      </c>
      <c r="C94" s="28" t="s">
        <v>1164</v>
      </c>
      <c r="D94" s="28" t="s">
        <v>1165</v>
      </c>
      <c r="E94" s="28" t="s">
        <v>574</v>
      </c>
      <c r="F94" s="87">
        <v>462371</v>
      </c>
      <c r="G94" s="29">
        <v>492.28</v>
      </c>
      <c r="H94" s="29" t="s">
        <v>854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44634</v>
      </c>
      <c r="B95" s="29" t="s">
        <v>1163</v>
      </c>
      <c r="C95" s="28" t="s">
        <v>1164</v>
      </c>
      <c r="D95" s="28" t="s">
        <v>879</v>
      </c>
      <c r="E95" s="28" t="s">
        <v>574</v>
      </c>
      <c r="F95" s="87">
        <v>750067</v>
      </c>
      <c r="G95" s="29">
        <v>505.46</v>
      </c>
      <c r="H95" s="29" t="s">
        <v>854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44634</v>
      </c>
      <c r="B96" s="29" t="s">
        <v>1163</v>
      </c>
      <c r="C96" s="28" t="s">
        <v>1164</v>
      </c>
      <c r="D96" s="28" t="s">
        <v>986</v>
      </c>
      <c r="E96" s="28" t="s">
        <v>574</v>
      </c>
      <c r="F96" s="87">
        <v>325942</v>
      </c>
      <c r="G96" s="29">
        <v>500.46</v>
      </c>
      <c r="H96" s="29" t="s">
        <v>854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44634</v>
      </c>
      <c r="B97" s="29" t="s">
        <v>1163</v>
      </c>
      <c r="C97" s="28" t="s">
        <v>1164</v>
      </c>
      <c r="D97" s="28" t="s">
        <v>987</v>
      </c>
      <c r="E97" s="28" t="s">
        <v>574</v>
      </c>
      <c r="F97" s="87">
        <v>472207</v>
      </c>
      <c r="G97" s="29">
        <v>494.52</v>
      </c>
      <c r="H97" s="29" t="s">
        <v>854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44634</v>
      </c>
      <c r="B98" s="29" t="s">
        <v>1163</v>
      </c>
      <c r="C98" s="28" t="s">
        <v>1164</v>
      </c>
      <c r="D98" s="28" t="s">
        <v>1031</v>
      </c>
      <c r="E98" s="28" t="s">
        <v>574</v>
      </c>
      <c r="F98" s="87">
        <v>372398</v>
      </c>
      <c r="G98" s="29">
        <v>512.30999999999995</v>
      </c>
      <c r="H98" s="29" t="s">
        <v>854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44634</v>
      </c>
      <c r="B99" s="29" t="s">
        <v>1166</v>
      </c>
      <c r="C99" s="28" t="s">
        <v>1167</v>
      </c>
      <c r="D99" s="28" t="s">
        <v>1168</v>
      </c>
      <c r="E99" s="28" t="s">
        <v>574</v>
      </c>
      <c r="F99" s="87">
        <v>172000</v>
      </c>
      <c r="G99" s="29">
        <v>1.9</v>
      </c>
      <c r="H99" s="29" t="s">
        <v>854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44634</v>
      </c>
      <c r="B100" s="29" t="s">
        <v>379</v>
      </c>
      <c r="C100" s="28" t="s">
        <v>1058</v>
      </c>
      <c r="D100" s="28" t="s">
        <v>987</v>
      </c>
      <c r="E100" s="28" t="s">
        <v>574</v>
      </c>
      <c r="F100" s="87">
        <v>883185</v>
      </c>
      <c r="G100" s="29">
        <v>723.38</v>
      </c>
      <c r="H100" s="29" t="s">
        <v>854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44634</v>
      </c>
      <c r="B101" s="29" t="s">
        <v>1169</v>
      </c>
      <c r="C101" s="28" t="s">
        <v>1170</v>
      </c>
      <c r="D101" s="28" t="s">
        <v>986</v>
      </c>
      <c r="E101" s="28" t="s">
        <v>574</v>
      </c>
      <c r="F101" s="87">
        <v>190994</v>
      </c>
      <c r="G101" s="29">
        <v>161.32</v>
      </c>
      <c r="H101" s="29" t="s">
        <v>854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44634</v>
      </c>
      <c r="B102" s="29" t="s">
        <v>1169</v>
      </c>
      <c r="C102" s="28" t="s">
        <v>1170</v>
      </c>
      <c r="D102" s="28" t="s">
        <v>1171</v>
      </c>
      <c r="E102" s="28" t="s">
        <v>574</v>
      </c>
      <c r="F102" s="87">
        <v>200000</v>
      </c>
      <c r="G102" s="29">
        <v>164.84</v>
      </c>
      <c r="H102" s="29" t="s">
        <v>854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44634</v>
      </c>
      <c r="B103" s="29" t="s">
        <v>1172</v>
      </c>
      <c r="C103" s="28" t="s">
        <v>1173</v>
      </c>
      <c r="D103" s="28" t="s">
        <v>1174</v>
      </c>
      <c r="E103" s="28" t="s">
        <v>574</v>
      </c>
      <c r="F103" s="87">
        <v>130000</v>
      </c>
      <c r="G103" s="29">
        <v>605.94000000000005</v>
      </c>
      <c r="H103" s="29" t="s">
        <v>854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44634</v>
      </c>
      <c r="B104" s="29" t="s">
        <v>1059</v>
      </c>
      <c r="C104" s="28" t="s">
        <v>1060</v>
      </c>
      <c r="D104" s="28" t="s">
        <v>1175</v>
      </c>
      <c r="E104" s="28" t="s">
        <v>574</v>
      </c>
      <c r="F104" s="87">
        <v>54000</v>
      </c>
      <c r="G104" s="29">
        <v>55.48</v>
      </c>
      <c r="H104" s="29" t="s">
        <v>854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44634</v>
      </c>
      <c r="B105" s="29" t="s">
        <v>1145</v>
      </c>
      <c r="C105" s="28" t="s">
        <v>1146</v>
      </c>
      <c r="D105" s="28" t="s">
        <v>1176</v>
      </c>
      <c r="E105" s="28" t="s">
        <v>575</v>
      </c>
      <c r="F105" s="87">
        <v>60278</v>
      </c>
      <c r="G105" s="29">
        <v>40.119999999999997</v>
      </c>
      <c r="H105" s="29" t="s">
        <v>854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44634</v>
      </c>
      <c r="B106" s="29" t="s">
        <v>1148</v>
      </c>
      <c r="C106" s="28" t="s">
        <v>1149</v>
      </c>
      <c r="D106" s="28" t="s">
        <v>1031</v>
      </c>
      <c r="E106" s="28" t="s">
        <v>575</v>
      </c>
      <c r="F106" s="87">
        <v>103039</v>
      </c>
      <c r="G106" s="29">
        <v>772.13</v>
      </c>
      <c r="H106" s="29" t="s">
        <v>854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44634</v>
      </c>
      <c r="B107" s="29" t="s">
        <v>1148</v>
      </c>
      <c r="C107" s="28" t="s">
        <v>1149</v>
      </c>
      <c r="D107" s="28" t="s">
        <v>987</v>
      </c>
      <c r="E107" s="28" t="s">
        <v>575</v>
      </c>
      <c r="F107" s="87">
        <v>186659</v>
      </c>
      <c r="G107" s="29">
        <v>754.6</v>
      </c>
      <c r="H107" s="29" t="s">
        <v>854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44634</v>
      </c>
      <c r="B108" s="29" t="s">
        <v>1148</v>
      </c>
      <c r="C108" s="28" t="s">
        <v>1149</v>
      </c>
      <c r="D108" s="28" t="s">
        <v>879</v>
      </c>
      <c r="E108" s="28" t="s">
        <v>575</v>
      </c>
      <c r="F108" s="87">
        <v>180967</v>
      </c>
      <c r="G108" s="29">
        <v>766.02</v>
      </c>
      <c r="H108" s="29" t="s">
        <v>854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44634</v>
      </c>
      <c r="B109" s="29" t="s">
        <v>315</v>
      </c>
      <c r="C109" s="28" t="s">
        <v>1057</v>
      </c>
      <c r="D109" s="28" t="s">
        <v>987</v>
      </c>
      <c r="E109" s="28" t="s">
        <v>575</v>
      </c>
      <c r="F109" s="87">
        <v>1783833</v>
      </c>
      <c r="G109" s="29">
        <v>503.55</v>
      </c>
      <c r="H109" s="29" t="s">
        <v>854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44634</v>
      </c>
      <c r="B110" s="29" t="s">
        <v>1150</v>
      </c>
      <c r="C110" s="28" t="s">
        <v>1151</v>
      </c>
      <c r="D110" s="28" t="s">
        <v>1156</v>
      </c>
      <c r="E110" s="28" t="s">
        <v>575</v>
      </c>
      <c r="F110" s="87">
        <v>9600</v>
      </c>
      <c r="G110" s="29">
        <v>422.63</v>
      </c>
      <c r="H110" s="29" t="s">
        <v>854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44634</v>
      </c>
      <c r="B111" s="29" t="s">
        <v>1150</v>
      </c>
      <c r="C111" s="28" t="s">
        <v>1151</v>
      </c>
      <c r="D111" s="28" t="s">
        <v>1153</v>
      </c>
      <c r="E111" s="28" t="s">
        <v>575</v>
      </c>
      <c r="F111" s="87">
        <v>18000</v>
      </c>
      <c r="G111" s="29">
        <v>420.7</v>
      </c>
      <c r="H111" s="29" t="s">
        <v>854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44634</v>
      </c>
      <c r="B112" s="29" t="s">
        <v>1150</v>
      </c>
      <c r="C112" s="28" t="s">
        <v>1151</v>
      </c>
      <c r="D112" s="28" t="s">
        <v>1152</v>
      </c>
      <c r="E112" s="28" t="s">
        <v>575</v>
      </c>
      <c r="F112" s="87">
        <v>33600</v>
      </c>
      <c r="G112" s="29">
        <v>418.56</v>
      </c>
      <c r="H112" s="29" t="s">
        <v>854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44634</v>
      </c>
      <c r="B113" s="29" t="s">
        <v>1177</v>
      </c>
      <c r="C113" s="28" t="s">
        <v>1178</v>
      </c>
      <c r="D113" s="28" t="s">
        <v>1179</v>
      </c>
      <c r="E113" s="28" t="s">
        <v>575</v>
      </c>
      <c r="F113" s="87">
        <v>111000</v>
      </c>
      <c r="G113" s="29">
        <v>6.01</v>
      </c>
      <c r="H113" s="29" t="s">
        <v>854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44634</v>
      </c>
      <c r="B114" s="29" t="s">
        <v>311</v>
      </c>
      <c r="C114" s="28" t="s">
        <v>1032</v>
      </c>
      <c r="D114" s="28" t="s">
        <v>987</v>
      </c>
      <c r="E114" s="28" t="s">
        <v>575</v>
      </c>
      <c r="F114" s="87">
        <v>457501</v>
      </c>
      <c r="G114" s="29">
        <v>2889.64</v>
      </c>
      <c r="H114" s="29" t="s">
        <v>854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44634</v>
      </c>
      <c r="B115" s="29" t="s">
        <v>311</v>
      </c>
      <c r="C115" s="28" t="s">
        <v>1032</v>
      </c>
      <c r="D115" s="28" t="s">
        <v>1157</v>
      </c>
      <c r="E115" s="28" t="s">
        <v>575</v>
      </c>
      <c r="F115" s="87">
        <v>3815</v>
      </c>
      <c r="G115" s="29">
        <v>2879.86</v>
      </c>
      <c r="H115" s="29" t="s">
        <v>854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44634</v>
      </c>
      <c r="B116" s="29" t="s">
        <v>311</v>
      </c>
      <c r="C116" s="28" t="s">
        <v>1032</v>
      </c>
      <c r="D116" s="28" t="s">
        <v>1031</v>
      </c>
      <c r="E116" s="28" t="s">
        <v>575</v>
      </c>
      <c r="F116" s="87">
        <v>293977</v>
      </c>
      <c r="G116" s="29">
        <v>2945.71</v>
      </c>
      <c r="H116" s="29" t="s">
        <v>854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44634</v>
      </c>
      <c r="B117" s="29" t="s">
        <v>311</v>
      </c>
      <c r="C117" s="28" t="s">
        <v>1032</v>
      </c>
      <c r="D117" s="28" t="s">
        <v>879</v>
      </c>
      <c r="E117" s="28" t="s">
        <v>575</v>
      </c>
      <c r="F117" s="87">
        <v>331937</v>
      </c>
      <c r="G117" s="29">
        <v>2908.79</v>
      </c>
      <c r="H117" s="29" t="s">
        <v>854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44634</v>
      </c>
      <c r="B118" s="29" t="s">
        <v>1159</v>
      </c>
      <c r="C118" s="28" t="s">
        <v>1160</v>
      </c>
      <c r="D118" s="28" t="s">
        <v>1161</v>
      </c>
      <c r="E118" s="28" t="s">
        <v>575</v>
      </c>
      <c r="F118" s="87">
        <v>61972</v>
      </c>
      <c r="G118" s="29">
        <v>267</v>
      </c>
      <c r="H118" s="29" t="s">
        <v>854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44634</v>
      </c>
      <c r="B119" s="29" t="s">
        <v>1159</v>
      </c>
      <c r="C119" s="28" t="s">
        <v>1160</v>
      </c>
      <c r="D119" s="28" t="s">
        <v>1180</v>
      </c>
      <c r="E119" s="28" t="s">
        <v>575</v>
      </c>
      <c r="F119" s="87">
        <v>75200</v>
      </c>
      <c r="G119" s="29">
        <v>231.75</v>
      </c>
      <c r="H119" s="29" t="s">
        <v>854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44634</v>
      </c>
      <c r="B120" s="29" t="s">
        <v>1159</v>
      </c>
      <c r="C120" s="28" t="s">
        <v>1160</v>
      </c>
      <c r="D120" s="28" t="s">
        <v>1162</v>
      </c>
      <c r="E120" s="28" t="s">
        <v>575</v>
      </c>
      <c r="F120" s="87">
        <v>52000</v>
      </c>
      <c r="G120" s="29">
        <v>212.04</v>
      </c>
      <c r="H120" s="29" t="s">
        <v>854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44634</v>
      </c>
      <c r="B121" s="29" t="s">
        <v>1163</v>
      </c>
      <c r="C121" s="28" t="s">
        <v>1164</v>
      </c>
      <c r="D121" s="28" t="s">
        <v>987</v>
      </c>
      <c r="E121" s="28" t="s">
        <v>575</v>
      </c>
      <c r="F121" s="87">
        <v>472207</v>
      </c>
      <c r="G121" s="29">
        <v>494.69</v>
      </c>
      <c r="H121" s="29" t="s">
        <v>854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44634</v>
      </c>
      <c r="B122" s="29" t="s">
        <v>1163</v>
      </c>
      <c r="C122" s="28" t="s">
        <v>1164</v>
      </c>
      <c r="D122" s="28" t="s">
        <v>879</v>
      </c>
      <c r="E122" s="28" t="s">
        <v>575</v>
      </c>
      <c r="F122" s="87">
        <v>734437</v>
      </c>
      <c r="G122" s="29">
        <v>506.65</v>
      </c>
      <c r="H122" s="29" t="s">
        <v>854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44634</v>
      </c>
      <c r="B123" s="29" t="s">
        <v>1163</v>
      </c>
      <c r="C123" s="28" t="s">
        <v>1164</v>
      </c>
      <c r="D123" s="28" t="s">
        <v>986</v>
      </c>
      <c r="E123" s="28" t="s">
        <v>575</v>
      </c>
      <c r="F123" s="87">
        <v>334262</v>
      </c>
      <c r="G123" s="29">
        <v>509.67</v>
      </c>
      <c r="H123" s="29" t="s">
        <v>854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44634</v>
      </c>
      <c r="B124" s="29" t="s">
        <v>1163</v>
      </c>
      <c r="C124" s="28" t="s">
        <v>1164</v>
      </c>
      <c r="D124" s="28" t="s">
        <v>1031</v>
      </c>
      <c r="E124" s="28" t="s">
        <v>575</v>
      </c>
      <c r="F124" s="87">
        <v>372398</v>
      </c>
      <c r="G124" s="29">
        <v>512.57000000000005</v>
      </c>
      <c r="H124" s="29" t="s">
        <v>854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44634</v>
      </c>
      <c r="B125" s="29" t="s">
        <v>1166</v>
      </c>
      <c r="C125" s="28" t="s">
        <v>1167</v>
      </c>
      <c r="D125" s="28" t="s">
        <v>1181</v>
      </c>
      <c r="E125" s="28" t="s">
        <v>575</v>
      </c>
      <c r="F125" s="87">
        <v>174281</v>
      </c>
      <c r="G125" s="29">
        <v>1.9</v>
      </c>
      <c r="H125" s="29" t="s">
        <v>854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44634</v>
      </c>
      <c r="B126" s="29" t="s">
        <v>379</v>
      </c>
      <c r="C126" s="28" t="s">
        <v>1058</v>
      </c>
      <c r="D126" s="28" t="s">
        <v>987</v>
      </c>
      <c r="E126" s="28" t="s">
        <v>575</v>
      </c>
      <c r="F126" s="87">
        <v>883207</v>
      </c>
      <c r="G126" s="29">
        <v>723.77</v>
      </c>
      <c r="H126" s="29" t="s">
        <v>854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44634</v>
      </c>
      <c r="B127" s="29" t="s">
        <v>1169</v>
      </c>
      <c r="C127" s="28" t="s">
        <v>1170</v>
      </c>
      <c r="D127" s="28" t="s">
        <v>986</v>
      </c>
      <c r="E127" s="28" t="s">
        <v>575</v>
      </c>
      <c r="F127" s="87">
        <v>205714</v>
      </c>
      <c r="G127" s="29">
        <v>161.47</v>
      </c>
      <c r="H127" s="29" t="s">
        <v>854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44634</v>
      </c>
      <c r="B128" s="29" t="s">
        <v>1182</v>
      </c>
      <c r="C128" s="28" t="s">
        <v>1183</v>
      </c>
      <c r="D128" s="28" t="s">
        <v>1184</v>
      </c>
      <c r="E128" s="28" t="s">
        <v>575</v>
      </c>
      <c r="F128" s="87">
        <v>546135</v>
      </c>
      <c r="G128" s="29">
        <v>22.99</v>
      </c>
      <c r="H128" s="29" t="s">
        <v>854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44634</v>
      </c>
      <c r="B129" s="29" t="s">
        <v>1172</v>
      </c>
      <c r="C129" s="28" t="s">
        <v>1173</v>
      </c>
      <c r="D129" s="28" t="s">
        <v>1185</v>
      </c>
      <c r="E129" s="28" t="s">
        <v>575</v>
      </c>
      <c r="F129" s="87">
        <v>125000</v>
      </c>
      <c r="G129" s="29">
        <v>605.77</v>
      </c>
      <c r="H129" s="29" t="s">
        <v>854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44634</v>
      </c>
      <c r="B130" s="29" t="s">
        <v>1186</v>
      </c>
      <c r="C130" s="28" t="s">
        <v>1187</v>
      </c>
      <c r="D130" s="28" t="s">
        <v>1188</v>
      </c>
      <c r="E130" s="28" t="s">
        <v>575</v>
      </c>
      <c r="F130" s="87">
        <v>2942300</v>
      </c>
      <c r="G130" s="29">
        <v>2.11</v>
      </c>
      <c r="H130" s="29" t="s">
        <v>854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11"/>
  <sheetViews>
    <sheetView zoomScale="85" zoomScaleNormal="85" workbookViewId="0">
      <selection activeCell="D26" sqref="D2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45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44635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576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566</v>
      </c>
      <c r="C9" s="96"/>
      <c r="D9" s="97" t="s">
        <v>577</v>
      </c>
      <c r="E9" s="96" t="s">
        <v>578</v>
      </c>
      <c r="F9" s="96" t="s">
        <v>579</v>
      </c>
      <c r="G9" s="96" t="s">
        <v>580</v>
      </c>
      <c r="H9" s="96" t="s">
        <v>581</v>
      </c>
      <c r="I9" s="96" t="s">
        <v>582</v>
      </c>
      <c r="J9" s="95" t="s">
        <v>583</v>
      </c>
      <c r="K9" s="96" t="s">
        <v>584</v>
      </c>
      <c r="L9" s="98" t="s">
        <v>585</v>
      </c>
      <c r="M9" s="98" t="s">
        <v>586</v>
      </c>
      <c r="N9" s="96" t="s">
        <v>587</v>
      </c>
      <c r="O9" s="97" t="s">
        <v>588</v>
      </c>
      <c r="P9" s="96" t="s">
        <v>820</v>
      </c>
      <c r="Q9" s="1"/>
      <c r="R9" s="6"/>
      <c r="S9" s="1"/>
      <c r="T9" s="1"/>
      <c r="U9" s="1"/>
      <c r="V9" s="1"/>
      <c r="W9" s="1"/>
      <c r="X9" s="1"/>
    </row>
    <row r="10" spans="1:38" s="247" customFormat="1" ht="12.75" customHeight="1">
      <c r="A10" s="441">
        <v>1</v>
      </c>
      <c r="B10" s="442">
        <v>44582</v>
      </c>
      <c r="C10" s="443"/>
      <c r="D10" s="444" t="s">
        <v>113</v>
      </c>
      <c r="E10" s="445" t="s">
        <v>591</v>
      </c>
      <c r="F10" s="441">
        <v>1160</v>
      </c>
      <c r="G10" s="441">
        <v>1090</v>
      </c>
      <c r="H10" s="445">
        <v>1205</v>
      </c>
      <c r="I10" s="446" t="s">
        <v>855</v>
      </c>
      <c r="J10" s="447" t="s">
        <v>1045</v>
      </c>
      <c r="K10" s="447">
        <f t="shared" ref="K10" si="0">H10-F10</f>
        <v>45</v>
      </c>
      <c r="L10" s="448">
        <f>(F10*-0.7)/100</f>
        <v>-8.1199999999999992</v>
      </c>
      <c r="M10" s="449">
        <f t="shared" ref="M10" si="1">(K10+L10)/F10</f>
        <v>3.1793103448275864E-2</v>
      </c>
      <c r="N10" s="447" t="s">
        <v>589</v>
      </c>
      <c r="O10" s="450">
        <v>44631</v>
      </c>
      <c r="P10" s="447"/>
      <c r="Q10" s="246"/>
      <c r="R10" s="246" t="s">
        <v>590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2.75" customHeight="1">
      <c r="A11" s="399">
        <v>2</v>
      </c>
      <c r="B11" s="386">
        <v>44586</v>
      </c>
      <c r="C11" s="400"/>
      <c r="D11" s="401" t="s">
        <v>206</v>
      </c>
      <c r="E11" s="402" t="s">
        <v>591</v>
      </c>
      <c r="F11" s="399">
        <v>1069</v>
      </c>
      <c r="G11" s="399">
        <v>995</v>
      </c>
      <c r="H11" s="402">
        <v>1132.5</v>
      </c>
      <c r="I11" s="403" t="s">
        <v>856</v>
      </c>
      <c r="J11" s="404" t="s">
        <v>919</v>
      </c>
      <c r="K11" s="404">
        <f t="shared" ref="K11" si="2">H11-F11</f>
        <v>63.5</v>
      </c>
      <c r="L11" s="405">
        <f t="shared" ref="L11" si="3">(F11*-0.7)/100</f>
        <v>-7.4829999999999997</v>
      </c>
      <c r="M11" s="406">
        <f t="shared" ref="M11" si="4">(K11+L11)/F11</f>
        <v>5.240130963517306E-2</v>
      </c>
      <c r="N11" s="404" t="s">
        <v>589</v>
      </c>
      <c r="O11" s="407">
        <v>44623</v>
      </c>
      <c r="P11" s="405"/>
      <c r="Q11" s="246"/>
      <c r="R11" s="246" t="s">
        <v>590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10">
        <v>3</v>
      </c>
      <c r="B12" s="398">
        <v>44603</v>
      </c>
      <c r="C12" s="415"/>
      <c r="D12" s="416" t="s">
        <v>331</v>
      </c>
      <c r="E12" s="417" t="s">
        <v>591</v>
      </c>
      <c r="F12" s="310">
        <v>847.5</v>
      </c>
      <c r="G12" s="310">
        <v>798</v>
      </c>
      <c r="H12" s="417">
        <v>798</v>
      </c>
      <c r="I12" s="418" t="s">
        <v>863</v>
      </c>
      <c r="J12" s="408" t="s">
        <v>918</v>
      </c>
      <c r="K12" s="408">
        <f t="shared" ref="K12" si="5">H12-F12</f>
        <v>-49.5</v>
      </c>
      <c r="L12" s="409">
        <f t="shared" ref="L12" si="6">(F12*-0.7)/100</f>
        <v>-5.9325000000000001</v>
      </c>
      <c r="M12" s="410">
        <f t="shared" ref="M12" si="7">(K12+L12)/F12</f>
        <v>-6.5407079646017691E-2</v>
      </c>
      <c r="N12" s="408" t="s">
        <v>601</v>
      </c>
      <c r="O12" s="411">
        <v>44623</v>
      </c>
      <c r="P12" s="409"/>
      <c r="Q12" s="246"/>
      <c r="R12" s="246" t="s">
        <v>590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2.75" customHeight="1">
      <c r="A13" s="399">
        <v>4</v>
      </c>
      <c r="B13" s="386">
        <v>44620</v>
      </c>
      <c r="C13" s="400"/>
      <c r="D13" s="401" t="s">
        <v>488</v>
      </c>
      <c r="E13" s="402" t="s">
        <v>591</v>
      </c>
      <c r="F13" s="399">
        <v>148</v>
      </c>
      <c r="G13" s="399">
        <v>138</v>
      </c>
      <c r="H13" s="402">
        <v>156</v>
      </c>
      <c r="I13" s="403" t="s">
        <v>871</v>
      </c>
      <c r="J13" s="404" t="s">
        <v>920</v>
      </c>
      <c r="K13" s="404">
        <f t="shared" ref="K13:K14" si="8">H13-F13</f>
        <v>8</v>
      </c>
      <c r="L13" s="405">
        <f>(F13*-0.4)/100</f>
        <v>-0.59200000000000008</v>
      </c>
      <c r="M13" s="406">
        <f t="shared" ref="M13:M14" si="9">(K13+L13)/F13</f>
        <v>5.0054054054054054E-2</v>
      </c>
      <c r="N13" s="404" t="s">
        <v>589</v>
      </c>
      <c r="O13" s="407">
        <v>44623</v>
      </c>
      <c r="P13" s="405"/>
      <c r="Q13" s="246"/>
      <c r="R13" s="246" t="s">
        <v>590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10">
        <v>5</v>
      </c>
      <c r="B14" s="398">
        <v>44620</v>
      </c>
      <c r="C14" s="415"/>
      <c r="D14" s="416" t="s">
        <v>114</v>
      </c>
      <c r="E14" s="417" t="s">
        <v>591</v>
      </c>
      <c r="F14" s="310">
        <v>2360</v>
      </c>
      <c r="G14" s="310">
        <v>2230</v>
      </c>
      <c r="H14" s="417">
        <v>2230</v>
      </c>
      <c r="I14" s="418" t="s">
        <v>872</v>
      </c>
      <c r="J14" s="408" t="s">
        <v>928</v>
      </c>
      <c r="K14" s="408">
        <f t="shared" si="8"/>
        <v>-130</v>
      </c>
      <c r="L14" s="409">
        <f t="shared" ref="L14" si="10">(F14*-0.7)/100</f>
        <v>-16.52</v>
      </c>
      <c r="M14" s="410">
        <f t="shared" si="9"/>
        <v>-6.208474576271187E-2</v>
      </c>
      <c r="N14" s="408" t="s">
        <v>601</v>
      </c>
      <c r="O14" s="411">
        <v>44624</v>
      </c>
      <c r="P14" s="409"/>
      <c r="Q14" s="246"/>
      <c r="R14" s="246" t="s">
        <v>590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2.75" customHeight="1">
      <c r="A15" s="427">
        <v>6</v>
      </c>
      <c r="B15" s="398">
        <v>44620</v>
      </c>
      <c r="C15" s="428"/>
      <c r="D15" s="429" t="s">
        <v>124</v>
      </c>
      <c r="E15" s="430" t="s">
        <v>591</v>
      </c>
      <c r="F15" s="427">
        <v>715</v>
      </c>
      <c r="G15" s="427">
        <v>675</v>
      </c>
      <c r="H15" s="430">
        <f>(675+738.5)/2</f>
        <v>706.75</v>
      </c>
      <c r="I15" s="431" t="s">
        <v>873</v>
      </c>
      <c r="J15" s="408" t="s">
        <v>960</v>
      </c>
      <c r="K15" s="408">
        <f t="shared" ref="K15:K17" si="11">H15-F15</f>
        <v>-8.25</v>
      </c>
      <c r="L15" s="409">
        <f>(F15*-0.4)/100</f>
        <v>-2.86</v>
      </c>
      <c r="M15" s="410">
        <f t="shared" ref="M15:M17" si="12">(K15+L15)/F15</f>
        <v>-1.5538461538461537E-2</v>
      </c>
      <c r="N15" s="408" t="s">
        <v>601</v>
      </c>
      <c r="O15" s="411">
        <v>44628</v>
      </c>
      <c r="P15" s="432"/>
      <c r="Q15" s="246"/>
      <c r="R15" s="246" t="s">
        <v>590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10">
        <v>7</v>
      </c>
      <c r="B16" s="398">
        <v>44620</v>
      </c>
      <c r="C16" s="415"/>
      <c r="D16" s="416" t="s">
        <v>39</v>
      </c>
      <c r="E16" s="417" t="s">
        <v>591</v>
      </c>
      <c r="F16" s="310">
        <v>925</v>
      </c>
      <c r="G16" s="310">
        <v>860</v>
      </c>
      <c r="H16" s="417">
        <v>860</v>
      </c>
      <c r="I16" s="418" t="s">
        <v>874</v>
      </c>
      <c r="J16" s="408" t="s">
        <v>929</v>
      </c>
      <c r="K16" s="408">
        <f t="shared" si="11"/>
        <v>-65</v>
      </c>
      <c r="L16" s="409">
        <f t="shared" ref="L16" si="13">(F16*-0.7)/100</f>
        <v>-6.4749999999999996</v>
      </c>
      <c r="M16" s="410">
        <f t="shared" si="12"/>
        <v>-7.7270270270270267E-2</v>
      </c>
      <c r="N16" s="408" t="s">
        <v>601</v>
      </c>
      <c r="O16" s="411">
        <v>44624</v>
      </c>
      <c r="P16" s="409"/>
      <c r="Q16" s="246"/>
      <c r="R16" s="246" t="s">
        <v>590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441">
        <v>8</v>
      </c>
      <c r="B17" s="442">
        <v>44622</v>
      </c>
      <c r="C17" s="443"/>
      <c r="D17" s="444" t="s">
        <v>75</v>
      </c>
      <c r="E17" s="445" t="s">
        <v>591</v>
      </c>
      <c r="F17" s="441">
        <v>669</v>
      </c>
      <c r="G17" s="441">
        <v>618</v>
      </c>
      <c r="H17" s="445">
        <v>696</v>
      </c>
      <c r="I17" s="446" t="s">
        <v>891</v>
      </c>
      <c r="J17" s="447" t="s">
        <v>1021</v>
      </c>
      <c r="K17" s="447">
        <f t="shared" si="11"/>
        <v>27</v>
      </c>
      <c r="L17" s="448">
        <f>(F17*-0.7)/100</f>
        <v>-4.6829999999999998</v>
      </c>
      <c r="M17" s="449">
        <f t="shared" si="12"/>
        <v>3.3358744394618833E-2</v>
      </c>
      <c r="N17" s="447" t="s">
        <v>589</v>
      </c>
      <c r="O17" s="450">
        <v>44629</v>
      </c>
      <c r="P17" s="447">
        <f>VLOOKUP(D17,'MidCap Intra'!B13:C568,2,0)</f>
        <v>700.4</v>
      </c>
      <c r="Q17" s="246"/>
      <c r="R17" s="246" t="s">
        <v>590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51">
        <v>9</v>
      </c>
      <c r="B18" s="248">
        <v>44623</v>
      </c>
      <c r="C18" s="370"/>
      <c r="D18" s="347" t="s">
        <v>43</v>
      </c>
      <c r="E18" s="348" t="s">
        <v>591</v>
      </c>
      <c r="F18" s="251" t="s">
        <v>899</v>
      </c>
      <c r="G18" s="251">
        <v>1870</v>
      </c>
      <c r="H18" s="348"/>
      <c r="I18" s="349" t="s">
        <v>900</v>
      </c>
      <c r="J18" s="302" t="s">
        <v>592</v>
      </c>
      <c r="K18" s="302"/>
      <c r="L18" s="303"/>
      <c r="M18" s="304"/>
      <c r="N18" s="302"/>
      <c r="O18" s="339"/>
      <c r="P18" s="251">
        <f>VLOOKUP(D18,'MidCap Intra'!B14:C569,2,0)</f>
        <v>2058.0500000000002</v>
      </c>
      <c r="Q18" s="246"/>
      <c r="R18" s="246" t="s">
        <v>590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36">
        <v>10</v>
      </c>
      <c r="B19" s="451">
        <v>44627</v>
      </c>
      <c r="C19" s="452"/>
      <c r="D19" s="453" t="s">
        <v>206</v>
      </c>
      <c r="E19" s="454" t="s">
        <v>591</v>
      </c>
      <c r="F19" s="436">
        <v>1070</v>
      </c>
      <c r="G19" s="436">
        <v>990</v>
      </c>
      <c r="H19" s="454">
        <v>1132.5</v>
      </c>
      <c r="I19" s="455" t="s">
        <v>945</v>
      </c>
      <c r="J19" s="424" t="s">
        <v>994</v>
      </c>
      <c r="K19" s="424">
        <f t="shared" ref="K19:K22" si="14">H19-F19</f>
        <v>62.5</v>
      </c>
      <c r="L19" s="421">
        <f>(F19*-0.7)/100</f>
        <v>-7.49</v>
      </c>
      <c r="M19" s="425">
        <f t="shared" ref="M19:M22" si="15">(K19+L19)/F19</f>
        <v>5.1411214953271028E-2</v>
      </c>
      <c r="N19" s="424" t="s">
        <v>589</v>
      </c>
      <c r="O19" s="426">
        <v>44629</v>
      </c>
      <c r="P19" s="421"/>
      <c r="Q19" s="246"/>
      <c r="R19" s="246" t="s">
        <v>590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41">
        <v>11</v>
      </c>
      <c r="B20" s="442">
        <v>44627</v>
      </c>
      <c r="C20" s="443"/>
      <c r="D20" s="444" t="s">
        <v>488</v>
      </c>
      <c r="E20" s="445" t="s">
        <v>591</v>
      </c>
      <c r="F20" s="441">
        <v>146.5</v>
      </c>
      <c r="G20" s="441">
        <v>135</v>
      </c>
      <c r="H20" s="445">
        <v>153.5</v>
      </c>
      <c r="I20" s="446" t="s">
        <v>871</v>
      </c>
      <c r="J20" s="447" t="s">
        <v>1022</v>
      </c>
      <c r="K20" s="447">
        <f t="shared" si="14"/>
        <v>7</v>
      </c>
      <c r="L20" s="448">
        <f t="shared" ref="L20:L22" si="16">(F20*-0.7)/100</f>
        <v>-1.0255000000000001</v>
      </c>
      <c r="M20" s="449">
        <f t="shared" si="15"/>
        <v>4.0781569965870304E-2</v>
      </c>
      <c r="N20" s="447" t="s">
        <v>589</v>
      </c>
      <c r="O20" s="450">
        <v>44630</v>
      </c>
      <c r="P20" s="447">
        <f>VLOOKUP(D20,'MidCap Intra'!B16:C571,2,0)</f>
        <v>149.1</v>
      </c>
      <c r="Q20" s="246"/>
      <c r="R20" s="246" t="s">
        <v>590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85">
        <v>12</v>
      </c>
      <c r="B21" s="386">
        <v>44627</v>
      </c>
      <c r="C21" s="466"/>
      <c r="D21" s="467" t="s">
        <v>186</v>
      </c>
      <c r="E21" s="468" t="s">
        <v>591</v>
      </c>
      <c r="F21" s="285">
        <v>2280</v>
      </c>
      <c r="G21" s="285">
        <v>2170</v>
      </c>
      <c r="H21" s="468">
        <v>2410</v>
      </c>
      <c r="I21" s="469" t="s">
        <v>946</v>
      </c>
      <c r="J21" s="404" t="s">
        <v>1033</v>
      </c>
      <c r="K21" s="404">
        <f t="shared" si="14"/>
        <v>130</v>
      </c>
      <c r="L21" s="405">
        <f t="shared" si="16"/>
        <v>-15.96</v>
      </c>
      <c r="M21" s="406">
        <f t="shared" si="15"/>
        <v>5.001754385964912E-2</v>
      </c>
      <c r="N21" s="404" t="s">
        <v>589</v>
      </c>
      <c r="O21" s="407">
        <v>44631</v>
      </c>
      <c r="P21" s="404"/>
      <c r="Q21" s="246"/>
      <c r="R21" s="246" t="s">
        <v>590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456">
        <v>13</v>
      </c>
      <c r="B22" s="457">
        <v>44629</v>
      </c>
      <c r="C22" s="458"/>
      <c r="D22" s="459" t="s">
        <v>136</v>
      </c>
      <c r="E22" s="460" t="s">
        <v>591</v>
      </c>
      <c r="F22" s="456">
        <v>733</v>
      </c>
      <c r="G22" s="456">
        <v>690</v>
      </c>
      <c r="H22" s="460">
        <v>763</v>
      </c>
      <c r="I22" s="461" t="s">
        <v>999</v>
      </c>
      <c r="J22" s="462" t="s">
        <v>1023</v>
      </c>
      <c r="K22" s="462">
        <f t="shared" si="14"/>
        <v>30</v>
      </c>
      <c r="L22" s="463">
        <f t="shared" si="16"/>
        <v>-5.1310000000000002</v>
      </c>
      <c r="M22" s="464">
        <f t="shared" si="15"/>
        <v>3.3927694406548428E-2</v>
      </c>
      <c r="N22" s="462" t="s">
        <v>589</v>
      </c>
      <c r="O22" s="465">
        <v>44630</v>
      </c>
      <c r="P22" s="462">
        <f>VLOOKUP(D22,'MidCap Intra'!B18:C573,2,0)</f>
        <v>752.85</v>
      </c>
      <c r="Q22" s="246"/>
      <c r="R22" s="246" t="s">
        <v>590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s="247" customFormat="1" ht="13.9" customHeight="1">
      <c r="A23" s="251"/>
      <c r="B23" s="248"/>
      <c r="C23" s="370"/>
      <c r="D23" s="347"/>
      <c r="E23" s="348"/>
      <c r="F23" s="251"/>
      <c r="G23" s="251"/>
      <c r="H23" s="348"/>
      <c r="I23" s="349"/>
      <c r="J23" s="302"/>
      <c r="K23" s="302"/>
      <c r="L23" s="303"/>
      <c r="M23" s="304"/>
      <c r="N23" s="302"/>
      <c r="O23" s="339"/>
      <c r="P23" s="302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</row>
    <row r="24" spans="1:38" ht="13.9" customHeight="1">
      <c r="A24" s="371"/>
      <c r="B24" s="372"/>
      <c r="C24" s="373"/>
      <c r="D24" s="374"/>
      <c r="E24" s="375"/>
      <c r="F24" s="371"/>
      <c r="G24" s="371"/>
      <c r="H24" s="375"/>
      <c r="I24" s="376"/>
      <c r="J24" s="377"/>
      <c r="K24" s="371"/>
      <c r="L24" s="372"/>
      <c r="M24" s="373"/>
      <c r="N24" s="374"/>
      <c r="O24" s="375"/>
      <c r="P24" s="369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4.25" customHeight="1">
      <c r="A25" s="107"/>
      <c r="B25" s="108"/>
      <c r="C25" s="109"/>
      <c r="D25" s="110"/>
      <c r="E25" s="111"/>
      <c r="F25" s="111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107"/>
      <c r="B26" s="108"/>
      <c r="C26" s="109"/>
      <c r="D26" s="110"/>
      <c r="E26" s="111"/>
      <c r="F26" s="111"/>
      <c r="G26" s="107"/>
      <c r="H26" s="111"/>
      <c r="I26" s="112"/>
      <c r="J26" s="113"/>
      <c r="K26" s="113"/>
      <c r="L26" s="114"/>
      <c r="M26" s="115"/>
      <c r="N26" s="116"/>
      <c r="O26" s="117"/>
      <c r="P26" s="11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19" t="s">
        <v>593</v>
      </c>
      <c r="B27" s="120"/>
      <c r="C27" s="121"/>
      <c r="D27" s="122"/>
      <c r="E27" s="123"/>
      <c r="F27" s="123"/>
      <c r="G27" s="123"/>
      <c r="H27" s="123"/>
      <c r="I27" s="123"/>
      <c r="J27" s="124"/>
      <c r="K27" s="123"/>
      <c r="L27" s="125"/>
      <c r="M27" s="56"/>
      <c r="N27" s="124"/>
      <c r="O27" s="12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26" t="s">
        <v>594</v>
      </c>
      <c r="B28" s="119"/>
      <c r="C28" s="119"/>
      <c r="D28" s="119"/>
      <c r="E28" s="41"/>
      <c r="F28" s="127" t="s">
        <v>595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 t="s">
        <v>596</v>
      </c>
      <c r="B29" s="119"/>
      <c r="C29" s="119"/>
      <c r="D29" s="119" t="s">
        <v>853</v>
      </c>
      <c r="E29" s="6"/>
      <c r="F29" s="127" t="s">
        <v>597</v>
      </c>
      <c r="G29" s="6"/>
      <c r="H29" s="6"/>
      <c r="I29" s="6"/>
      <c r="J29" s="128"/>
      <c r="K29" s="129"/>
      <c r="L29" s="129"/>
      <c r="M29" s="130"/>
      <c r="N29" s="1"/>
      <c r="O29" s="13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19"/>
      <c r="B30" s="119"/>
      <c r="C30" s="119"/>
      <c r="D30" s="119"/>
      <c r="E30" s="6"/>
      <c r="F30" s="6"/>
      <c r="G30" s="6"/>
      <c r="H30" s="6"/>
      <c r="I30" s="6"/>
      <c r="J30" s="132"/>
      <c r="K30" s="129"/>
      <c r="L30" s="129"/>
      <c r="M30" s="6"/>
      <c r="N30" s="133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.75" customHeight="1">
      <c r="A31" s="1"/>
      <c r="B31" s="134" t="s">
        <v>598</v>
      </c>
      <c r="C31" s="134"/>
      <c r="D31" s="134"/>
      <c r="E31" s="134"/>
      <c r="F31" s="135"/>
      <c r="G31" s="6"/>
      <c r="H31" s="6"/>
      <c r="I31" s="136"/>
      <c r="J31" s="137"/>
      <c r="K31" s="138"/>
      <c r="L31" s="137"/>
      <c r="M31" s="6"/>
      <c r="N31" s="1"/>
      <c r="O31" s="1"/>
      <c r="P31" s="1"/>
      <c r="R31" s="56"/>
      <c r="S31" s="1"/>
      <c r="T31" s="1"/>
      <c r="U31" s="1"/>
      <c r="V31" s="1"/>
      <c r="W31" s="1"/>
      <c r="X31" s="1"/>
      <c r="Y31" s="1"/>
      <c r="Z31" s="1"/>
    </row>
    <row r="32" spans="1:38" ht="38.25" customHeight="1">
      <c r="A32" s="95" t="s">
        <v>16</v>
      </c>
      <c r="B32" s="96" t="s">
        <v>566</v>
      </c>
      <c r="C32" s="98"/>
      <c r="D32" s="97" t="s">
        <v>577</v>
      </c>
      <c r="E32" s="96" t="s">
        <v>578</v>
      </c>
      <c r="F32" s="96" t="s">
        <v>579</v>
      </c>
      <c r="G32" s="96" t="s">
        <v>599</v>
      </c>
      <c r="H32" s="96" t="s">
        <v>581</v>
      </c>
      <c r="I32" s="96" t="s">
        <v>582</v>
      </c>
      <c r="J32" s="96" t="s">
        <v>583</v>
      </c>
      <c r="K32" s="96" t="s">
        <v>600</v>
      </c>
      <c r="L32" s="140" t="s">
        <v>585</v>
      </c>
      <c r="M32" s="98" t="s">
        <v>586</v>
      </c>
      <c r="N32" s="95" t="s">
        <v>587</v>
      </c>
      <c r="O32" s="309" t="s">
        <v>588</v>
      </c>
      <c r="P32" s="282"/>
      <c r="Q32" s="1"/>
      <c r="R32" s="306"/>
      <c r="S32" s="306"/>
      <c r="T32" s="306"/>
      <c r="U32" s="295"/>
      <c r="V32" s="295"/>
      <c r="W32" s="295"/>
      <c r="X32" s="295"/>
      <c r="Y32" s="295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57" customFormat="1" ht="15" customHeight="1">
      <c r="A33" s="412">
        <v>1</v>
      </c>
      <c r="B33" s="386">
        <v>44620</v>
      </c>
      <c r="C33" s="413"/>
      <c r="D33" s="414" t="s">
        <v>66</v>
      </c>
      <c r="E33" s="285" t="s">
        <v>591</v>
      </c>
      <c r="F33" s="285">
        <v>1812.5</v>
      </c>
      <c r="G33" s="285">
        <v>1750</v>
      </c>
      <c r="H33" s="285">
        <v>1862</v>
      </c>
      <c r="I33" s="285" t="s">
        <v>878</v>
      </c>
      <c r="J33" s="404" t="s">
        <v>961</v>
      </c>
      <c r="K33" s="404">
        <f t="shared" ref="K33" si="17">H33-F33</f>
        <v>49.5</v>
      </c>
      <c r="L33" s="405">
        <f>(F33*-0.7)/100</f>
        <v>-12.6875</v>
      </c>
      <c r="M33" s="406">
        <f t="shared" ref="M33" si="18">(K33+L33)/F33</f>
        <v>2.0310344827586205E-2</v>
      </c>
      <c r="N33" s="404" t="s">
        <v>589</v>
      </c>
      <c r="O33" s="426">
        <v>44628</v>
      </c>
      <c r="P33" s="307"/>
      <c r="Q33" s="307"/>
      <c r="R33" s="308" t="s">
        <v>590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5"/>
      <c r="AJ33" s="294"/>
      <c r="AK33" s="294"/>
      <c r="AL33" s="294"/>
    </row>
    <row r="34" spans="1:38" s="257" customFormat="1" ht="15" customHeight="1">
      <c r="A34" s="412">
        <v>2</v>
      </c>
      <c r="B34" s="386">
        <v>44622</v>
      </c>
      <c r="C34" s="413"/>
      <c r="D34" s="414" t="s">
        <v>892</v>
      </c>
      <c r="E34" s="285" t="s">
        <v>591</v>
      </c>
      <c r="F34" s="285">
        <v>642</v>
      </c>
      <c r="G34" s="285">
        <v>618</v>
      </c>
      <c r="H34" s="285">
        <v>661</v>
      </c>
      <c r="I34" s="285" t="s">
        <v>893</v>
      </c>
      <c r="J34" s="404" t="s">
        <v>917</v>
      </c>
      <c r="K34" s="404">
        <f t="shared" ref="K34:K36" si="19">H34-F34</f>
        <v>19</v>
      </c>
      <c r="L34" s="405">
        <f>(F34*-0.7)/100</f>
        <v>-4.4939999999999998</v>
      </c>
      <c r="M34" s="406">
        <f t="shared" ref="M34:M36" si="20">(K34+L34)/F34</f>
        <v>2.2595015576323988E-2</v>
      </c>
      <c r="N34" s="404" t="s">
        <v>589</v>
      </c>
      <c r="O34" s="407">
        <v>44620</v>
      </c>
      <c r="P34" s="307"/>
      <c r="Q34" s="307"/>
      <c r="R34" s="308" t="s">
        <v>1025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5"/>
      <c r="AJ34" s="294"/>
      <c r="AK34" s="294"/>
      <c r="AL34" s="294"/>
    </row>
    <row r="35" spans="1:38" s="257" customFormat="1" ht="15" customHeight="1">
      <c r="A35" s="422">
        <v>3</v>
      </c>
      <c r="B35" s="398">
        <v>44623</v>
      </c>
      <c r="C35" s="419"/>
      <c r="D35" s="423" t="s">
        <v>250</v>
      </c>
      <c r="E35" s="310" t="s">
        <v>591</v>
      </c>
      <c r="F35" s="310">
        <v>411</v>
      </c>
      <c r="G35" s="310">
        <v>398</v>
      </c>
      <c r="H35" s="310">
        <v>398</v>
      </c>
      <c r="I35" s="310" t="s">
        <v>901</v>
      </c>
      <c r="J35" s="408" t="s">
        <v>935</v>
      </c>
      <c r="K35" s="408">
        <f t="shared" si="19"/>
        <v>-13</v>
      </c>
      <c r="L35" s="409">
        <f>(F35*-0.07)/100</f>
        <v>-0.28770000000000001</v>
      </c>
      <c r="M35" s="410">
        <f t="shared" si="20"/>
        <v>-3.2330170316301698E-2</v>
      </c>
      <c r="N35" s="408" t="s">
        <v>601</v>
      </c>
      <c r="O35" s="411">
        <v>44624</v>
      </c>
      <c r="P35" s="307"/>
      <c r="Q35" s="307"/>
      <c r="R35" s="308" t="s">
        <v>1025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5"/>
      <c r="AJ35" s="294"/>
      <c r="AK35" s="294"/>
      <c r="AL35" s="294"/>
    </row>
    <row r="36" spans="1:38" s="257" customFormat="1" ht="15" customHeight="1">
      <c r="A36" s="422">
        <v>4</v>
      </c>
      <c r="B36" s="398">
        <v>44623</v>
      </c>
      <c r="C36" s="419"/>
      <c r="D36" s="423" t="s">
        <v>81</v>
      </c>
      <c r="E36" s="310" t="s">
        <v>591</v>
      </c>
      <c r="F36" s="310">
        <v>3405</v>
      </c>
      <c r="G36" s="310">
        <v>3290</v>
      </c>
      <c r="H36" s="310">
        <v>3290</v>
      </c>
      <c r="I36" s="310" t="s">
        <v>902</v>
      </c>
      <c r="J36" s="408" t="s">
        <v>957</v>
      </c>
      <c r="K36" s="408">
        <f t="shared" si="19"/>
        <v>-115</v>
      </c>
      <c r="L36" s="409">
        <f>(F36*-0.07)/100</f>
        <v>-2.3835000000000002</v>
      </c>
      <c r="M36" s="410">
        <f t="shared" si="20"/>
        <v>-3.4473861967694565E-2</v>
      </c>
      <c r="N36" s="408" t="s">
        <v>601</v>
      </c>
      <c r="O36" s="411">
        <v>44627</v>
      </c>
      <c r="P36" s="307"/>
      <c r="Q36" s="307"/>
      <c r="R36" s="308" t="s">
        <v>590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5"/>
      <c r="AJ36" s="294"/>
      <c r="AK36" s="294"/>
      <c r="AL36" s="294"/>
    </row>
    <row r="37" spans="1:38" s="257" customFormat="1" ht="15" customHeight="1">
      <c r="A37" s="422">
        <v>5</v>
      </c>
      <c r="B37" s="398">
        <v>44623</v>
      </c>
      <c r="C37" s="419"/>
      <c r="D37" s="423" t="s">
        <v>145</v>
      </c>
      <c r="E37" s="310" t="s">
        <v>591</v>
      </c>
      <c r="F37" s="310">
        <v>1775</v>
      </c>
      <c r="G37" s="310">
        <v>1730</v>
      </c>
      <c r="H37" s="310">
        <v>1730</v>
      </c>
      <c r="I37" s="310" t="s">
        <v>903</v>
      </c>
      <c r="J37" s="408" t="s">
        <v>934</v>
      </c>
      <c r="K37" s="408">
        <f t="shared" ref="K37" si="21">H37-F37</f>
        <v>-45</v>
      </c>
      <c r="L37" s="409">
        <f>(F37*-0.07)/100</f>
        <v>-1.2425000000000002</v>
      </c>
      <c r="M37" s="410">
        <f t="shared" ref="M37" si="22">(K37+L37)/F37</f>
        <v>-2.6052112676056338E-2</v>
      </c>
      <c r="N37" s="408" t="s">
        <v>601</v>
      </c>
      <c r="O37" s="411">
        <v>44624</v>
      </c>
      <c r="P37" s="307"/>
      <c r="Q37" s="307"/>
      <c r="R37" s="308" t="s">
        <v>590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5"/>
      <c r="AJ37" s="294"/>
      <c r="AK37" s="294"/>
      <c r="AL37" s="294"/>
    </row>
    <row r="38" spans="1:38" s="257" customFormat="1" ht="15" customHeight="1">
      <c r="A38" s="422">
        <v>6</v>
      </c>
      <c r="B38" s="398">
        <v>44624</v>
      </c>
      <c r="C38" s="419"/>
      <c r="D38" s="423" t="s">
        <v>449</v>
      </c>
      <c r="E38" s="310" t="s">
        <v>591</v>
      </c>
      <c r="F38" s="310">
        <v>364</v>
      </c>
      <c r="G38" s="310">
        <v>354</v>
      </c>
      <c r="H38" s="310">
        <v>354</v>
      </c>
      <c r="I38" s="310" t="s">
        <v>930</v>
      </c>
      <c r="J38" s="408" t="s">
        <v>933</v>
      </c>
      <c r="K38" s="408">
        <f t="shared" ref="K38" si="23">H38-F38</f>
        <v>-10</v>
      </c>
      <c r="L38" s="409">
        <f>(F38*-0.07)/100</f>
        <v>-0.25480000000000003</v>
      </c>
      <c r="M38" s="410">
        <f t="shared" ref="M38" si="24">(K38+L38)/F38</f>
        <v>-2.8172527472527471E-2</v>
      </c>
      <c r="N38" s="408" t="s">
        <v>601</v>
      </c>
      <c r="O38" s="411">
        <v>44624</v>
      </c>
      <c r="P38" s="307"/>
      <c r="Q38" s="307"/>
      <c r="R38" s="308" t="s">
        <v>590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5"/>
      <c r="AJ38" s="294"/>
      <c r="AK38" s="294"/>
      <c r="AL38" s="294"/>
    </row>
    <row r="39" spans="1:38" s="257" customFormat="1" ht="15" customHeight="1">
      <c r="A39" s="412">
        <v>7</v>
      </c>
      <c r="B39" s="386">
        <v>44624</v>
      </c>
      <c r="C39" s="413"/>
      <c r="D39" s="414" t="s">
        <v>51</v>
      </c>
      <c r="E39" s="285" t="s">
        <v>591</v>
      </c>
      <c r="F39" s="285">
        <v>288.5</v>
      </c>
      <c r="G39" s="285">
        <v>278</v>
      </c>
      <c r="H39" s="285">
        <v>295.5</v>
      </c>
      <c r="I39" s="285" t="s">
        <v>931</v>
      </c>
      <c r="J39" s="424" t="s">
        <v>932</v>
      </c>
      <c r="K39" s="424">
        <f t="shared" ref="K39:K41" si="25">H39-F39</f>
        <v>7</v>
      </c>
      <c r="L39" s="421">
        <f>(F39*-0.07)/100</f>
        <v>-0.20194999999999999</v>
      </c>
      <c r="M39" s="425">
        <f t="shared" ref="M39:M41" si="26">(K39+L39)/F39</f>
        <v>2.3563431542461006E-2</v>
      </c>
      <c r="N39" s="424" t="s">
        <v>589</v>
      </c>
      <c r="O39" s="426">
        <v>44624</v>
      </c>
      <c r="P39" s="307"/>
      <c r="Q39" s="307"/>
      <c r="R39" s="308" t="s">
        <v>590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422">
        <v>8</v>
      </c>
      <c r="B40" s="398">
        <v>44624</v>
      </c>
      <c r="C40" s="419"/>
      <c r="D40" s="423" t="s">
        <v>131</v>
      </c>
      <c r="E40" s="310" t="s">
        <v>591</v>
      </c>
      <c r="F40" s="310">
        <v>1730</v>
      </c>
      <c r="G40" s="310">
        <v>1675</v>
      </c>
      <c r="H40" s="310">
        <v>1675</v>
      </c>
      <c r="I40" s="310" t="s">
        <v>942</v>
      </c>
      <c r="J40" s="408" t="s">
        <v>955</v>
      </c>
      <c r="K40" s="408">
        <f t="shared" si="25"/>
        <v>-55</v>
      </c>
      <c r="L40" s="409">
        <f t="shared" ref="L40:L41" si="27">(F40*-0.07)/100</f>
        <v>-1.2110000000000001</v>
      </c>
      <c r="M40" s="410">
        <f t="shared" si="26"/>
        <v>-3.2491907514450864E-2</v>
      </c>
      <c r="N40" s="408" t="s">
        <v>601</v>
      </c>
      <c r="O40" s="411">
        <v>44627</v>
      </c>
      <c r="P40" s="307"/>
      <c r="Q40" s="307"/>
      <c r="R40" s="308" t="s">
        <v>590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422">
        <v>9</v>
      </c>
      <c r="B41" s="398">
        <v>44624</v>
      </c>
      <c r="C41" s="419"/>
      <c r="D41" s="423" t="s">
        <v>944</v>
      </c>
      <c r="E41" s="310" t="s">
        <v>591</v>
      </c>
      <c r="F41" s="310">
        <v>6650</v>
      </c>
      <c r="G41" s="310">
        <v>6490</v>
      </c>
      <c r="H41" s="310">
        <v>6490</v>
      </c>
      <c r="I41" s="310" t="s">
        <v>943</v>
      </c>
      <c r="J41" s="408" t="s">
        <v>956</v>
      </c>
      <c r="K41" s="408">
        <f t="shared" si="25"/>
        <v>-160</v>
      </c>
      <c r="L41" s="409">
        <f t="shared" si="27"/>
        <v>-4.6550000000000002</v>
      </c>
      <c r="M41" s="410">
        <f t="shared" si="26"/>
        <v>-2.476015037593985E-2</v>
      </c>
      <c r="N41" s="408" t="s">
        <v>601</v>
      </c>
      <c r="O41" s="411">
        <v>44627</v>
      </c>
      <c r="P41" s="307"/>
      <c r="Q41" s="307"/>
      <c r="R41" s="308" t="s">
        <v>590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433">
        <v>10</v>
      </c>
      <c r="B42" s="386">
        <v>44627</v>
      </c>
      <c r="C42" s="434"/>
      <c r="D42" s="435" t="s">
        <v>491</v>
      </c>
      <c r="E42" s="436" t="s">
        <v>591</v>
      </c>
      <c r="F42" s="436">
        <v>1520</v>
      </c>
      <c r="G42" s="436">
        <v>1460</v>
      </c>
      <c r="H42" s="436">
        <v>1537.5</v>
      </c>
      <c r="I42" s="436" t="s">
        <v>953</v>
      </c>
      <c r="J42" s="424" t="s">
        <v>954</v>
      </c>
      <c r="K42" s="424">
        <f t="shared" ref="K42" si="28">H42-F42</f>
        <v>17.5</v>
      </c>
      <c r="L42" s="421">
        <f>(F42*-0.07)/100</f>
        <v>-1.0640000000000001</v>
      </c>
      <c r="M42" s="425">
        <f t="shared" ref="M42" si="29">(K42+L42)/F42</f>
        <v>1.0813157894736842E-2</v>
      </c>
      <c r="N42" s="424" t="s">
        <v>589</v>
      </c>
      <c r="O42" s="426">
        <v>44627</v>
      </c>
      <c r="P42" s="307"/>
      <c r="Q42" s="307"/>
      <c r="R42" s="308" t="s">
        <v>590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412">
        <v>11</v>
      </c>
      <c r="B43" s="386">
        <v>44628</v>
      </c>
      <c r="C43" s="413"/>
      <c r="D43" s="414" t="s">
        <v>449</v>
      </c>
      <c r="E43" s="285" t="s">
        <v>591</v>
      </c>
      <c r="F43" s="285">
        <v>347.5</v>
      </c>
      <c r="G43" s="285">
        <v>337</v>
      </c>
      <c r="H43" s="285">
        <v>362</v>
      </c>
      <c r="I43" s="285" t="s">
        <v>968</v>
      </c>
      <c r="J43" s="424" t="s">
        <v>940</v>
      </c>
      <c r="K43" s="424">
        <f t="shared" ref="K43" si="30">H43-F43</f>
        <v>14.5</v>
      </c>
      <c r="L43" s="421">
        <f>(F43*-0.7)/100</f>
        <v>-2.4324999999999997</v>
      </c>
      <c r="M43" s="425">
        <f t="shared" ref="M43" si="31">(K43+L43)/F43</f>
        <v>3.4726618705035975E-2</v>
      </c>
      <c r="N43" s="424" t="s">
        <v>589</v>
      </c>
      <c r="O43" s="426">
        <v>44630</v>
      </c>
      <c r="P43" s="307"/>
      <c r="Q43" s="307"/>
      <c r="R43" s="308" t="s">
        <v>1025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57" customFormat="1" ht="15" customHeight="1">
      <c r="A44" s="412">
        <v>12</v>
      </c>
      <c r="B44" s="386">
        <v>44628</v>
      </c>
      <c r="C44" s="413"/>
      <c r="D44" s="414" t="s">
        <v>124</v>
      </c>
      <c r="E44" s="285" t="s">
        <v>591</v>
      </c>
      <c r="F44" s="285">
        <v>658.5</v>
      </c>
      <c r="G44" s="285">
        <v>640</v>
      </c>
      <c r="H44" s="285">
        <v>692.5</v>
      </c>
      <c r="I44" s="285" t="s">
        <v>974</v>
      </c>
      <c r="J44" s="424" t="s">
        <v>940</v>
      </c>
      <c r="K44" s="424">
        <f t="shared" ref="K44:K45" si="32">H44-F44</f>
        <v>34</v>
      </c>
      <c r="L44" s="421">
        <f t="shared" ref="L44:L45" si="33">(F44*-0.7)/100</f>
        <v>-4.6094999999999997</v>
      </c>
      <c r="M44" s="425">
        <f t="shared" ref="M44:M45" si="34">(K44+L44)/F44</f>
        <v>4.4632498101746396E-2</v>
      </c>
      <c r="N44" s="424" t="s">
        <v>589</v>
      </c>
      <c r="O44" s="426">
        <v>44630</v>
      </c>
      <c r="P44" s="307"/>
      <c r="Q44" s="307"/>
      <c r="R44" s="308" t="s">
        <v>590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5"/>
      <c r="AJ44" s="294"/>
      <c r="AK44" s="294"/>
      <c r="AL44" s="294"/>
    </row>
    <row r="45" spans="1:38" s="257" customFormat="1" ht="15" customHeight="1">
      <c r="A45" s="412">
        <v>13</v>
      </c>
      <c r="B45" s="386">
        <v>44628</v>
      </c>
      <c r="C45" s="413"/>
      <c r="D45" s="414" t="s">
        <v>188</v>
      </c>
      <c r="E45" s="285" t="s">
        <v>591</v>
      </c>
      <c r="F45" s="285">
        <v>1028</v>
      </c>
      <c r="G45" s="285">
        <v>997</v>
      </c>
      <c r="H45" s="285">
        <v>1056</v>
      </c>
      <c r="I45" s="285" t="s">
        <v>981</v>
      </c>
      <c r="J45" s="424" t="s">
        <v>940</v>
      </c>
      <c r="K45" s="424">
        <f t="shared" si="32"/>
        <v>28</v>
      </c>
      <c r="L45" s="421">
        <f t="shared" si="33"/>
        <v>-7.1959999999999988</v>
      </c>
      <c r="M45" s="425">
        <f t="shared" si="34"/>
        <v>2.0237354085603114E-2</v>
      </c>
      <c r="N45" s="424" t="s">
        <v>589</v>
      </c>
      <c r="O45" s="426">
        <v>44630</v>
      </c>
      <c r="P45" s="307"/>
      <c r="Q45" s="307"/>
      <c r="R45" s="308" t="s">
        <v>590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5"/>
      <c r="AJ45" s="294"/>
      <c r="AK45" s="294"/>
      <c r="AL45" s="294"/>
    </row>
    <row r="46" spans="1:38" s="257" customFormat="1" ht="15" customHeight="1">
      <c r="A46" s="412">
        <v>14</v>
      </c>
      <c r="B46" s="386">
        <v>44629</v>
      </c>
      <c r="C46" s="413"/>
      <c r="D46" s="414" t="s">
        <v>532</v>
      </c>
      <c r="E46" s="285" t="s">
        <v>591</v>
      </c>
      <c r="F46" s="285">
        <v>1132.5</v>
      </c>
      <c r="G46" s="285">
        <v>1097</v>
      </c>
      <c r="H46" s="285">
        <v>1154</v>
      </c>
      <c r="I46" s="285" t="s">
        <v>988</v>
      </c>
      <c r="J46" s="424" t="s">
        <v>990</v>
      </c>
      <c r="K46" s="424">
        <f t="shared" ref="K46" si="35">H46-F46</f>
        <v>21.5</v>
      </c>
      <c r="L46" s="421">
        <f>(F46*-0.07)/100</f>
        <v>-0.79275000000000007</v>
      </c>
      <c r="M46" s="425">
        <f t="shared" ref="M46" si="36">(K46+L46)/F46</f>
        <v>1.8284547461368653E-2</v>
      </c>
      <c r="N46" s="424" t="s">
        <v>589</v>
      </c>
      <c r="O46" s="426">
        <v>44629</v>
      </c>
      <c r="P46" s="307"/>
      <c r="Q46" s="307"/>
      <c r="R46" s="308" t="s">
        <v>590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5"/>
      <c r="AJ46" s="294"/>
      <c r="AK46" s="294"/>
      <c r="AL46" s="294"/>
    </row>
    <row r="47" spans="1:38" s="257" customFormat="1" ht="15" customHeight="1">
      <c r="A47" s="412">
        <v>15</v>
      </c>
      <c r="B47" s="386">
        <v>44629</v>
      </c>
      <c r="C47" s="413"/>
      <c r="D47" s="414" t="s">
        <v>177</v>
      </c>
      <c r="E47" s="285" t="s">
        <v>591</v>
      </c>
      <c r="F47" s="285">
        <v>2175</v>
      </c>
      <c r="G47" s="285">
        <v>2120</v>
      </c>
      <c r="H47" s="285">
        <v>2240</v>
      </c>
      <c r="I47" s="285" t="s">
        <v>989</v>
      </c>
      <c r="J47" s="424" t="s">
        <v>991</v>
      </c>
      <c r="K47" s="424">
        <f t="shared" ref="K47" si="37">H47-F47</f>
        <v>65</v>
      </c>
      <c r="L47" s="421">
        <f>(F47*-0.07)/100</f>
        <v>-1.5225000000000002</v>
      </c>
      <c r="M47" s="425">
        <f t="shared" ref="M47" si="38">(K47+L47)/F47</f>
        <v>2.9185057471264368E-2</v>
      </c>
      <c r="N47" s="424" t="s">
        <v>589</v>
      </c>
      <c r="O47" s="426">
        <v>44629</v>
      </c>
      <c r="P47" s="307"/>
      <c r="Q47" s="307"/>
      <c r="R47" s="308" t="s">
        <v>590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5"/>
      <c r="AJ47" s="294"/>
      <c r="AK47" s="294"/>
      <c r="AL47" s="294"/>
    </row>
    <row r="48" spans="1:38" s="257" customFormat="1" ht="15" customHeight="1">
      <c r="A48" s="412">
        <v>16</v>
      </c>
      <c r="B48" s="386">
        <v>44629</v>
      </c>
      <c r="C48" s="413"/>
      <c r="D48" s="414" t="s">
        <v>51</v>
      </c>
      <c r="E48" s="285" t="s">
        <v>591</v>
      </c>
      <c r="F48" s="285">
        <v>282.5</v>
      </c>
      <c r="G48" s="285">
        <v>273</v>
      </c>
      <c r="H48" s="285">
        <v>288.5</v>
      </c>
      <c r="I48" s="285" t="s">
        <v>992</v>
      </c>
      <c r="J48" s="424" t="s">
        <v>912</v>
      </c>
      <c r="K48" s="424">
        <f t="shared" ref="K48:K49" si="39">H48-F48</f>
        <v>6</v>
      </c>
      <c r="L48" s="421">
        <f t="shared" ref="L48:L49" si="40">(F48*-0.07)/100</f>
        <v>-0.19775000000000001</v>
      </c>
      <c r="M48" s="425">
        <f t="shared" ref="M48:M49" si="41">(K48+L48)/F48</f>
        <v>2.0538938053097346E-2</v>
      </c>
      <c r="N48" s="424" t="s">
        <v>589</v>
      </c>
      <c r="O48" s="426">
        <v>44629</v>
      </c>
      <c r="P48" s="307"/>
      <c r="Q48" s="307"/>
      <c r="R48" s="308" t="s">
        <v>590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05"/>
      <c r="AJ48" s="294"/>
      <c r="AK48" s="294"/>
      <c r="AL48" s="294"/>
    </row>
    <row r="49" spans="1:38" s="257" customFormat="1" ht="15" customHeight="1">
      <c r="A49" s="412">
        <v>17</v>
      </c>
      <c r="B49" s="386">
        <v>44629</v>
      </c>
      <c r="C49" s="413"/>
      <c r="D49" s="414" t="s">
        <v>189</v>
      </c>
      <c r="E49" s="285" t="s">
        <v>591</v>
      </c>
      <c r="F49" s="285">
        <v>441.5</v>
      </c>
      <c r="G49" s="285">
        <v>428</v>
      </c>
      <c r="H49" s="285">
        <v>449</v>
      </c>
      <c r="I49" s="285" t="s">
        <v>993</v>
      </c>
      <c r="J49" s="424" t="s">
        <v>941</v>
      </c>
      <c r="K49" s="424">
        <f t="shared" si="39"/>
        <v>7.5</v>
      </c>
      <c r="L49" s="421">
        <f t="shared" si="40"/>
        <v>-0.30905000000000005</v>
      </c>
      <c r="M49" s="425">
        <f t="shared" si="41"/>
        <v>1.6287542468856171E-2</v>
      </c>
      <c r="N49" s="424" t="s">
        <v>589</v>
      </c>
      <c r="O49" s="426">
        <v>44629</v>
      </c>
      <c r="P49" s="307"/>
      <c r="Q49" s="307"/>
      <c r="R49" s="308" t="s">
        <v>590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05"/>
      <c r="AJ49" s="294"/>
      <c r="AK49" s="294"/>
      <c r="AL49" s="294"/>
    </row>
    <row r="50" spans="1:38" s="257" customFormat="1" ht="15" customHeight="1">
      <c r="A50" s="378">
        <v>18</v>
      </c>
      <c r="B50" s="248">
        <v>44630</v>
      </c>
      <c r="C50" s="379"/>
      <c r="D50" s="380" t="s">
        <v>520</v>
      </c>
      <c r="E50" s="251" t="s">
        <v>591</v>
      </c>
      <c r="F50" s="251" t="s">
        <v>1007</v>
      </c>
      <c r="G50" s="251">
        <v>1935</v>
      </c>
      <c r="H50" s="251"/>
      <c r="I50" s="251" t="s">
        <v>1008</v>
      </c>
      <c r="J50" s="302" t="s">
        <v>592</v>
      </c>
      <c r="K50" s="302"/>
      <c r="L50" s="303"/>
      <c r="M50" s="304"/>
      <c r="N50" s="302"/>
      <c r="O50" s="339"/>
      <c r="P50" s="307"/>
      <c r="Q50" s="307"/>
      <c r="R50" s="308" t="s">
        <v>590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305"/>
      <c r="AJ50" s="294"/>
      <c r="AK50" s="294"/>
      <c r="AL50" s="294"/>
    </row>
    <row r="51" spans="1:38" s="257" customFormat="1" ht="15" customHeight="1">
      <c r="A51" s="378">
        <v>19</v>
      </c>
      <c r="B51" s="248">
        <v>44630</v>
      </c>
      <c r="C51" s="379"/>
      <c r="D51" s="380" t="s">
        <v>101</v>
      </c>
      <c r="E51" s="251" t="s">
        <v>591</v>
      </c>
      <c r="F51" s="251" t="s">
        <v>1009</v>
      </c>
      <c r="G51" s="251">
        <v>148</v>
      </c>
      <c r="H51" s="251"/>
      <c r="I51" s="251" t="s">
        <v>1010</v>
      </c>
      <c r="J51" s="302" t="s">
        <v>592</v>
      </c>
      <c r="K51" s="302"/>
      <c r="L51" s="303"/>
      <c r="M51" s="304"/>
      <c r="N51" s="302"/>
      <c r="O51" s="339"/>
      <c r="P51" s="307"/>
      <c r="Q51" s="307"/>
      <c r="R51" s="308" t="s">
        <v>590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305"/>
      <c r="AJ51" s="294"/>
      <c r="AK51" s="294"/>
      <c r="AL51" s="294"/>
    </row>
    <row r="52" spans="1:38" s="257" customFormat="1" ht="15" customHeight="1">
      <c r="A52" s="412">
        <v>20</v>
      </c>
      <c r="B52" s="386">
        <v>44631</v>
      </c>
      <c r="C52" s="413"/>
      <c r="D52" s="414" t="s">
        <v>120</v>
      </c>
      <c r="E52" s="285" t="s">
        <v>1034</v>
      </c>
      <c r="F52" s="285">
        <v>603</v>
      </c>
      <c r="G52" s="285">
        <v>622</v>
      </c>
      <c r="H52" s="285">
        <v>590.5</v>
      </c>
      <c r="I52" s="285" t="s">
        <v>1035</v>
      </c>
      <c r="J52" s="424" t="s">
        <v>1036</v>
      </c>
      <c r="K52" s="424">
        <f>F52-H52</f>
        <v>12.5</v>
      </c>
      <c r="L52" s="421">
        <f t="shared" ref="L52:L53" si="42">(F52*-0.07)/100</f>
        <v>-0.42210000000000003</v>
      </c>
      <c r="M52" s="425">
        <f t="shared" ref="M52:M53" si="43">(K52+L52)/F52</f>
        <v>2.0029684908789386E-2</v>
      </c>
      <c r="N52" s="424" t="s">
        <v>589</v>
      </c>
      <c r="O52" s="426">
        <v>44631</v>
      </c>
      <c r="P52" s="307"/>
      <c r="Q52" s="307"/>
      <c r="R52" s="308" t="s">
        <v>590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305"/>
      <c r="AJ52" s="294"/>
      <c r="AK52" s="294"/>
      <c r="AL52" s="294"/>
    </row>
    <row r="53" spans="1:38" s="257" customFormat="1" ht="15" customHeight="1">
      <c r="A53" s="470">
        <v>21</v>
      </c>
      <c r="B53" s="396">
        <v>44631</v>
      </c>
      <c r="C53" s="471"/>
      <c r="D53" s="472" t="s">
        <v>71</v>
      </c>
      <c r="E53" s="387" t="s">
        <v>591</v>
      </c>
      <c r="F53" s="387">
        <v>214.5</v>
      </c>
      <c r="G53" s="387">
        <v>207</v>
      </c>
      <c r="H53" s="387">
        <v>215</v>
      </c>
      <c r="I53" s="387" t="s">
        <v>1037</v>
      </c>
      <c r="J53" s="473" t="s">
        <v>1038</v>
      </c>
      <c r="K53" s="473">
        <f t="shared" ref="K53" si="44">H53-F53</f>
        <v>0.5</v>
      </c>
      <c r="L53" s="474">
        <f t="shared" si="42"/>
        <v>-0.15015000000000001</v>
      </c>
      <c r="M53" s="475">
        <f t="shared" si="43"/>
        <v>1.6310023310023309E-3</v>
      </c>
      <c r="N53" s="473" t="s">
        <v>711</v>
      </c>
      <c r="O53" s="476">
        <v>44631</v>
      </c>
      <c r="P53" s="307"/>
      <c r="Q53" s="307"/>
      <c r="R53" s="308" t="s">
        <v>590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305"/>
      <c r="AJ53" s="294"/>
      <c r="AK53" s="294"/>
      <c r="AL53" s="294"/>
    </row>
    <row r="54" spans="1:38" s="257" customFormat="1" ht="15" customHeight="1">
      <c r="A54" s="378">
        <v>22</v>
      </c>
      <c r="B54" s="248">
        <v>44631</v>
      </c>
      <c r="C54" s="379"/>
      <c r="D54" s="380" t="s">
        <v>449</v>
      </c>
      <c r="E54" s="251" t="s">
        <v>591</v>
      </c>
      <c r="F54" s="251" t="s">
        <v>1044</v>
      </c>
      <c r="G54" s="251">
        <v>338</v>
      </c>
      <c r="H54" s="251"/>
      <c r="I54" s="251" t="s">
        <v>968</v>
      </c>
      <c r="J54" s="302" t="s">
        <v>592</v>
      </c>
      <c r="K54" s="302"/>
      <c r="L54" s="303"/>
      <c r="M54" s="304"/>
      <c r="N54" s="302"/>
      <c r="O54" s="339"/>
      <c r="P54" s="307"/>
      <c r="Q54" s="307"/>
      <c r="R54" s="308" t="s">
        <v>590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305"/>
      <c r="AJ54" s="294"/>
      <c r="AK54" s="294"/>
      <c r="AL54" s="294"/>
    </row>
    <row r="55" spans="1:38" s="257" customFormat="1" ht="15" customHeight="1">
      <c r="A55" s="378">
        <v>23</v>
      </c>
      <c r="B55" s="248">
        <v>44634</v>
      </c>
      <c r="C55" s="379"/>
      <c r="D55" s="380" t="s">
        <v>71</v>
      </c>
      <c r="E55" s="251" t="s">
        <v>591</v>
      </c>
      <c r="F55" s="251" t="s">
        <v>1062</v>
      </c>
      <c r="G55" s="251">
        <v>204.5</v>
      </c>
      <c r="H55" s="251"/>
      <c r="I55" s="251" t="s">
        <v>1063</v>
      </c>
      <c r="J55" s="302" t="s">
        <v>592</v>
      </c>
      <c r="K55" s="302"/>
      <c r="L55" s="303"/>
      <c r="M55" s="304"/>
      <c r="N55" s="302"/>
      <c r="O55" s="339"/>
      <c r="P55" s="307"/>
      <c r="Q55" s="307"/>
      <c r="R55" s="308" t="s">
        <v>590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305"/>
      <c r="AJ55" s="294"/>
      <c r="AK55" s="294"/>
      <c r="AL55" s="294"/>
    </row>
    <row r="56" spans="1:38" s="257" customFormat="1" ht="15" customHeight="1">
      <c r="A56" s="378"/>
      <c r="B56" s="248"/>
      <c r="C56" s="379"/>
      <c r="D56" s="380"/>
      <c r="E56" s="251"/>
      <c r="F56" s="251"/>
      <c r="G56" s="251"/>
      <c r="H56" s="251"/>
      <c r="I56" s="251"/>
      <c r="J56" s="302"/>
      <c r="K56" s="302"/>
      <c r="L56" s="303"/>
      <c r="M56" s="304"/>
      <c r="N56" s="302"/>
      <c r="O56" s="339"/>
      <c r="P56" s="307"/>
      <c r="Q56" s="307"/>
      <c r="R56" s="308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305"/>
      <c r="AJ56" s="294"/>
      <c r="AK56" s="294"/>
      <c r="AL56" s="294"/>
    </row>
    <row r="57" spans="1:38" s="270" customFormat="1" ht="15" customHeight="1">
      <c r="K57" s="252"/>
      <c r="L57" s="283"/>
      <c r="M57" s="325"/>
      <c r="N57" s="252"/>
      <c r="O57" s="293"/>
      <c r="P57" s="1"/>
      <c r="Q57" s="1"/>
      <c r="R57" s="32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327"/>
      <c r="AJ57" s="326"/>
      <c r="AK57" s="326"/>
      <c r="AL57" s="326"/>
    </row>
    <row r="58" spans="1:38" ht="15" customHeight="1">
      <c r="A58" s="312"/>
      <c r="B58" s="313"/>
      <c r="C58" s="314"/>
      <c r="D58" s="315"/>
      <c r="E58" s="316"/>
      <c r="F58" s="316"/>
      <c r="G58" s="316"/>
      <c r="H58" s="316"/>
      <c r="I58" s="316"/>
      <c r="J58" s="317"/>
      <c r="K58" s="317"/>
      <c r="L58" s="318"/>
      <c r="M58" s="319"/>
      <c r="N58" s="317"/>
      <c r="O58" s="320"/>
      <c r="P58" s="1"/>
      <c r="Q58" s="1"/>
      <c r="R58" s="32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44.25" customHeight="1">
      <c r="A59" s="119" t="s">
        <v>593</v>
      </c>
      <c r="B59" s="142"/>
      <c r="C59" s="142"/>
      <c r="D59" s="1"/>
      <c r="E59" s="6"/>
      <c r="F59" s="6"/>
      <c r="G59" s="6"/>
      <c r="H59" s="6" t="s">
        <v>605</v>
      </c>
      <c r="I59" s="6"/>
      <c r="J59" s="6"/>
      <c r="K59" s="115"/>
      <c r="L59" s="144"/>
      <c r="M59" s="115"/>
      <c r="N59" s="116"/>
      <c r="O59" s="115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297"/>
      <c r="AD59" s="297"/>
      <c r="AE59" s="297"/>
      <c r="AF59" s="297"/>
      <c r="AG59" s="297"/>
      <c r="AH59" s="297"/>
    </row>
    <row r="60" spans="1:38" ht="12.75" customHeight="1">
      <c r="A60" s="126" t="s">
        <v>594</v>
      </c>
      <c r="B60" s="119"/>
      <c r="C60" s="119"/>
      <c r="D60" s="119"/>
      <c r="E60" s="41"/>
      <c r="F60" s="127" t="s">
        <v>595</v>
      </c>
      <c r="G60" s="56"/>
      <c r="H60" s="41"/>
      <c r="I60" s="56"/>
      <c r="J60" s="6"/>
      <c r="K60" s="145"/>
      <c r="L60" s="146"/>
      <c r="M60" s="6"/>
      <c r="N60" s="109"/>
      <c r="O60" s="147"/>
      <c r="P60" s="4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4.25" customHeight="1">
      <c r="A61" s="126"/>
      <c r="B61" s="119"/>
      <c r="C61" s="119"/>
      <c r="D61" s="119"/>
      <c r="E61" s="6"/>
      <c r="F61" s="127" t="s">
        <v>597</v>
      </c>
      <c r="G61" s="56"/>
      <c r="H61" s="41"/>
      <c r="I61" s="56"/>
      <c r="J61" s="6"/>
      <c r="K61" s="145"/>
      <c r="L61" s="146"/>
      <c r="M61" s="6"/>
      <c r="N61" s="109"/>
      <c r="O61" s="147"/>
      <c r="P61" s="41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4.25" customHeight="1">
      <c r="A62" s="119"/>
      <c r="B62" s="119"/>
      <c r="C62" s="119"/>
      <c r="D62" s="119"/>
      <c r="E62" s="6"/>
      <c r="F62" s="6"/>
      <c r="G62" s="6"/>
      <c r="H62" s="6"/>
      <c r="I62" s="6"/>
      <c r="J62" s="132"/>
      <c r="K62" s="129"/>
      <c r="L62" s="130"/>
      <c r="M62" s="6"/>
      <c r="N62" s="133"/>
      <c r="O62" s="1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2.75" customHeight="1">
      <c r="A63" s="148" t="s">
        <v>606</v>
      </c>
      <c r="B63" s="148"/>
      <c r="C63" s="148"/>
      <c r="D63" s="148"/>
      <c r="E63" s="6"/>
      <c r="F63" s="6"/>
      <c r="G63" s="6"/>
      <c r="H63" s="6"/>
      <c r="I63" s="6"/>
      <c r="J63" s="6"/>
      <c r="K63" s="6"/>
      <c r="L63" s="6"/>
      <c r="M63" s="6"/>
      <c r="N63" s="6"/>
      <c r="O63" s="2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38.25" customHeight="1">
      <c r="A64" s="96" t="s">
        <v>16</v>
      </c>
      <c r="B64" s="96" t="s">
        <v>566</v>
      </c>
      <c r="C64" s="96"/>
      <c r="D64" s="97" t="s">
        <v>577</v>
      </c>
      <c r="E64" s="96" t="s">
        <v>578</v>
      </c>
      <c r="F64" s="96" t="s">
        <v>579</v>
      </c>
      <c r="G64" s="96" t="s">
        <v>599</v>
      </c>
      <c r="H64" s="96" t="s">
        <v>581</v>
      </c>
      <c r="I64" s="96" t="s">
        <v>582</v>
      </c>
      <c r="J64" s="95" t="s">
        <v>583</v>
      </c>
      <c r="K64" s="149" t="s">
        <v>607</v>
      </c>
      <c r="L64" s="98" t="s">
        <v>585</v>
      </c>
      <c r="M64" s="149" t="s">
        <v>608</v>
      </c>
      <c r="N64" s="96" t="s">
        <v>609</v>
      </c>
      <c r="O64" s="95" t="s">
        <v>587</v>
      </c>
      <c r="P64" s="97" t="s">
        <v>588</v>
      </c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s="247" customFormat="1" ht="13.5" customHeight="1">
      <c r="A65" s="310">
        <v>1</v>
      </c>
      <c r="B65" s="358">
        <v>44620</v>
      </c>
      <c r="C65" s="337"/>
      <c r="D65" s="337" t="s">
        <v>870</v>
      </c>
      <c r="E65" s="310" t="s">
        <v>591</v>
      </c>
      <c r="F65" s="310">
        <v>1436</v>
      </c>
      <c r="G65" s="310">
        <v>1414</v>
      </c>
      <c r="H65" s="311">
        <v>1414</v>
      </c>
      <c r="I65" s="311" t="s">
        <v>876</v>
      </c>
      <c r="J65" s="322" t="s">
        <v>880</v>
      </c>
      <c r="K65" s="311">
        <f t="shared" ref="K65:K66" si="45">H65-F65</f>
        <v>-22</v>
      </c>
      <c r="L65" s="333">
        <f t="shared" ref="L65:L66" si="46">(H65*N65)*0.07%</f>
        <v>544.3900000000001</v>
      </c>
      <c r="M65" s="334">
        <f t="shared" ref="M65:M66" si="47">(K65*N65)-L65</f>
        <v>-12644.39</v>
      </c>
      <c r="N65" s="311">
        <v>550</v>
      </c>
      <c r="O65" s="335" t="s">
        <v>601</v>
      </c>
      <c r="P65" s="336">
        <v>44622</v>
      </c>
      <c r="Q65" s="249"/>
      <c r="R65" s="253" t="s">
        <v>590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16"/>
      <c r="AG65" s="313"/>
      <c r="AH65" s="249"/>
      <c r="AI65" s="249"/>
      <c r="AJ65" s="316"/>
      <c r="AK65" s="316"/>
      <c r="AL65" s="316"/>
    </row>
    <row r="66" spans="1:38" s="247" customFormat="1" ht="13.5" customHeight="1">
      <c r="A66" s="285">
        <v>2</v>
      </c>
      <c r="B66" s="357">
        <v>44620</v>
      </c>
      <c r="C66" s="355"/>
      <c r="D66" s="355" t="s">
        <v>875</v>
      </c>
      <c r="E66" s="285" t="s">
        <v>591</v>
      </c>
      <c r="F66" s="285">
        <v>2342.5</v>
      </c>
      <c r="G66" s="285">
        <v>2300</v>
      </c>
      <c r="H66" s="338">
        <v>2368</v>
      </c>
      <c r="I66" s="338" t="s">
        <v>877</v>
      </c>
      <c r="J66" s="350" t="s">
        <v>862</v>
      </c>
      <c r="K66" s="338">
        <f t="shared" si="45"/>
        <v>25.5</v>
      </c>
      <c r="L66" s="351">
        <f t="shared" si="46"/>
        <v>455.84000000000009</v>
      </c>
      <c r="M66" s="352">
        <f t="shared" si="47"/>
        <v>6556.66</v>
      </c>
      <c r="N66" s="338">
        <v>275</v>
      </c>
      <c r="O66" s="353" t="s">
        <v>589</v>
      </c>
      <c r="P66" s="354">
        <v>44257</v>
      </c>
      <c r="Q66" s="249"/>
      <c r="R66" s="253" t="s">
        <v>1025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16"/>
      <c r="AG66" s="313"/>
      <c r="AH66" s="249"/>
      <c r="AI66" s="249"/>
      <c r="AJ66" s="316"/>
      <c r="AK66" s="316"/>
      <c r="AL66" s="316"/>
    </row>
    <row r="67" spans="1:38" s="247" customFormat="1" ht="13.5" customHeight="1">
      <c r="A67" s="310">
        <v>3</v>
      </c>
      <c r="B67" s="398">
        <v>44622</v>
      </c>
      <c r="C67" s="337"/>
      <c r="D67" s="337" t="s">
        <v>869</v>
      </c>
      <c r="E67" s="310" t="s">
        <v>591</v>
      </c>
      <c r="F67" s="310">
        <v>661</v>
      </c>
      <c r="G67" s="310">
        <v>642</v>
      </c>
      <c r="H67" s="311">
        <v>644</v>
      </c>
      <c r="I67" s="311" t="s">
        <v>881</v>
      </c>
      <c r="J67" s="322" t="s">
        <v>914</v>
      </c>
      <c r="K67" s="311">
        <f t="shared" ref="K67" si="48">H67-F67</f>
        <v>-17</v>
      </c>
      <c r="L67" s="333">
        <f t="shared" ref="L67" si="49">(H67*N67)*0.07%</f>
        <v>338.1</v>
      </c>
      <c r="M67" s="334">
        <f t="shared" ref="M67" si="50">(K67*N67)-L67</f>
        <v>-13088.1</v>
      </c>
      <c r="N67" s="311">
        <v>750</v>
      </c>
      <c r="O67" s="335" t="s">
        <v>601</v>
      </c>
      <c r="P67" s="336">
        <v>44623</v>
      </c>
      <c r="Q67" s="249"/>
      <c r="R67" s="253" t="s">
        <v>1025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16"/>
      <c r="AG67" s="313"/>
      <c r="AH67" s="249"/>
      <c r="AI67" s="249"/>
      <c r="AJ67" s="316"/>
      <c r="AK67" s="316"/>
      <c r="AL67" s="316"/>
    </row>
    <row r="68" spans="1:38" s="247" customFormat="1" ht="13.5" customHeight="1">
      <c r="A68" s="285">
        <v>4</v>
      </c>
      <c r="B68" s="386">
        <v>44622</v>
      </c>
      <c r="C68" s="355"/>
      <c r="D68" s="355" t="s">
        <v>882</v>
      </c>
      <c r="E68" s="285" t="s">
        <v>591</v>
      </c>
      <c r="F68" s="285">
        <v>1702.5</v>
      </c>
      <c r="G68" s="285">
        <v>1662</v>
      </c>
      <c r="H68" s="338">
        <v>1730</v>
      </c>
      <c r="I68" s="338" t="s">
        <v>883</v>
      </c>
      <c r="J68" s="350" t="s">
        <v>913</v>
      </c>
      <c r="K68" s="338">
        <f t="shared" ref="K68:K71" si="51">H68-F68</f>
        <v>27.5</v>
      </c>
      <c r="L68" s="351">
        <f t="shared" ref="L68:L71" si="52">(H68*N68)*0.07%</f>
        <v>363.30000000000007</v>
      </c>
      <c r="M68" s="352">
        <f t="shared" ref="M68:M71" si="53">(K68*N68)-L68</f>
        <v>7886.7</v>
      </c>
      <c r="N68" s="338">
        <v>300</v>
      </c>
      <c r="O68" s="353" t="s">
        <v>589</v>
      </c>
      <c r="P68" s="354">
        <v>44258</v>
      </c>
      <c r="Q68" s="249"/>
      <c r="R68" s="253" t="s">
        <v>590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16"/>
      <c r="AG68" s="313"/>
      <c r="AH68" s="249"/>
      <c r="AI68" s="249"/>
      <c r="AJ68" s="316"/>
      <c r="AK68" s="316"/>
      <c r="AL68" s="316"/>
    </row>
    <row r="69" spans="1:38" s="247" customFormat="1" ht="13.5" customHeight="1">
      <c r="A69" s="285">
        <v>5</v>
      </c>
      <c r="B69" s="386">
        <v>44622</v>
      </c>
      <c r="C69" s="355"/>
      <c r="D69" s="355" t="s">
        <v>887</v>
      </c>
      <c r="E69" s="285" t="s">
        <v>591</v>
      </c>
      <c r="F69" s="285">
        <v>2342.5</v>
      </c>
      <c r="G69" s="285">
        <v>2305</v>
      </c>
      <c r="H69" s="338">
        <v>2387.5</v>
      </c>
      <c r="I69" s="338" t="s">
        <v>890</v>
      </c>
      <c r="J69" s="350" t="s">
        <v>915</v>
      </c>
      <c r="K69" s="338">
        <f t="shared" si="51"/>
        <v>45</v>
      </c>
      <c r="L69" s="351">
        <f t="shared" si="52"/>
        <v>626.71875000000011</v>
      </c>
      <c r="M69" s="352">
        <f t="shared" si="53"/>
        <v>16248.28125</v>
      </c>
      <c r="N69" s="338">
        <v>375</v>
      </c>
      <c r="O69" s="353" t="s">
        <v>589</v>
      </c>
      <c r="P69" s="354">
        <v>44258</v>
      </c>
      <c r="Q69" s="249"/>
      <c r="R69" s="253" t="s">
        <v>1025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16"/>
      <c r="AG69" s="313"/>
      <c r="AH69" s="249"/>
      <c r="AI69" s="249"/>
      <c r="AJ69" s="316"/>
      <c r="AK69" s="316"/>
      <c r="AL69" s="316"/>
    </row>
    <row r="70" spans="1:38" s="247" customFormat="1" ht="13.5" customHeight="1">
      <c r="A70" s="285">
        <v>6</v>
      </c>
      <c r="B70" s="386">
        <v>44622</v>
      </c>
      <c r="C70" s="355"/>
      <c r="D70" s="355" t="s">
        <v>888</v>
      </c>
      <c r="E70" s="285" t="s">
        <v>591</v>
      </c>
      <c r="F70" s="285">
        <v>280.5</v>
      </c>
      <c r="G70" s="285">
        <v>274</v>
      </c>
      <c r="H70" s="338">
        <v>285.5</v>
      </c>
      <c r="I70" s="338" t="s">
        <v>889</v>
      </c>
      <c r="J70" s="350" t="s">
        <v>916</v>
      </c>
      <c r="K70" s="338">
        <f t="shared" si="51"/>
        <v>5</v>
      </c>
      <c r="L70" s="351">
        <f t="shared" si="52"/>
        <v>339.74500000000006</v>
      </c>
      <c r="M70" s="352">
        <f t="shared" si="53"/>
        <v>8160.2550000000001</v>
      </c>
      <c r="N70" s="338">
        <v>1700</v>
      </c>
      <c r="O70" s="353" t="s">
        <v>589</v>
      </c>
      <c r="P70" s="354">
        <v>44258</v>
      </c>
      <c r="Q70" s="249"/>
      <c r="R70" s="253" t="s">
        <v>1025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16"/>
      <c r="AG70" s="313"/>
      <c r="AH70" s="249"/>
      <c r="AI70" s="249"/>
      <c r="AJ70" s="316"/>
      <c r="AK70" s="316"/>
      <c r="AL70" s="316"/>
    </row>
    <row r="71" spans="1:38" s="247" customFormat="1" ht="13.5" customHeight="1">
      <c r="A71" s="310">
        <v>7</v>
      </c>
      <c r="B71" s="398">
        <v>44623</v>
      </c>
      <c r="C71" s="337"/>
      <c r="D71" s="337" t="s">
        <v>907</v>
      </c>
      <c r="E71" s="310" t="s">
        <v>591</v>
      </c>
      <c r="F71" s="310">
        <v>2337.5</v>
      </c>
      <c r="G71" s="310">
        <v>2300</v>
      </c>
      <c r="H71" s="311">
        <v>2300</v>
      </c>
      <c r="I71" s="311" t="s">
        <v>890</v>
      </c>
      <c r="J71" s="322" t="s">
        <v>938</v>
      </c>
      <c r="K71" s="311">
        <f t="shared" si="51"/>
        <v>-37.5</v>
      </c>
      <c r="L71" s="333">
        <f t="shared" si="52"/>
        <v>603.75000000000011</v>
      </c>
      <c r="M71" s="334">
        <f t="shared" si="53"/>
        <v>-14666.25</v>
      </c>
      <c r="N71" s="311">
        <v>375</v>
      </c>
      <c r="O71" s="335" t="s">
        <v>601</v>
      </c>
      <c r="P71" s="336">
        <v>44624</v>
      </c>
      <c r="Q71" s="249"/>
      <c r="R71" s="253" t="s">
        <v>1025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16"/>
      <c r="AG71" s="313"/>
      <c r="AH71" s="249"/>
      <c r="AI71" s="249"/>
      <c r="AJ71" s="316"/>
      <c r="AK71" s="316"/>
      <c r="AL71" s="316"/>
    </row>
    <row r="72" spans="1:38" s="247" customFormat="1" ht="13.5" customHeight="1">
      <c r="A72" s="285">
        <v>8</v>
      </c>
      <c r="B72" s="386">
        <v>44623</v>
      </c>
      <c r="C72" s="355"/>
      <c r="D72" s="355" t="s">
        <v>888</v>
      </c>
      <c r="E72" s="285" t="s">
        <v>591</v>
      </c>
      <c r="F72" s="285">
        <v>276.5</v>
      </c>
      <c r="G72" s="285">
        <v>269</v>
      </c>
      <c r="H72" s="338">
        <v>281.5</v>
      </c>
      <c r="I72" s="338" t="s">
        <v>911</v>
      </c>
      <c r="J72" s="350" t="s">
        <v>916</v>
      </c>
      <c r="K72" s="338">
        <f t="shared" ref="K72" si="54">H72-F72</f>
        <v>5</v>
      </c>
      <c r="L72" s="351">
        <f t="shared" ref="L72" si="55">(H72*N72)*0.07%</f>
        <v>334.98500000000007</v>
      </c>
      <c r="M72" s="352">
        <f t="shared" ref="M72" si="56">(K72*N72)-L72</f>
        <v>8165.0150000000003</v>
      </c>
      <c r="N72" s="338">
        <v>1700</v>
      </c>
      <c r="O72" s="353" t="s">
        <v>589</v>
      </c>
      <c r="P72" s="354">
        <v>44259</v>
      </c>
      <c r="Q72" s="249"/>
      <c r="R72" s="253" t="s">
        <v>1025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16"/>
      <c r="AG72" s="313"/>
      <c r="AH72" s="249"/>
      <c r="AI72" s="249"/>
      <c r="AJ72" s="316"/>
      <c r="AK72" s="316"/>
      <c r="AL72" s="316"/>
    </row>
    <row r="73" spans="1:38" s="247" customFormat="1" ht="13.5" customHeight="1">
      <c r="A73" s="285">
        <v>9</v>
      </c>
      <c r="B73" s="386">
        <v>44259</v>
      </c>
      <c r="C73" s="355"/>
      <c r="D73" s="355" t="s">
        <v>922</v>
      </c>
      <c r="E73" s="285" t="s">
        <v>591</v>
      </c>
      <c r="F73" s="285">
        <v>459.5</v>
      </c>
      <c r="G73" s="285">
        <v>451</v>
      </c>
      <c r="H73" s="338">
        <v>465.5</v>
      </c>
      <c r="I73" s="338" t="s">
        <v>923</v>
      </c>
      <c r="J73" s="350" t="s">
        <v>912</v>
      </c>
      <c r="K73" s="338">
        <f t="shared" ref="K73" si="57">H73-F73</f>
        <v>6</v>
      </c>
      <c r="L73" s="351">
        <f t="shared" ref="L73" si="58">(H73*N73)*0.07%</f>
        <v>488.77500000000009</v>
      </c>
      <c r="M73" s="352">
        <f t="shared" ref="M73" si="59">(K73*N73)-L73</f>
        <v>8511.2250000000004</v>
      </c>
      <c r="N73" s="338">
        <v>1500</v>
      </c>
      <c r="O73" s="353" t="s">
        <v>589</v>
      </c>
      <c r="P73" s="354">
        <v>44259</v>
      </c>
      <c r="Q73" s="249"/>
      <c r="R73" s="253" t="s">
        <v>590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16"/>
      <c r="AG73" s="313"/>
      <c r="AH73" s="249"/>
      <c r="AI73" s="249"/>
      <c r="AJ73" s="316"/>
      <c r="AK73" s="316"/>
      <c r="AL73" s="316"/>
    </row>
    <row r="74" spans="1:38" s="247" customFormat="1" ht="13.5" customHeight="1">
      <c r="A74" s="285">
        <v>10</v>
      </c>
      <c r="B74" s="386">
        <v>44259</v>
      </c>
      <c r="C74" s="355"/>
      <c r="D74" s="355" t="s">
        <v>924</v>
      </c>
      <c r="E74" s="285" t="s">
        <v>591</v>
      </c>
      <c r="F74" s="285">
        <v>3105</v>
      </c>
      <c r="G74" s="285">
        <v>3030</v>
      </c>
      <c r="H74" s="338">
        <v>3165</v>
      </c>
      <c r="I74" s="338" t="s">
        <v>925</v>
      </c>
      <c r="J74" s="350" t="s">
        <v>798</v>
      </c>
      <c r="K74" s="338">
        <f t="shared" ref="K74:K77" si="60">H74-F74</f>
        <v>60</v>
      </c>
      <c r="L74" s="351">
        <f t="shared" ref="L74:L77" si="61">(H74*N74)*0.07%</f>
        <v>387.71250000000003</v>
      </c>
      <c r="M74" s="352">
        <f t="shared" ref="M74:M77" si="62">(K74*N74)-L74</f>
        <v>10112.2875</v>
      </c>
      <c r="N74" s="338">
        <v>175</v>
      </c>
      <c r="O74" s="353" t="s">
        <v>589</v>
      </c>
      <c r="P74" s="354">
        <v>44259</v>
      </c>
      <c r="Q74" s="249"/>
      <c r="R74" s="253" t="s">
        <v>1025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6"/>
      <c r="AG74" s="313"/>
      <c r="AH74" s="249"/>
      <c r="AI74" s="249"/>
      <c r="AJ74" s="316"/>
      <c r="AK74" s="316"/>
      <c r="AL74" s="316"/>
    </row>
    <row r="75" spans="1:38" s="247" customFormat="1" ht="13.5" customHeight="1">
      <c r="A75" s="285">
        <v>11</v>
      </c>
      <c r="B75" s="386">
        <v>44259</v>
      </c>
      <c r="C75" s="355"/>
      <c r="D75" s="355" t="s">
        <v>882</v>
      </c>
      <c r="E75" s="285" t="s">
        <v>591</v>
      </c>
      <c r="F75" s="285">
        <v>1698</v>
      </c>
      <c r="G75" s="285">
        <v>1658</v>
      </c>
      <c r="H75" s="338">
        <v>1731</v>
      </c>
      <c r="I75" s="338" t="s">
        <v>883</v>
      </c>
      <c r="J75" s="350" t="s">
        <v>939</v>
      </c>
      <c r="K75" s="338">
        <f t="shared" si="60"/>
        <v>33</v>
      </c>
      <c r="L75" s="351">
        <f t="shared" si="61"/>
        <v>363.51000000000005</v>
      </c>
      <c r="M75" s="352">
        <f t="shared" si="62"/>
        <v>9536.49</v>
      </c>
      <c r="N75" s="338">
        <v>300</v>
      </c>
      <c r="O75" s="353" t="s">
        <v>589</v>
      </c>
      <c r="P75" s="354">
        <v>44259</v>
      </c>
      <c r="Q75" s="249"/>
      <c r="R75" s="253" t="s">
        <v>590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6"/>
      <c r="AG75" s="313"/>
      <c r="AH75" s="249"/>
      <c r="AI75" s="249"/>
      <c r="AJ75" s="316"/>
      <c r="AK75" s="316"/>
      <c r="AL75" s="316"/>
    </row>
    <row r="76" spans="1:38" s="247" customFormat="1" ht="13.5" customHeight="1">
      <c r="A76" s="285">
        <v>12</v>
      </c>
      <c r="B76" s="386">
        <v>44259</v>
      </c>
      <c r="C76" s="355"/>
      <c r="D76" s="355" t="s">
        <v>926</v>
      </c>
      <c r="E76" s="285" t="s">
        <v>591</v>
      </c>
      <c r="F76" s="285">
        <v>1422.5</v>
      </c>
      <c r="G76" s="285">
        <v>1400</v>
      </c>
      <c r="H76" s="338">
        <v>1437</v>
      </c>
      <c r="I76" s="338" t="s">
        <v>927</v>
      </c>
      <c r="J76" s="350" t="s">
        <v>940</v>
      </c>
      <c r="K76" s="338">
        <f t="shared" si="60"/>
        <v>14.5</v>
      </c>
      <c r="L76" s="351">
        <f t="shared" si="61"/>
        <v>653.83500000000015</v>
      </c>
      <c r="M76" s="352">
        <f t="shared" si="62"/>
        <v>8771.1649999999991</v>
      </c>
      <c r="N76" s="338">
        <v>650</v>
      </c>
      <c r="O76" s="353" t="s">
        <v>589</v>
      </c>
      <c r="P76" s="354">
        <v>44259</v>
      </c>
      <c r="Q76" s="249"/>
      <c r="R76" s="253" t="s">
        <v>1025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6"/>
      <c r="AG76" s="313"/>
      <c r="AH76" s="249"/>
      <c r="AI76" s="249"/>
      <c r="AJ76" s="316"/>
      <c r="AK76" s="316"/>
      <c r="AL76" s="316"/>
    </row>
    <row r="77" spans="1:38" s="247" customFormat="1" ht="13.5" customHeight="1">
      <c r="A77" s="310">
        <v>13</v>
      </c>
      <c r="B77" s="398">
        <v>44259</v>
      </c>
      <c r="C77" s="337"/>
      <c r="D77" s="337" t="s">
        <v>875</v>
      </c>
      <c r="E77" s="310" t="s">
        <v>591</v>
      </c>
      <c r="F77" s="310">
        <v>2322</v>
      </c>
      <c r="G77" s="310">
        <v>2275</v>
      </c>
      <c r="H77" s="311">
        <v>2275</v>
      </c>
      <c r="I77" s="311" t="s">
        <v>937</v>
      </c>
      <c r="J77" s="322" t="s">
        <v>951</v>
      </c>
      <c r="K77" s="311">
        <f t="shared" si="60"/>
        <v>-47</v>
      </c>
      <c r="L77" s="333">
        <f t="shared" si="61"/>
        <v>437.93750000000006</v>
      </c>
      <c r="M77" s="334">
        <f t="shared" si="62"/>
        <v>-13362.9375</v>
      </c>
      <c r="N77" s="311">
        <v>275</v>
      </c>
      <c r="O77" s="335" t="s">
        <v>601</v>
      </c>
      <c r="P77" s="336">
        <v>44627</v>
      </c>
      <c r="Q77" s="249"/>
      <c r="R77" s="253" t="s">
        <v>1025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6"/>
      <c r="AG77" s="313"/>
      <c r="AH77" s="249"/>
      <c r="AI77" s="249"/>
      <c r="AJ77" s="316"/>
      <c r="AK77" s="316"/>
      <c r="AL77" s="316"/>
    </row>
    <row r="78" spans="1:38" s="247" customFormat="1" ht="13.5" customHeight="1">
      <c r="A78" s="397">
        <v>14</v>
      </c>
      <c r="B78" s="386">
        <v>44627</v>
      </c>
      <c r="C78" s="355"/>
      <c r="D78" s="355" t="s">
        <v>947</v>
      </c>
      <c r="E78" s="285" t="s">
        <v>591</v>
      </c>
      <c r="F78" s="285">
        <v>1137</v>
      </c>
      <c r="G78" s="285">
        <v>1120</v>
      </c>
      <c r="H78" s="338">
        <v>1151</v>
      </c>
      <c r="I78" s="338" t="s">
        <v>948</v>
      </c>
      <c r="J78" s="350" t="s">
        <v>949</v>
      </c>
      <c r="K78" s="338">
        <f t="shared" ref="K78:K81" si="63">H78-F78</f>
        <v>14</v>
      </c>
      <c r="L78" s="351">
        <f t="shared" ref="L78:L81" si="64">(H78*N78)*0.07%</f>
        <v>563.99000000000012</v>
      </c>
      <c r="M78" s="352">
        <f t="shared" ref="M78:M81" si="65">(K78*N78)-L78</f>
        <v>9236.01</v>
      </c>
      <c r="N78" s="338">
        <v>700</v>
      </c>
      <c r="O78" s="353" t="s">
        <v>589</v>
      </c>
      <c r="P78" s="354">
        <v>44262</v>
      </c>
      <c r="Q78" s="249"/>
      <c r="R78" s="253" t="s">
        <v>1025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6"/>
      <c r="AG78" s="313"/>
      <c r="AH78" s="249"/>
      <c r="AI78" s="249"/>
      <c r="AJ78" s="316"/>
      <c r="AK78" s="316"/>
      <c r="AL78" s="316"/>
    </row>
    <row r="79" spans="1:38" s="247" customFormat="1" ht="13.5" customHeight="1">
      <c r="A79" s="310">
        <v>15</v>
      </c>
      <c r="B79" s="398">
        <v>44627</v>
      </c>
      <c r="C79" s="337"/>
      <c r="D79" s="337" t="s">
        <v>963</v>
      </c>
      <c r="E79" s="310" t="s">
        <v>591</v>
      </c>
      <c r="F79" s="310">
        <v>173</v>
      </c>
      <c r="G79" s="310">
        <v>167.5</v>
      </c>
      <c r="H79" s="311">
        <v>167.5</v>
      </c>
      <c r="I79" s="311" t="s">
        <v>950</v>
      </c>
      <c r="J79" s="322" t="s">
        <v>967</v>
      </c>
      <c r="K79" s="311">
        <f t="shared" si="63"/>
        <v>-5.5</v>
      </c>
      <c r="L79" s="333">
        <f t="shared" si="64"/>
        <v>293.12500000000006</v>
      </c>
      <c r="M79" s="334">
        <f t="shared" si="65"/>
        <v>-14043.125</v>
      </c>
      <c r="N79" s="311">
        <v>2500</v>
      </c>
      <c r="O79" s="335" t="s">
        <v>601</v>
      </c>
      <c r="P79" s="336">
        <v>44627</v>
      </c>
      <c r="Q79" s="249"/>
      <c r="R79" s="253" t="s">
        <v>590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6"/>
      <c r="AG79" s="313"/>
      <c r="AH79" s="249"/>
      <c r="AI79" s="249"/>
      <c r="AJ79" s="316"/>
      <c r="AK79" s="316"/>
      <c r="AL79" s="316"/>
    </row>
    <row r="80" spans="1:38" s="247" customFormat="1" ht="13.5" customHeight="1">
      <c r="A80" s="285">
        <v>16</v>
      </c>
      <c r="B80" s="386">
        <v>44627</v>
      </c>
      <c r="C80" s="355"/>
      <c r="D80" s="355" t="s">
        <v>888</v>
      </c>
      <c r="E80" s="285" t="s">
        <v>591</v>
      </c>
      <c r="F80" s="285">
        <v>270.5</v>
      </c>
      <c r="G80" s="285">
        <v>263</v>
      </c>
      <c r="H80" s="338">
        <v>275.5</v>
      </c>
      <c r="I80" s="338" t="s">
        <v>657</v>
      </c>
      <c r="J80" s="350" t="s">
        <v>916</v>
      </c>
      <c r="K80" s="338">
        <f t="shared" si="63"/>
        <v>5</v>
      </c>
      <c r="L80" s="351">
        <f t="shared" si="64"/>
        <v>327.84500000000003</v>
      </c>
      <c r="M80" s="352">
        <f t="shared" si="65"/>
        <v>8172.1549999999997</v>
      </c>
      <c r="N80" s="338">
        <v>1700</v>
      </c>
      <c r="O80" s="353" t="s">
        <v>589</v>
      </c>
      <c r="P80" s="354">
        <v>44262</v>
      </c>
      <c r="Q80" s="249"/>
      <c r="R80" s="253" t="s">
        <v>1025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16"/>
      <c r="AG80" s="313"/>
      <c r="AH80" s="249"/>
      <c r="AI80" s="249"/>
      <c r="AJ80" s="316"/>
      <c r="AK80" s="316"/>
      <c r="AL80" s="316"/>
    </row>
    <row r="81" spans="1:38" s="247" customFormat="1" ht="13.5" customHeight="1">
      <c r="A81" s="285">
        <v>17</v>
      </c>
      <c r="B81" s="386">
        <v>44628</v>
      </c>
      <c r="C81" s="355"/>
      <c r="D81" s="355" t="s">
        <v>962</v>
      </c>
      <c r="E81" s="285" t="s">
        <v>591</v>
      </c>
      <c r="F81" s="285">
        <v>1399</v>
      </c>
      <c r="G81" s="285">
        <v>1362</v>
      </c>
      <c r="H81" s="338">
        <v>1424</v>
      </c>
      <c r="I81" s="338" t="s">
        <v>964</v>
      </c>
      <c r="J81" s="350" t="s">
        <v>610</v>
      </c>
      <c r="K81" s="338">
        <f t="shared" si="63"/>
        <v>25</v>
      </c>
      <c r="L81" s="351">
        <f t="shared" si="64"/>
        <v>1495.2000000000003</v>
      </c>
      <c r="M81" s="352">
        <f t="shared" si="65"/>
        <v>36004.800000000003</v>
      </c>
      <c r="N81" s="338">
        <v>1500</v>
      </c>
      <c r="O81" s="353" t="s">
        <v>589</v>
      </c>
      <c r="P81" s="354">
        <v>44264</v>
      </c>
      <c r="Q81" s="249"/>
      <c r="R81" s="253" t="s">
        <v>1025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16"/>
      <c r="AG81" s="313"/>
      <c r="AH81" s="249"/>
      <c r="AI81" s="249"/>
      <c r="AJ81" s="316"/>
      <c r="AK81" s="316"/>
      <c r="AL81" s="316"/>
    </row>
    <row r="82" spans="1:38" s="247" customFormat="1" ht="13.5" customHeight="1">
      <c r="A82" s="310">
        <v>18</v>
      </c>
      <c r="B82" s="398">
        <v>44628</v>
      </c>
      <c r="C82" s="337"/>
      <c r="D82" s="337" t="s">
        <v>965</v>
      </c>
      <c r="E82" s="310" t="s">
        <v>591</v>
      </c>
      <c r="F82" s="310">
        <v>2110</v>
      </c>
      <c r="G82" s="310">
        <v>2065</v>
      </c>
      <c r="H82" s="311">
        <v>2065</v>
      </c>
      <c r="I82" s="311" t="s">
        <v>966</v>
      </c>
      <c r="J82" s="322" t="s">
        <v>934</v>
      </c>
      <c r="K82" s="311">
        <f t="shared" ref="K82:K83" si="66">H82-F82</f>
        <v>-45</v>
      </c>
      <c r="L82" s="333">
        <f t="shared" ref="L82:L83" si="67">(H82*N82)*0.07%</f>
        <v>433.65000000000009</v>
      </c>
      <c r="M82" s="334">
        <f t="shared" ref="M82:M83" si="68">(K82*N82)-L82</f>
        <v>-13933.65</v>
      </c>
      <c r="N82" s="311">
        <v>300</v>
      </c>
      <c r="O82" s="335" t="s">
        <v>601</v>
      </c>
      <c r="P82" s="336">
        <v>44628</v>
      </c>
      <c r="Q82" s="249"/>
      <c r="R82" s="253" t="s">
        <v>590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16"/>
      <c r="AG82" s="313"/>
      <c r="AH82" s="249"/>
      <c r="AI82" s="249"/>
      <c r="AJ82" s="316"/>
      <c r="AK82" s="316"/>
      <c r="AL82" s="316"/>
    </row>
    <row r="83" spans="1:38" s="247" customFormat="1" ht="13.5" customHeight="1">
      <c r="A83" s="285">
        <v>19</v>
      </c>
      <c r="B83" s="386">
        <v>44628</v>
      </c>
      <c r="C83" s="355"/>
      <c r="D83" s="355" t="s">
        <v>972</v>
      </c>
      <c r="E83" s="285" t="s">
        <v>591</v>
      </c>
      <c r="F83" s="285">
        <v>273.5</v>
      </c>
      <c r="G83" s="285">
        <v>265</v>
      </c>
      <c r="H83" s="338">
        <v>279.5</v>
      </c>
      <c r="I83" s="338" t="s">
        <v>973</v>
      </c>
      <c r="J83" s="350" t="s">
        <v>912</v>
      </c>
      <c r="K83" s="338">
        <f t="shared" si="66"/>
        <v>6</v>
      </c>
      <c r="L83" s="351">
        <f t="shared" si="67"/>
        <v>293.47500000000002</v>
      </c>
      <c r="M83" s="352">
        <f t="shared" si="68"/>
        <v>8706.5249999999996</v>
      </c>
      <c r="N83" s="338">
        <v>1500</v>
      </c>
      <c r="O83" s="353" t="s">
        <v>589</v>
      </c>
      <c r="P83" s="354">
        <v>44264</v>
      </c>
      <c r="Q83" s="249"/>
      <c r="R83" s="253" t="s">
        <v>590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6"/>
      <c r="AG83" s="313"/>
      <c r="AH83" s="249"/>
      <c r="AI83" s="249"/>
      <c r="AJ83" s="316"/>
      <c r="AK83" s="316"/>
      <c r="AL83" s="316"/>
    </row>
    <row r="84" spans="1:38" s="247" customFormat="1" ht="13.5" customHeight="1">
      <c r="A84" s="285">
        <v>20</v>
      </c>
      <c r="B84" s="386">
        <v>44628</v>
      </c>
      <c r="C84" s="355"/>
      <c r="D84" s="355" t="s">
        <v>888</v>
      </c>
      <c r="E84" s="285" t="s">
        <v>591</v>
      </c>
      <c r="F84" s="285">
        <v>263</v>
      </c>
      <c r="G84" s="285">
        <v>255</v>
      </c>
      <c r="H84" s="338">
        <v>268.5</v>
      </c>
      <c r="I84" s="338" t="s">
        <v>975</v>
      </c>
      <c r="J84" s="350" t="s">
        <v>980</v>
      </c>
      <c r="K84" s="338">
        <f t="shared" ref="K84:K86" si="69">H84-F84</f>
        <v>5.5</v>
      </c>
      <c r="L84" s="351">
        <f t="shared" ref="L84:L86" si="70">(H84*N84)*0.07%</f>
        <v>319.51500000000004</v>
      </c>
      <c r="M84" s="352">
        <f t="shared" ref="M84:M86" si="71">(K84*N84)-L84</f>
        <v>9030.4850000000006</v>
      </c>
      <c r="N84" s="338">
        <v>1700</v>
      </c>
      <c r="O84" s="353" t="s">
        <v>589</v>
      </c>
      <c r="P84" s="354">
        <v>44263</v>
      </c>
      <c r="Q84" s="249"/>
      <c r="R84" s="253" t="s">
        <v>1025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6"/>
      <c r="AG84" s="313"/>
      <c r="AH84" s="249"/>
      <c r="AI84" s="249"/>
      <c r="AJ84" s="316"/>
      <c r="AK84" s="316"/>
      <c r="AL84" s="316"/>
    </row>
    <row r="85" spans="1:38" s="247" customFormat="1" ht="13.5" customHeight="1">
      <c r="A85" s="285">
        <v>21</v>
      </c>
      <c r="B85" s="386">
        <v>44628</v>
      </c>
      <c r="C85" s="355"/>
      <c r="D85" s="355" t="s">
        <v>976</v>
      </c>
      <c r="E85" s="285" t="s">
        <v>591</v>
      </c>
      <c r="F85" s="285">
        <v>695</v>
      </c>
      <c r="G85" s="285">
        <v>675</v>
      </c>
      <c r="H85" s="338">
        <v>709</v>
      </c>
      <c r="I85" s="338" t="s">
        <v>977</v>
      </c>
      <c r="J85" s="350" t="s">
        <v>949</v>
      </c>
      <c r="K85" s="338">
        <f t="shared" si="69"/>
        <v>14</v>
      </c>
      <c r="L85" s="351">
        <f t="shared" si="70"/>
        <v>372.22500000000008</v>
      </c>
      <c r="M85" s="352">
        <f t="shared" si="71"/>
        <v>10127.775</v>
      </c>
      <c r="N85" s="338">
        <v>750</v>
      </c>
      <c r="O85" s="353" t="s">
        <v>589</v>
      </c>
      <c r="P85" s="354">
        <v>44264</v>
      </c>
      <c r="Q85" s="249"/>
      <c r="R85" s="253" t="s">
        <v>590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6"/>
      <c r="AG85" s="313"/>
      <c r="AH85" s="249"/>
      <c r="AI85" s="249"/>
      <c r="AJ85" s="316"/>
      <c r="AK85" s="316"/>
      <c r="AL85" s="316"/>
    </row>
    <row r="86" spans="1:38" s="247" customFormat="1" ht="13.5" customHeight="1">
      <c r="A86" s="285">
        <v>22</v>
      </c>
      <c r="B86" s="386">
        <v>44628</v>
      </c>
      <c r="C86" s="355"/>
      <c r="D86" s="355" t="s">
        <v>924</v>
      </c>
      <c r="E86" s="285" t="s">
        <v>591</v>
      </c>
      <c r="F86" s="285">
        <v>3195</v>
      </c>
      <c r="G86" s="285">
        <v>3120</v>
      </c>
      <c r="H86" s="338">
        <v>3250</v>
      </c>
      <c r="I86" s="338" t="s">
        <v>978</v>
      </c>
      <c r="J86" s="350" t="s">
        <v>728</v>
      </c>
      <c r="K86" s="338">
        <f t="shared" si="69"/>
        <v>55</v>
      </c>
      <c r="L86" s="351">
        <f t="shared" si="70"/>
        <v>398.12500000000006</v>
      </c>
      <c r="M86" s="352">
        <f t="shared" si="71"/>
        <v>9226.875</v>
      </c>
      <c r="N86" s="338">
        <v>175</v>
      </c>
      <c r="O86" s="353" t="s">
        <v>589</v>
      </c>
      <c r="P86" s="354">
        <v>44264</v>
      </c>
      <c r="Q86" s="249"/>
      <c r="R86" s="253" t="s">
        <v>1025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6"/>
      <c r="AG86" s="313"/>
      <c r="AH86" s="249"/>
      <c r="AI86" s="249"/>
      <c r="AJ86" s="316"/>
      <c r="AK86" s="316"/>
      <c r="AL86" s="316"/>
    </row>
    <row r="87" spans="1:38" s="247" customFormat="1" ht="13.5" customHeight="1">
      <c r="A87" s="285">
        <v>23</v>
      </c>
      <c r="B87" s="386">
        <v>44628</v>
      </c>
      <c r="C87" s="355"/>
      <c r="D87" s="355" t="s">
        <v>979</v>
      </c>
      <c r="E87" s="285" t="s">
        <v>591</v>
      </c>
      <c r="F87" s="285">
        <v>1068</v>
      </c>
      <c r="G87" s="285">
        <v>1050</v>
      </c>
      <c r="H87" s="338">
        <v>1092</v>
      </c>
      <c r="I87" s="338" t="s">
        <v>983</v>
      </c>
      <c r="J87" s="350" t="s">
        <v>982</v>
      </c>
      <c r="K87" s="338">
        <f t="shared" ref="K87" si="72">H87-F87</f>
        <v>24</v>
      </c>
      <c r="L87" s="351">
        <f t="shared" ref="L87" si="73">(H87*N87)*0.07%</f>
        <v>554.19000000000005</v>
      </c>
      <c r="M87" s="352">
        <f t="shared" ref="M87" si="74">(K87*N87)-L87</f>
        <v>16845.810000000001</v>
      </c>
      <c r="N87" s="338">
        <v>725</v>
      </c>
      <c r="O87" s="353" t="s">
        <v>589</v>
      </c>
      <c r="P87" s="354">
        <v>44264</v>
      </c>
      <c r="Q87" s="249"/>
      <c r="R87" s="253" t="s">
        <v>1025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6"/>
      <c r="AG87" s="313"/>
      <c r="AH87" s="249"/>
      <c r="AI87" s="249"/>
      <c r="AJ87" s="316"/>
      <c r="AK87" s="316"/>
      <c r="AL87" s="316"/>
    </row>
    <row r="88" spans="1:38" s="247" customFormat="1" ht="13.5" customHeight="1">
      <c r="A88" s="285">
        <v>24</v>
      </c>
      <c r="B88" s="386">
        <v>44629</v>
      </c>
      <c r="C88" s="355"/>
      <c r="D88" s="355" t="s">
        <v>888</v>
      </c>
      <c r="E88" s="285" t="s">
        <v>591</v>
      </c>
      <c r="F88" s="285">
        <v>264.5</v>
      </c>
      <c r="G88" s="285">
        <v>257</v>
      </c>
      <c r="H88" s="338">
        <v>270</v>
      </c>
      <c r="I88" s="338" t="s">
        <v>995</v>
      </c>
      <c r="J88" s="350" t="s">
        <v>980</v>
      </c>
      <c r="K88" s="338">
        <f t="shared" ref="K88:K90" si="75">H88-F88</f>
        <v>5.5</v>
      </c>
      <c r="L88" s="351">
        <f t="shared" ref="L88:L90" si="76">(H88*N88)*0.07%</f>
        <v>321.30000000000007</v>
      </c>
      <c r="M88" s="352">
        <f t="shared" ref="M88:M90" si="77">(K88*N88)-L88</f>
        <v>9028.7000000000007</v>
      </c>
      <c r="N88" s="338">
        <v>1700</v>
      </c>
      <c r="O88" s="353" t="s">
        <v>589</v>
      </c>
      <c r="P88" s="354">
        <v>44264</v>
      </c>
      <c r="Q88" s="249"/>
      <c r="R88" s="253" t="s">
        <v>1025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6"/>
      <c r="AG88" s="313"/>
      <c r="AH88" s="249"/>
      <c r="AI88" s="249"/>
      <c r="AJ88" s="316"/>
      <c r="AK88" s="316"/>
      <c r="AL88" s="316"/>
    </row>
    <row r="89" spans="1:38" s="247" customFormat="1" ht="13.5" customHeight="1">
      <c r="A89" s="310">
        <v>25</v>
      </c>
      <c r="B89" s="398">
        <v>44629</v>
      </c>
      <c r="C89" s="337"/>
      <c r="D89" s="337" t="s">
        <v>996</v>
      </c>
      <c r="E89" s="310" t="s">
        <v>591</v>
      </c>
      <c r="F89" s="310">
        <v>4700</v>
      </c>
      <c r="G89" s="310">
        <v>4570</v>
      </c>
      <c r="H89" s="311">
        <v>4615</v>
      </c>
      <c r="I89" s="311" t="s">
        <v>997</v>
      </c>
      <c r="J89" s="322" t="s">
        <v>1003</v>
      </c>
      <c r="K89" s="311">
        <f t="shared" si="75"/>
        <v>-85</v>
      </c>
      <c r="L89" s="333">
        <f t="shared" si="76"/>
        <v>323.05000000000007</v>
      </c>
      <c r="M89" s="334">
        <f t="shared" si="77"/>
        <v>-8823.0499999999993</v>
      </c>
      <c r="N89" s="311">
        <v>100</v>
      </c>
      <c r="O89" s="335" t="s">
        <v>601</v>
      </c>
      <c r="P89" s="336">
        <v>44264</v>
      </c>
      <c r="Q89" s="249"/>
      <c r="R89" s="253" t="s">
        <v>1025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6"/>
      <c r="AG89" s="313"/>
      <c r="AH89" s="249"/>
      <c r="AI89" s="249"/>
      <c r="AJ89" s="316"/>
      <c r="AK89" s="316"/>
      <c r="AL89" s="316"/>
    </row>
    <row r="90" spans="1:38" s="247" customFormat="1" ht="13.5" customHeight="1">
      <c r="A90" s="285">
        <v>26</v>
      </c>
      <c r="B90" s="386">
        <v>44630</v>
      </c>
      <c r="C90" s="355"/>
      <c r="D90" s="355" t="s">
        <v>1004</v>
      </c>
      <c r="E90" s="285" t="s">
        <v>591</v>
      </c>
      <c r="F90" s="285">
        <v>1186.5</v>
      </c>
      <c r="G90" s="285">
        <v>1168</v>
      </c>
      <c r="H90" s="338">
        <v>1200.5</v>
      </c>
      <c r="I90" s="338">
        <v>1220</v>
      </c>
      <c r="J90" s="350" t="s">
        <v>949</v>
      </c>
      <c r="K90" s="338">
        <f t="shared" si="75"/>
        <v>14</v>
      </c>
      <c r="L90" s="351">
        <f t="shared" si="76"/>
        <v>588.24500000000012</v>
      </c>
      <c r="M90" s="352">
        <f t="shared" si="77"/>
        <v>9211.7549999999992</v>
      </c>
      <c r="N90" s="338">
        <v>700</v>
      </c>
      <c r="O90" s="353" t="s">
        <v>589</v>
      </c>
      <c r="P90" s="354">
        <v>44266</v>
      </c>
      <c r="Q90" s="249"/>
      <c r="R90" s="253" t="s">
        <v>1025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6"/>
      <c r="AG90" s="313"/>
      <c r="AH90" s="249"/>
      <c r="AI90" s="249"/>
      <c r="AJ90" s="316"/>
      <c r="AK90" s="316"/>
      <c r="AL90" s="316"/>
    </row>
    <row r="91" spans="1:38" s="247" customFormat="1" ht="13.5" customHeight="1">
      <c r="A91" s="285">
        <v>27</v>
      </c>
      <c r="B91" s="386">
        <v>44630</v>
      </c>
      <c r="C91" s="355"/>
      <c r="D91" s="355" t="s">
        <v>1011</v>
      </c>
      <c r="E91" s="285" t="s">
        <v>591</v>
      </c>
      <c r="F91" s="285">
        <v>123.75</v>
      </c>
      <c r="G91" s="285">
        <v>120</v>
      </c>
      <c r="H91" s="338">
        <v>126.5</v>
      </c>
      <c r="I91" s="338" t="s">
        <v>1012</v>
      </c>
      <c r="J91" s="350" t="s">
        <v>1039</v>
      </c>
      <c r="K91" s="338">
        <f t="shared" ref="K91" si="78">H91-F91</f>
        <v>2.75</v>
      </c>
      <c r="L91" s="351">
        <f t="shared" ref="L91" si="79">(H91*N91)*0.07%</f>
        <v>380.76500000000004</v>
      </c>
      <c r="M91" s="352">
        <f t="shared" ref="M91" si="80">(K91*N91)-L91</f>
        <v>11444.235000000001</v>
      </c>
      <c r="N91" s="338">
        <v>4300</v>
      </c>
      <c r="O91" s="353" t="s">
        <v>589</v>
      </c>
      <c r="P91" s="354">
        <v>44266</v>
      </c>
      <c r="Q91" s="249"/>
      <c r="R91" s="253" t="s">
        <v>1025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16"/>
      <c r="AG91" s="313"/>
      <c r="AH91" s="249"/>
      <c r="AI91" s="249"/>
      <c r="AJ91" s="316"/>
      <c r="AK91" s="316"/>
      <c r="AL91" s="316"/>
    </row>
    <row r="92" spans="1:38" s="247" customFormat="1" ht="13.5" customHeight="1">
      <c r="A92" s="369">
        <v>28</v>
      </c>
      <c r="B92" s="248">
        <v>44630</v>
      </c>
      <c r="C92" s="340"/>
      <c r="D92" s="340" t="s">
        <v>972</v>
      </c>
      <c r="E92" s="251" t="s">
        <v>591</v>
      </c>
      <c r="F92" s="251" t="s">
        <v>1013</v>
      </c>
      <c r="G92" s="251">
        <v>278.5</v>
      </c>
      <c r="H92" s="252"/>
      <c r="I92" s="252" t="s">
        <v>931</v>
      </c>
      <c r="J92" s="302" t="s">
        <v>592</v>
      </c>
      <c r="K92" s="340"/>
      <c r="L92" s="340"/>
      <c r="M92" s="251"/>
      <c r="N92" s="251"/>
      <c r="O92" s="251"/>
      <c r="P92" s="252"/>
      <c r="Q92" s="249"/>
      <c r="R92" s="253" t="s">
        <v>590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316"/>
      <c r="AG92" s="313"/>
      <c r="AH92" s="249"/>
      <c r="AI92" s="249"/>
      <c r="AJ92" s="316"/>
      <c r="AK92" s="316"/>
      <c r="AL92" s="316"/>
    </row>
    <row r="93" spans="1:38" s="247" customFormat="1" ht="13.5" customHeight="1">
      <c r="A93" s="397">
        <v>29</v>
      </c>
      <c r="B93" s="386">
        <v>44630</v>
      </c>
      <c r="C93" s="355"/>
      <c r="D93" s="355" t="s">
        <v>1014</v>
      </c>
      <c r="E93" s="285" t="s">
        <v>591</v>
      </c>
      <c r="F93" s="285">
        <v>376.5</v>
      </c>
      <c r="G93" s="285">
        <v>372.5</v>
      </c>
      <c r="H93" s="338">
        <v>380.5</v>
      </c>
      <c r="I93" s="338" t="s">
        <v>1015</v>
      </c>
      <c r="J93" s="350" t="s">
        <v>1024</v>
      </c>
      <c r="K93" s="338">
        <f t="shared" ref="K93" si="81">H93-F93</f>
        <v>4</v>
      </c>
      <c r="L93" s="351">
        <f t="shared" ref="L93" si="82">(H93*N93)*0.07%</f>
        <v>825.68500000000017</v>
      </c>
      <c r="M93" s="352">
        <f t="shared" ref="M93" si="83">(K93*N93)-L93</f>
        <v>11574.315000000001</v>
      </c>
      <c r="N93" s="338">
        <v>3100</v>
      </c>
      <c r="O93" s="353" t="s">
        <v>589</v>
      </c>
      <c r="P93" s="386">
        <v>44630</v>
      </c>
      <c r="Q93" s="249"/>
      <c r="R93" s="253" t="s">
        <v>590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316"/>
      <c r="AG93" s="313"/>
      <c r="AH93" s="249"/>
      <c r="AI93" s="249"/>
      <c r="AJ93" s="316"/>
      <c r="AK93" s="316"/>
      <c r="AL93" s="316"/>
    </row>
    <row r="94" spans="1:38" s="247" customFormat="1" ht="13.5" customHeight="1">
      <c r="A94" s="369">
        <v>30</v>
      </c>
      <c r="B94" s="248">
        <v>44630</v>
      </c>
      <c r="C94" s="340"/>
      <c r="D94" s="340" t="s">
        <v>1016</v>
      </c>
      <c r="E94" s="251" t="s">
        <v>591</v>
      </c>
      <c r="F94" s="251" t="s">
        <v>1017</v>
      </c>
      <c r="G94" s="251">
        <v>2300</v>
      </c>
      <c r="H94" s="252"/>
      <c r="I94" s="252">
        <v>2450</v>
      </c>
      <c r="J94" s="302" t="s">
        <v>592</v>
      </c>
      <c r="K94" s="340"/>
      <c r="L94" s="340"/>
      <c r="M94" s="251"/>
      <c r="N94" s="251"/>
      <c r="O94" s="251"/>
      <c r="P94" s="252"/>
      <c r="Q94" s="249"/>
      <c r="R94" s="253" t="s">
        <v>590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316"/>
      <c r="AG94" s="313"/>
      <c r="AH94" s="249"/>
      <c r="AI94" s="249"/>
      <c r="AJ94" s="316"/>
      <c r="AK94" s="316"/>
      <c r="AL94" s="316"/>
    </row>
    <row r="95" spans="1:38" s="247" customFormat="1" ht="13.5" customHeight="1">
      <c r="A95" s="397">
        <v>31</v>
      </c>
      <c r="B95" s="386">
        <v>44631</v>
      </c>
      <c r="C95" s="355"/>
      <c r="D95" s="355" t="s">
        <v>1042</v>
      </c>
      <c r="E95" s="285" t="s">
        <v>591</v>
      </c>
      <c r="F95" s="285">
        <v>2262.5</v>
      </c>
      <c r="G95" s="285">
        <v>2228</v>
      </c>
      <c r="H95" s="338">
        <v>2330</v>
      </c>
      <c r="I95" s="338" t="s">
        <v>1043</v>
      </c>
      <c r="J95" s="350" t="s">
        <v>811</v>
      </c>
      <c r="K95" s="338">
        <f t="shared" ref="K95" si="84">H95-F95</f>
        <v>67.5</v>
      </c>
      <c r="L95" s="351">
        <f t="shared" ref="L95" si="85">(H95*N95)*0.07%</f>
        <v>611.62500000000011</v>
      </c>
      <c r="M95" s="352">
        <f t="shared" ref="M95" si="86">(K95*N95)-L95</f>
        <v>24700.875</v>
      </c>
      <c r="N95" s="338">
        <v>375</v>
      </c>
      <c r="O95" s="353" t="s">
        <v>589</v>
      </c>
      <c r="P95" s="386">
        <v>44634</v>
      </c>
      <c r="Q95" s="249"/>
      <c r="R95" s="253" t="s">
        <v>1025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316"/>
      <c r="AG95" s="313"/>
      <c r="AH95" s="249"/>
      <c r="AI95" s="249"/>
      <c r="AJ95" s="316"/>
      <c r="AK95" s="316"/>
      <c r="AL95" s="316"/>
    </row>
    <row r="96" spans="1:38" s="247" customFormat="1" ht="13.5" customHeight="1">
      <c r="A96" s="369">
        <v>32</v>
      </c>
      <c r="B96" s="248">
        <v>44631</v>
      </c>
      <c r="C96" s="340"/>
      <c r="D96" s="340" t="s">
        <v>888</v>
      </c>
      <c r="E96" s="251" t="s">
        <v>591</v>
      </c>
      <c r="F96" s="251" t="s">
        <v>1046</v>
      </c>
      <c r="G96" s="251">
        <v>259</v>
      </c>
      <c r="H96" s="252"/>
      <c r="I96" s="252" t="s">
        <v>995</v>
      </c>
      <c r="J96" s="302" t="s">
        <v>592</v>
      </c>
      <c r="K96" s="340"/>
      <c r="L96" s="340"/>
      <c r="M96" s="251"/>
      <c r="N96" s="251"/>
      <c r="O96" s="251"/>
      <c r="P96" s="252"/>
      <c r="Q96" s="249"/>
      <c r="R96" s="253" t="s">
        <v>590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316"/>
      <c r="AG96" s="313"/>
      <c r="AH96" s="249"/>
      <c r="AI96" s="249"/>
      <c r="AJ96" s="316"/>
      <c r="AK96" s="316"/>
      <c r="AL96" s="316"/>
    </row>
    <row r="97" spans="1:38" s="247" customFormat="1" ht="13.5" customHeight="1">
      <c r="A97" s="477">
        <v>33</v>
      </c>
      <c r="B97" s="398">
        <v>44631</v>
      </c>
      <c r="C97" s="337"/>
      <c r="D97" s="337" t="s">
        <v>1047</v>
      </c>
      <c r="E97" s="310" t="s">
        <v>591</v>
      </c>
      <c r="F97" s="310">
        <v>785</v>
      </c>
      <c r="G97" s="310">
        <v>770</v>
      </c>
      <c r="H97" s="311">
        <v>770</v>
      </c>
      <c r="I97" s="311" t="s">
        <v>1048</v>
      </c>
      <c r="J97" s="322" t="s">
        <v>1074</v>
      </c>
      <c r="K97" s="311">
        <f t="shared" ref="K97" si="87">H97-F97</f>
        <v>-15</v>
      </c>
      <c r="L97" s="333">
        <f t="shared" ref="L97" si="88">(H97*N97)*0.07%</f>
        <v>336.87500000000006</v>
      </c>
      <c r="M97" s="334">
        <f t="shared" ref="M97" si="89">(K97*N97)-L97</f>
        <v>-9711.875</v>
      </c>
      <c r="N97" s="311">
        <v>625</v>
      </c>
      <c r="O97" s="335" t="s">
        <v>601</v>
      </c>
      <c r="P97" s="336">
        <v>44269</v>
      </c>
      <c r="Q97" s="249"/>
      <c r="R97" s="253" t="s">
        <v>590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316"/>
      <c r="AG97" s="313"/>
      <c r="AH97" s="249"/>
      <c r="AI97" s="249"/>
      <c r="AJ97" s="316"/>
      <c r="AK97" s="316"/>
      <c r="AL97" s="316"/>
    </row>
    <row r="98" spans="1:38" s="247" customFormat="1" ht="13.5" customHeight="1">
      <c r="A98" s="397">
        <v>34</v>
      </c>
      <c r="B98" s="386">
        <v>44634</v>
      </c>
      <c r="C98" s="355"/>
      <c r="D98" s="355" t="s">
        <v>1004</v>
      </c>
      <c r="E98" s="285" t="s">
        <v>591</v>
      </c>
      <c r="F98" s="285">
        <v>1180</v>
      </c>
      <c r="G98" s="285">
        <v>1162</v>
      </c>
      <c r="H98" s="338">
        <v>1192</v>
      </c>
      <c r="I98" s="338">
        <v>1220</v>
      </c>
      <c r="J98" s="350" t="s">
        <v>1064</v>
      </c>
      <c r="K98" s="338">
        <f t="shared" ref="K98" si="90">H98-F98</f>
        <v>12</v>
      </c>
      <c r="L98" s="351">
        <f t="shared" ref="L98" si="91">(H98*N98)*0.07%</f>
        <v>584.08000000000004</v>
      </c>
      <c r="M98" s="352">
        <f t="shared" ref="M98" si="92">(K98*N98)-L98</f>
        <v>7815.92</v>
      </c>
      <c r="N98" s="338">
        <v>700</v>
      </c>
      <c r="O98" s="353" t="s">
        <v>589</v>
      </c>
      <c r="P98" s="386">
        <v>44634</v>
      </c>
      <c r="Q98" s="249"/>
      <c r="R98" s="253" t="s">
        <v>1025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316"/>
      <c r="AG98" s="313"/>
      <c r="AH98" s="249"/>
      <c r="AI98" s="249"/>
      <c r="AJ98" s="316"/>
      <c r="AK98" s="316"/>
      <c r="AL98" s="316"/>
    </row>
    <row r="99" spans="1:38" s="247" customFormat="1" ht="13.5" customHeight="1">
      <c r="A99" s="369">
        <v>35</v>
      </c>
      <c r="B99" s="248">
        <v>44634</v>
      </c>
      <c r="C99" s="340"/>
      <c r="D99" s="340" t="s">
        <v>1066</v>
      </c>
      <c r="E99" s="251" t="s">
        <v>591</v>
      </c>
      <c r="F99" s="251" t="s">
        <v>1065</v>
      </c>
      <c r="G99" s="251">
        <v>119</v>
      </c>
      <c r="H99" s="252"/>
      <c r="I99" s="252" t="s">
        <v>1067</v>
      </c>
      <c r="J99" s="302" t="s">
        <v>592</v>
      </c>
      <c r="K99" s="340"/>
      <c r="L99" s="340"/>
      <c r="M99" s="251"/>
      <c r="N99" s="251"/>
      <c r="O99" s="251"/>
      <c r="P99" s="252"/>
      <c r="Q99" s="249"/>
      <c r="R99" s="253" t="s">
        <v>1025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316"/>
      <c r="AG99" s="313"/>
      <c r="AH99" s="249"/>
      <c r="AI99" s="249"/>
      <c r="AJ99" s="316"/>
      <c r="AK99" s="316"/>
      <c r="AL99" s="316"/>
    </row>
    <row r="100" spans="1:38" s="247" customFormat="1" ht="13.5" customHeight="1">
      <c r="A100" s="496">
        <v>36</v>
      </c>
      <c r="B100" s="498">
        <v>44634</v>
      </c>
      <c r="C100" s="337"/>
      <c r="D100" s="337" t="s">
        <v>1068</v>
      </c>
      <c r="E100" s="310" t="s">
        <v>1034</v>
      </c>
      <c r="F100" s="310">
        <v>16750</v>
      </c>
      <c r="G100" s="310">
        <v>16980</v>
      </c>
      <c r="H100" s="311">
        <v>16890</v>
      </c>
      <c r="I100" s="311" t="s">
        <v>1069</v>
      </c>
      <c r="J100" s="494" t="s">
        <v>1075</v>
      </c>
      <c r="K100" s="337">
        <f>F100-H100</f>
        <v>-140</v>
      </c>
      <c r="L100" s="333">
        <f t="shared" ref="L100" si="93">(H100*N100)*0.07%</f>
        <v>591.15000000000009</v>
      </c>
      <c r="M100" s="500">
        <f>(-99*50)-691.15</f>
        <v>-5641.15</v>
      </c>
      <c r="N100" s="310">
        <v>50</v>
      </c>
      <c r="O100" s="500" t="s">
        <v>601</v>
      </c>
      <c r="P100" s="492">
        <v>44634</v>
      </c>
      <c r="Q100" s="249"/>
      <c r="R100" s="253" t="s">
        <v>590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316"/>
      <c r="AG100" s="313"/>
      <c r="AH100" s="249"/>
      <c r="AI100" s="249"/>
      <c r="AJ100" s="316"/>
      <c r="AK100" s="316"/>
      <c r="AL100" s="316"/>
    </row>
    <row r="101" spans="1:38" s="247" customFormat="1" ht="13.5" customHeight="1">
      <c r="A101" s="497"/>
      <c r="B101" s="499"/>
      <c r="C101" s="337"/>
      <c r="D101" s="337" t="s">
        <v>1073</v>
      </c>
      <c r="E101" s="310" t="s">
        <v>1034</v>
      </c>
      <c r="F101" s="310">
        <v>127</v>
      </c>
      <c r="G101" s="310"/>
      <c r="H101" s="311">
        <v>86</v>
      </c>
      <c r="I101" s="311"/>
      <c r="J101" s="495"/>
      <c r="K101" s="337">
        <f>F101-H101</f>
        <v>41</v>
      </c>
      <c r="L101" s="478">
        <v>100</v>
      </c>
      <c r="M101" s="501"/>
      <c r="N101" s="310">
        <v>50</v>
      </c>
      <c r="O101" s="501"/>
      <c r="P101" s="493"/>
      <c r="Q101" s="249"/>
      <c r="R101" s="253" t="s">
        <v>590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316"/>
      <c r="AG101" s="313"/>
      <c r="AH101" s="249"/>
      <c r="AI101" s="249"/>
      <c r="AJ101" s="316"/>
      <c r="AK101" s="316"/>
      <c r="AL101" s="316"/>
    </row>
    <row r="102" spans="1:38" s="247" customFormat="1" ht="13.5" customHeight="1">
      <c r="A102" s="369">
        <v>37</v>
      </c>
      <c r="B102" s="248">
        <v>44634</v>
      </c>
      <c r="C102" s="340"/>
      <c r="D102" s="340" t="s">
        <v>1070</v>
      </c>
      <c r="E102" s="251" t="s">
        <v>591</v>
      </c>
      <c r="F102" s="251" t="s">
        <v>1071</v>
      </c>
      <c r="G102" s="251">
        <v>2080</v>
      </c>
      <c r="H102" s="252"/>
      <c r="I102" s="252" t="s">
        <v>1072</v>
      </c>
      <c r="J102" s="302" t="s">
        <v>592</v>
      </c>
      <c r="K102" s="340"/>
      <c r="L102" s="340"/>
      <c r="M102" s="251"/>
      <c r="N102" s="251"/>
      <c r="O102" s="251"/>
      <c r="P102" s="252"/>
      <c r="Q102" s="249"/>
      <c r="R102" s="253" t="s">
        <v>1025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316"/>
      <c r="AG102" s="313"/>
      <c r="AH102" s="249"/>
      <c r="AI102" s="249"/>
      <c r="AJ102" s="316"/>
      <c r="AK102" s="316"/>
      <c r="AL102" s="316"/>
    </row>
    <row r="103" spans="1:38" s="247" customFormat="1" ht="13.5" customHeight="1">
      <c r="A103" s="369"/>
      <c r="B103" s="248"/>
      <c r="C103" s="340"/>
      <c r="D103" s="340"/>
      <c r="E103" s="251"/>
      <c r="F103" s="251"/>
      <c r="G103" s="251"/>
      <c r="H103" s="252"/>
      <c r="I103" s="252"/>
      <c r="J103" s="302"/>
      <c r="K103" s="340"/>
      <c r="L103" s="340"/>
      <c r="M103" s="251"/>
      <c r="N103" s="251"/>
      <c r="O103" s="251"/>
      <c r="P103" s="252"/>
      <c r="Q103" s="249"/>
      <c r="R103" s="253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316"/>
      <c r="AG103" s="313"/>
      <c r="AH103" s="249"/>
      <c r="AI103" s="249"/>
      <c r="AJ103" s="316"/>
      <c r="AK103" s="316"/>
      <c r="AL103" s="316"/>
    </row>
    <row r="104" spans="1:38" s="247" customFormat="1" ht="13.5" customHeight="1">
      <c r="A104" s="369"/>
      <c r="B104" s="248"/>
      <c r="C104" s="340"/>
      <c r="D104" s="340"/>
      <c r="E104" s="251"/>
      <c r="F104" s="251"/>
      <c r="G104" s="251"/>
      <c r="H104" s="252"/>
      <c r="I104" s="252"/>
      <c r="J104" s="302"/>
      <c r="K104" s="340"/>
      <c r="L104" s="340"/>
      <c r="M104" s="251"/>
      <c r="N104" s="251"/>
      <c r="O104" s="251"/>
      <c r="P104" s="252"/>
      <c r="Q104" s="249"/>
      <c r="R104" s="253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316"/>
      <c r="AG104" s="313"/>
      <c r="AH104" s="249"/>
      <c r="AI104" s="249"/>
      <c r="AJ104" s="316"/>
      <c r="AK104" s="316"/>
      <c r="AL104" s="316"/>
    </row>
    <row r="105" spans="1:38" s="247" customFormat="1" ht="13.5" customHeight="1">
      <c r="A105" s="251"/>
      <c r="B105" s="248"/>
      <c r="C105" s="340"/>
      <c r="D105" s="340"/>
      <c r="E105" s="251"/>
      <c r="F105" s="251"/>
      <c r="G105" s="251"/>
      <c r="H105" s="252"/>
      <c r="I105" s="252"/>
      <c r="J105" s="302"/>
      <c r="K105" s="252"/>
      <c r="L105" s="283"/>
      <c r="M105" s="284"/>
      <c r="N105" s="252"/>
      <c r="O105" s="292"/>
      <c r="P105" s="293"/>
      <c r="Q105" s="249"/>
      <c r="R105" s="253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316"/>
      <c r="AG105" s="313"/>
      <c r="AH105" s="249"/>
      <c r="AI105" s="249"/>
      <c r="AJ105" s="316"/>
      <c r="AK105" s="316"/>
      <c r="AL105" s="316"/>
    </row>
    <row r="106" spans="1:38" ht="13.5" customHeight="1">
      <c r="A106" s="107"/>
      <c r="B106" s="108"/>
      <c r="C106" s="142"/>
      <c r="D106" s="150"/>
      <c r="E106" s="151"/>
      <c r="F106" s="107"/>
      <c r="G106" s="107"/>
      <c r="H106" s="107"/>
      <c r="I106" s="143"/>
      <c r="J106" s="143"/>
      <c r="K106" s="143"/>
      <c r="L106" s="143"/>
      <c r="M106" s="143"/>
      <c r="N106" s="143"/>
      <c r="O106" s="143"/>
      <c r="P106" s="143"/>
      <c r="Q106" s="1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>
      <c r="A107" s="152"/>
      <c r="B107" s="108"/>
      <c r="C107" s="109"/>
      <c r="D107" s="153"/>
      <c r="E107" s="112"/>
      <c r="F107" s="112"/>
      <c r="G107" s="112"/>
      <c r="H107" s="112"/>
      <c r="I107" s="112"/>
      <c r="J107" s="6"/>
      <c r="K107" s="112"/>
      <c r="L107" s="112"/>
      <c r="M107" s="6"/>
      <c r="N107" s="1"/>
      <c r="O107" s="109"/>
      <c r="P107" s="41"/>
      <c r="Q107" s="41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41"/>
      <c r="AG107" s="41"/>
      <c r="AH107" s="41"/>
      <c r="AI107" s="41"/>
      <c r="AJ107" s="41"/>
      <c r="AK107" s="41"/>
      <c r="AL107" s="41"/>
    </row>
    <row r="108" spans="1:38" ht="12.75" customHeight="1">
      <c r="A108" s="154" t="s">
        <v>611</v>
      </c>
      <c r="B108" s="154"/>
      <c r="C108" s="154"/>
      <c r="D108" s="154"/>
      <c r="E108" s="155"/>
      <c r="F108" s="112"/>
      <c r="G108" s="112"/>
      <c r="H108" s="112"/>
      <c r="I108" s="112"/>
      <c r="J108" s="1"/>
      <c r="K108" s="6"/>
      <c r="L108" s="6"/>
      <c r="M108" s="6"/>
      <c r="N108" s="1"/>
      <c r="O108" s="1"/>
      <c r="P108" s="41"/>
      <c r="Q108" s="41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41"/>
      <c r="AG108" s="41"/>
      <c r="AH108" s="41"/>
      <c r="AI108" s="41"/>
      <c r="AJ108" s="41"/>
      <c r="AK108" s="41"/>
      <c r="AL108" s="41"/>
    </row>
    <row r="109" spans="1:38" ht="38.25" customHeight="1">
      <c r="A109" s="96" t="s">
        <v>16</v>
      </c>
      <c r="B109" s="96" t="s">
        <v>566</v>
      </c>
      <c r="C109" s="96"/>
      <c r="D109" s="97" t="s">
        <v>577</v>
      </c>
      <c r="E109" s="96" t="s">
        <v>578</v>
      </c>
      <c r="F109" s="96" t="s">
        <v>579</v>
      </c>
      <c r="G109" s="96" t="s">
        <v>599</v>
      </c>
      <c r="H109" s="96" t="s">
        <v>581</v>
      </c>
      <c r="I109" s="96" t="s">
        <v>582</v>
      </c>
      <c r="J109" s="95" t="s">
        <v>583</v>
      </c>
      <c r="K109" s="95" t="s">
        <v>612</v>
      </c>
      <c r="L109" s="98" t="s">
        <v>585</v>
      </c>
      <c r="M109" s="149" t="s">
        <v>608</v>
      </c>
      <c r="N109" s="96" t="s">
        <v>609</v>
      </c>
      <c r="O109" s="96" t="s">
        <v>587</v>
      </c>
      <c r="P109" s="97" t="s">
        <v>588</v>
      </c>
      <c r="Q109" s="41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41"/>
      <c r="AG109" s="41"/>
      <c r="AH109" s="41"/>
      <c r="AI109" s="41"/>
      <c r="AJ109" s="41"/>
      <c r="AK109" s="41"/>
      <c r="AL109" s="41"/>
    </row>
    <row r="110" spans="1:38" s="247" customFormat="1" ht="12.75" customHeight="1">
      <c r="A110" s="285">
        <v>1</v>
      </c>
      <c r="B110" s="386">
        <v>44622</v>
      </c>
      <c r="C110" s="356"/>
      <c r="D110" s="368" t="s">
        <v>884</v>
      </c>
      <c r="E110" s="285" t="s">
        <v>591</v>
      </c>
      <c r="F110" s="285">
        <v>49.5</v>
      </c>
      <c r="G110" s="285">
        <v>30</v>
      </c>
      <c r="H110" s="338">
        <v>61</v>
      </c>
      <c r="I110" s="350" t="s">
        <v>867</v>
      </c>
      <c r="J110" s="350" t="s">
        <v>865</v>
      </c>
      <c r="K110" s="338">
        <f t="shared" ref="K110:K111" si="94">H110-F110</f>
        <v>11.5</v>
      </c>
      <c r="L110" s="351">
        <v>100</v>
      </c>
      <c r="M110" s="352">
        <f t="shared" ref="M110:M111" si="95">(K110*N110)-L110</f>
        <v>2775</v>
      </c>
      <c r="N110" s="338">
        <v>250</v>
      </c>
      <c r="O110" s="353" t="s">
        <v>589</v>
      </c>
      <c r="P110" s="354">
        <v>44257</v>
      </c>
      <c r="Q110" s="249"/>
      <c r="R110" s="250" t="s">
        <v>590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  <c r="AJ110" s="246"/>
      <c r="AK110" s="246"/>
      <c r="AL110" s="246"/>
    </row>
    <row r="111" spans="1:38" s="247" customFormat="1" ht="12.75" customHeight="1">
      <c r="A111" s="387">
        <v>2</v>
      </c>
      <c r="B111" s="396">
        <v>44622</v>
      </c>
      <c r="C111" s="388"/>
      <c r="D111" s="389" t="s">
        <v>885</v>
      </c>
      <c r="E111" s="387" t="s">
        <v>591</v>
      </c>
      <c r="F111" s="387">
        <v>82.5</v>
      </c>
      <c r="G111" s="387">
        <v>35</v>
      </c>
      <c r="H111" s="390">
        <v>88.5</v>
      </c>
      <c r="I111" s="391" t="s">
        <v>886</v>
      </c>
      <c r="J111" s="391" t="s">
        <v>912</v>
      </c>
      <c r="K111" s="390">
        <f t="shared" si="94"/>
        <v>6</v>
      </c>
      <c r="L111" s="392">
        <v>100</v>
      </c>
      <c r="M111" s="393">
        <f t="shared" si="95"/>
        <v>200</v>
      </c>
      <c r="N111" s="390">
        <v>50</v>
      </c>
      <c r="O111" s="394" t="s">
        <v>711</v>
      </c>
      <c r="P111" s="395">
        <v>44258</v>
      </c>
      <c r="Q111" s="249"/>
      <c r="R111" s="250" t="s">
        <v>590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  <c r="AJ111" s="246"/>
      <c r="AK111" s="246"/>
      <c r="AL111" s="246"/>
    </row>
    <row r="112" spans="1:38" s="247" customFormat="1" ht="12.75" customHeight="1">
      <c r="A112" s="310">
        <v>3</v>
      </c>
      <c r="B112" s="398">
        <v>44622</v>
      </c>
      <c r="C112" s="419"/>
      <c r="D112" s="420" t="s">
        <v>894</v>
      </c>
      <c r="E112" s="310" t="s">
        <v>591</v>
      </c>
      <c r="F112" s="310">
        <v>85</v>
      </c>
      <c r="G112" s="310">
        <v>45</v>
      </c>
      <c r="H112" s="310">
        <v>49</v>
      </c>
      <c r="I112" s="311" t="s">
        <v>860</v>
      </c>
      <c r="J112" s="322" t="s">
        <v>921</v>
      </c>
      <c r="K112" s="311">
        <f t="shared" ref="K112:K113" si="96">H112-F112</f>
        <v>-36</v>
      </c>
      <c r="L112" s="333">
        <v>100</v>
      </c>
      <c r="M112" s="334">
        <f t="shared" ref="M112:M113" si="97">(K112*N112)-L112</f>
        <v>-5500</v>
      </c>
      <c r="N112" s="311">
        <v>150</v>
      </c>
      <c r="O112" s="335" t="s">
        <v>601</v>
      </c>
      <c r="P112" s="336">
        <v>44623</v>
      </c>
      <c r="Q112" s="249"/>
      <c r="R112" s="250" t="s">
        <v>590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</row>
    <row r="113" spans="1:38" s="247" customFormat="1" ht="12.75" customHeight="1">
      <c r="A113" s="285">
        <v>4</v>
      </c>
      <c r="B113" s="386">
        <v>44623</v>
      </c>
      <c r="C113" s="413"/>
      <c r="D113" s="356" t="s">
        <v>904</v>
      </c>
      <c r="E113" s="285" t="s">
        <v>591</v>
      </c>
      <c r="F113" s="285">
        <v>42</v>
      </c>
      <c r="G113" s="285">
        <v>26</v>
      </c>
      <c r="H113" s="285">
        <v>49.5</v>
      </c>
      <c r="I113" s="338" t="s">
        <v>905</v>
      </c>
      <c r="J113" s="350" t="s">
        <v>941</v>
      </c>
      <c r="K113" s="338">
        <f t="shared" si="96"/>
        <v>7.5</v>
      </c>
      <c r="L113" s="351">
        <v>100</v>
      </c>
      <c r="M113" s="352">
        <f t="shared" si="97"/>
        <v>2150</v>
      </c>
      <c r="N113" s="338">
        <v>300</v>
      </c>
      <c r="O113" s="353" t="s">
        <v>589</v>
      </c>
      <c r="P113" s="354">
        <v>44259</v>
      </c>
      <c r="Q113" s="249"/>
      <c r="R113" s="250" t="s">
        <v>590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  <c r="AJ113" s="246"/>
      <c r="AK113" s="246"/>
      <c r="AL113" s="246"/>
    </row>
    <row r="114" spans="1:38" s="247" customFormat="1" ht="12.75" customHeight="1">
      <c r="A114" s="310">
        <v>5</v>
      </c>
      <c r="B114" s="398">
        <v>44623</v>
      </c>
      <c r="C114" s="419"/>
      <c r="D114" s="420" t="s">
        <v>884</v>
      </c>
      <c r="E114" s="310" t="s">
        <v>591</v>
      </c>
      <c r="F114" s="310">
        <v>55</v>
      </c>
      <c r="G114" s="310">
        <v>35</v>
      </c>
      <c r="H114" s="310">
        <v>35</v>
      </c>
      <c r="I114" s="311" t="s">
        <v>906</v>
      </c>
      <c r="J114" s="322" t="s">
        <v>952</v>
      </c>
      <c r="K114" s="311">
        <f t="shared" ref="K114" si="98">H114-F114</f>
        <v>-20</v>
      </c>
      <c r="L114" s="333">
        <v>100</v>
      </c>
      <c r="M114" s="334">
        <f t="shared" ref="M114" si="99">(K114*N114)-L114</f>
        <v>-5100</v>
      </c>
      <c r="N114" s="311">
        <v>250</v>
      </c>
      <c r="O114" s="335" t="s">
        <v>601</v>
      </c>
      <c r="P114" s="336">
        <v>44627</v>
      </c>
      <c r="Q114" s="249"/>
      <c r="R114" s="250" t="s">
        <v>590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  <c r="AJ114" s="246"/>
      <c r="AK114" s="246"/>
      <c r="AL114" s="246"/>
    </row>
    <row r="115" spans="1:38" s="247" customFormat="1" ht="12.75" customHeight="1">
      <c r="A115" s="285">
        <v>6</v>
      </c>
      <c r="B115" s="386">
        <v>44623</v>
      </c>
      <c r="C115" s="356"/>
      <c r="D115" s="368" t="s">
        <v>908</v>
      </c>
      <c r="E115" s="285" t="s">
        <v>591</v>
      </c>
      <c r="F115" s="285">
        <v>51.5</v>
      </c>
      <c r="G115" s="285">
        <v>17</v>
      </c>
      <c r="H115" s="338">
        <v>71</v>
      </c>
      <c r="I115" s="350" t="s">
        <v>909</v>
      </c>
      <c r="J115" s="350" t="s">
        <v>910</v>
      </c>
      <c r="K115" s="338">
        <f t="shared" ref="K115:K117" si="100">H115-F115</f>
        <v>19.5</v>
      </c>
      <c r="L115" s="351">
        <v>100</v>
      </c>
      <c r="M115" s="352">
        <f t="shared" ref="M115:M117" si="101">(K115*N115)-L115</f>
        <v>875</v>
      </c>
      <c r="N115" s="338">
        <v>50</v>
      </c>
      <c r="O115" s="353" t="s">
        <v>589</v>
      </c>
      <c r="P115" s="354">
        <v>44258</v>
      </c>
      <c r="Q115" s="249"/>
      <c r="R115" s="250" t="s">
        <v>590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  <c r="AJ115" s="246"/>
      <c r="AK115" s="246"/>
      <c r="AL115" s="246"/>
    </row>
    <row r="116" spans="1:38" s="247" customFormat="1" ht="12.75" customHeight="1">
      <c r="A116" s="310">
        <v>7</v>
      </c>
      <c r="B116" s="398">
        <v>44624</v>
      </c>
      <c r="C116" s="419"/>
      <c r="D116" s="420" t="s">
        <v>936</v>
      </c>
      <c r="E116" s="310" t="s">
        <v>591</v>
      </c>
      <c r="F116" s="310">
        <v>55</v>
      </c>
      <c r="G116" s="310">
        <v>38</v>
      </c>
      <c r="H116" s="310">
        <v>38</v>
      </c>
      <c r="I116" s="311" t="s">
        <v>906</v>
      </c>
      <c r="J116" s="322" t="s">
        <v>914</v>
      </c>
      <c r="K116" s="311">
        <f t="shared" si="100"/>
        <v>-17</v>
      </c>
      <c r="L116" s="333">
        <v>100</v>
      </c>
      <c r="M116" s="334">
        <f t="shared" si="101"/>
        <v>-5200</v>
      </c>
      <c r="N116" s="311">
        <v>300</v>
      </c>
      <c r="O116" s="335" t="s">
        <v>601</v>
      </c>
      <c r="P116" s="336">
        <v>44627</v>
      </c>
      <c r="Q116" s="249"/>
      <c r="R116" s="250" t="s">
        <v>590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  <c r="AJ116" s="246"/>
      <c r="AK116" s="246"/>
      <c r="AL116" s="246"/>
    </row>
    <row r="117" spans="1:38" s="247" customFormat="1" ht="12.75" customHeight="1">
      <c r="A117" s="437">
        <v>8</v>
      </c>
      <c r="B117" s="386">
        <v>44628</v>
      </c>
      <c r="C117" s="438"/>
      <c r="D117" s="439" t="s">
        <v>969</v>
      </c>
      <c r="E117" s="437" t="s">
        <v>591</v>
      </c>
      <c r="F117" s="437">
        <v>47</v>
      </c>
      <c r="G117" s="437">
        <v>32</v>
      </c>
      <c r="H117" s="437">
        <v>55</v>
      </c>
      <c r="I117" s="440" t="s">
        <v>970</v>
      </c>
      <c r="J117" s="350" t="s">
        <v>920</v>
      </c>
      <c r="K117" s="338">
        <f t="shared" si="100"/>
        <v>8</v>
      </c>
      <c r="L117" s="351">
        <v>100</v>
      </c>
      <c r="M117" s="352">
        <f t="shared" si="101"/>
        <v>2300</v>
      </c>
      <c r="N117" s="338">
        <v>300</v>
      </c>
      <c r="O117" s="353" t="s">
        <v>589</v>
      </c>
      <c r="P117" s="354">
        <v>44263</v>
      </c>
      <c r="Q117" s="249"/>
      <c r="R117" s="250" t="s">
        <v>1025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</row>
    <row r="118" spans="1:38" s="247" customFormat="1" ht="12.75" customHeight="1">
      <c r="A118" s="285">
        <v>9</v>
      </c>
      <c r="B118" s="386">
        <v>44628</v>
      </c>
      <c r="C118" s="356"/>
      <c r="D118" s="368" t="s">
        <v>971</v>
      </c>
      <c r="E118" s="285" t="s">
        <v>591</v>
      </c>
      <c r="F118" s="285">
        <v>53.5</v>
      </c>
      <c r="G118" s="285">
        <v>34</v>
      </c>
      <c r="H118" s="338">
        <v>64</v>
      </c>
      <c r="I118" s="350" t="s">
        <v>906</v>
      </c>
      <c r="J118" s="350" t="s">
        <v>998</v>
      </c>
      <c r="K118" s="338">
        <f t="shared" ref="K118" si="102">H118-F118</f>
        <v>10.5</v>
      </c>
      <c r="L118" s="351">
        <v>100</v>
      </c>
      <c r="M118" s="352">
        <f t="shared" ref="M118" si="103">(K118*N118)-L118</f>
        <v>2525</v>
      </c>
      <c r="N118" s="338">
        <v>250</v>
      </c>
      <c r="O118" s="353" t="s">
        <v>589</v>
      </c>
      <c r="P118" s="354">
        <v>44264</v>
      </c>
      <c r="Q118" s="249"/>
      <c r="R118" s="250" t="s">
        <v>590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:38" s="247" customFormat="1" ht="12.75" customHeight="1">
      <c r="A119" s="285">
        <v>10</v>
      </c>
      <c r="B119" s="386">
        <v>44630</v>
      </c>
      <c r="C119" s="356"/>
      <c r="D119" s="368" t="s">
        <v>1005</v>
      </c>
      <c r="E119" s="285" t="s">
        <v>591</v>
      </c>
      <c r="F119" s="285">
        <v>47.5</v>
      </c>
      <c r="G119" s="285">
        <v>10</v>
      </c>
      <c r="H119" s="338">
        <v>67.5</v>
      </c>
      <c r="I119" s="350" t="s">
        <v>1006</v>
      </c>
      <c r="J119" s="350" t="s">
        <v>1019</v>
      </c>
      <c r="K119" s="338">
        <f t="shared" ref="K119:K120" si="104">H119-F119</f>
        <v>20</v>
      </c>
      <c r="L119" s="351">
        <v>100</v>
      </c>
      <c r="M119" s="352">
        <f t="shared" ref="M119:M120" si="105">(K119*N119)-L119</f>
        <v>900</v>
      </c>
      <c r="N119" s="338">
        <v>50</v>
      </c>
      <c r="O119" s="353" t="s">
        <v>589</v>
      </c>
      <c r="P119" s="386">
        <v>44630</v>
      </c>
      <c r="Q119" s="249"/>
      <c r="R119" s="250" t="s">
        <v>1025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</row>
    <row r="120" spans="1:38" s="247" customFormat="1" ht="12.75" customHeight="1">
      <c r="A120" s="285">
        <v>11</v>
      </c>
      <c r="B120" s="386">
        <v>44630</v>
      </c>
      <c r="C120" s="356"/>
      <c r="D120" s="368" t="s">
        <v>1018</v>
      </c>
      <c r="E120" s="285" t="s">
        <v>591</v>
      </c>
      <c r="F120" s="285">
        <v>32.5</v>
      </c>
      <c r="G120" s="285"/>
      <c r="H120" s="338">
        <v>55.5</v>
      </c>
      <c r="I120" s="350" t="s">
        <v>906</v>
      </c>
      <c r="J120" s="350" t="s">
        <v>1020</v>
      </c>
      <c r="K120" s="338">
        <f t="shared" si="104"/>
        <v>23</v>
      </c>
      <c r="L120" s="351">
        <v>100</v>
      </c>
      <c r="M120" s="352">
        <f t="shared" si="105"/>
        <v>1050</v>
      </c>
      <c r="N120" s="338">
        <v>50</v>
      </c>
      <c r="O120" s="353" t="s">
        <v>589</v>
      </c>
      <c r="P120" s="386">
        <v>44630</v>
      </c>
      <c r="Q120" s="249"/>
      <c r="R120" s="250" t="s">
        <v>1025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</row>
    <row r="121" spans="1:38" s="247" customFormat="1" ht="12.75" customHeight="1">
      <c r="A121" s="285">
        <v>12</v>
      </c>
      <c r="B121" s="386">
        <v>44631</v>
      </c>
      <c r="C121" s="356"/>
      <c r="D121" s="368" t="s">
        <v>1040</v>
      </c>
      <c r="E121" s="285" t="s">
        <v>591</v>
      </c>
      <c r="F121" s="285">
        <v>44</v>
      </c>
      <c r="G121" s="285">
        <v>29</v>
      </c>
      <c r="H121" s="338">
        <v>50.5</v>
      </c>
      <c r="I121" s="350" t="s">
        <v>970</v>
      </c>
      <c r="J121" s="350" t="s">
        <v>1041</v>
      </c>
      <c r="K121" s="338">
        <f t="shared" ref="K121" si="106">H121-F121</f>
        <v>6.5</v>
      </c>
      <c r="L121" s="351">
        <v>100</v>
      </c>
      <c r="M121" s="352">
        <f t="shared" ref="M121" si="107">(K121*N121)-L121</f>
        <v>1850</v>
      </c>
      <c r="N121" s="338">
        <v>300</v>
      </c>
      <c r="O121" s="353" t="s">
        <v>589</v>
      </c>
      <c r="P121" s="386">
        <v>44631</v>
      </c>
      <c r="Q121" s="249"/>
      <c r="R121" s="250" t="s">
        <v>590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</row>
    <row r="122" spans="1:38" s="247" customFormat="1" ht="12.75" customHeight="1">
      <c r="A122" s="251"/>
      <c r="B122" s="339"/>
      <c r="C122" s="383"/>
      <c r="D122" s="384"/>
      <c r="E122" s="251"/>
      <c r="F122" s="251"/>
      <c r="G122" s="251"/>
      <c r="H122" s="252"/>
      <c r="I122" s="302"/>
      <c r="J122" s="302"/>
      <c r="K122" s="252"/>
      <c r="L122" s="283"/>
      <c r="M122" s="284"/>
      <c r="N122" s="252"/>
      <c r="O122" s="367"/>
      <c r="P122" s="293"/>
      <c r="Q122" s="249"/>
      <c r="R122" s="250"/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</row>
    <row r="123" spans="1:38" s="247" customFormat="1" ht="12.75" customHeight="1">
      <c r="A123" s="251"/>
      <c r="B123" s="339"/>
      <c r="C123" s="383"/>
      <c r="D123" s="384"/>
      <c r="E123" s="251"/>
      <c r="F123" s="251"/>
      <c r="G123" s="251"/>
      <c r="H123" s="252"/>
      <c r="I123" s="302"/>
      <c r="J123" s="302"/>
      <c r="K123" s="252"/>
      <c r="L123" s="283"/>
      <c r="M123" s="284"/>
      <c r="N123" s="252"/>
      <c r="O123" s="367"/>
      <c r="P123" s="293"/>
      <c r="Q123" s="249"/>
      <c r="R123" s="250"/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301" customFormat="1" ht="12.75" customHeight="1">
      <c r="A124" s="385"/>
      <c r="B124" s="385"/>
      <c r="C124" s="385"/>
      <c r="D124" s="385"/>
      <c r="E124" s="385"/>
      <c r="F124" s="385"/>
      <c r="G124" s="385"/>
      <c r="H124" s="385"/>
      <c r="I124" s="385"/>
      <c r="J124" s="385"/>
      <c r="K124" s="252"/>
      <c r="L124" s="283"/>
      <c r="M124" s="284"/>
      <c r="N124" s="252"/>
      <c r="O124" s="367"/>
      <c r="P124" s="293"/>
      <c r="Q124" s="298"/>
      <c r="R124" s="299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300"/>
      <c r="AG124" s="300"/>
      <c r="AH124" s="300"/>
      <c r="AI124" s="300"/>
      <c r="AJ124" s="300"/>
      <c r="AK124" s="300"/>
      <c r="AL124" s="300"/>
    </row>
    <row r="125" spans="1:38" ht="14.25" customHeight="1">
      <c r="A125" s="151"/>
      <c r="B125" s="156"/>
      <c r="C125" s="156"/>
      <c r="D125" s="157"/>
      <c r="E125" s="151"/>
      <c r="F125" s="158"/>
      <c r="G125" s="151"/>
      <c r="H125" s="151"/>
      <c r="I125" s="151"/>
      <c r="J125" s="156"/>
      <c r="K125" s="159"/>
      <c r="L125" s="151"/>
      <c r="M125" s="151"/>
      <c r="N125" s="151"/>
      <c r="O125" s="160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>
      <c r="A126" s="94" t="s">
        <v>613</v>
      </c>
      <c r="B126" s="161"/>
      <c r="C126" s="161"/>
      <c r="D126" s="162"/>
      <c r="E126" s="135"/>
      <c r="F126" s="6"/>
      <c r="G126" s="6"/>
      <c r="H126" s="136"/>
      <c r="I126" s="163"/>
      <c r="J126" s="1"/>
      <c r="K126" s="6"/>
      <c r="L126" s="6"/>
      <c r="M126" s="6"/>
      <c r="N126" s="1"/>
      <c r="O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38.25" customHeight="1">
      <c r="A127" s="95" t="s">
        <v>16</v>
      </c>
      <c r="B127" s="96" t="s">
        <v>566</v>
      </c>
      <c r="C127" s="96"/>
      <c r="D127" s="97" t="s">
        <v>577</v>
      </c>
      <c r="E127" s="96" t="s">
        <v>578</v>
      </c>
      <c r="F127" s="96" t="s">
        <v>579</v>
      </c>
      <c r="G127" s="96" t="s">
        <v>580</v>
      </c>
      <c r="H127" s="96" t="s">
        <v>581</v>
      </c>
      <c r="I127" s="96" t="s">
        <v>582</v>
      </c>
      <c r="J127" s="95" t="s">
        <v>583</v>
      </c>
      <c r="K127" s="139" t="s">
        <v>600</v>
      </c>
      <c r="L127" s="140" t="s">
        <v>585</v>
      </c>
      <c r="M127" s="98" t="s">
        <v>586</v>
      </c>
      <c r="N127" s="96" t="s">
        <v>587</v>
      </c>
      <c r="O127" s="97" t="s">
        <v>588</v>
      </c>
      <c r="P127" s="96" t="s">
        <v>820</v>
      </c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s="247" customFormat="1" ht="14.25" customHeight="1">
      <c r="A128" s="271">
        <v>1</v>
      </c>
      <c r="B128" s="272">
        <v>44488</v>
      </c>
      <c r="C128" s="273"/>
      <c r="D128" s="274" t="s">
        <v>137</v>
      </c>
      <c r="E128" s="275" t="s">
        <v>591</v>
      </c>
      <c r="F128" s="276" t="s">
        <v>828</v>
      </c>
      <c r="G128" s="276">
        <v>198</v>
      </c>
      <c r="H128" s="275"/>
      <c r="I128" s="277" t="s">
        <v>825</v>
      </c>
      <c r="J128" s="278" t="s">
        <v>592</v>
      </c>
      <c r="K128" s="278"/>
      <c r="L128" s="279"/>
      <c r="M128" s="280"/>
      <c r="N128" s="278"/>
      <c r="O128" s="281"/>
      <c r="P128" s="278"/>
      <c r="Q128" s="246"/>
      <c r="R128" s="1" t="s">
        <v>590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399">
        <v>2</v>
      </c>
      <c r="B129" s="386">
        <v>44599</v>
      </c>
      <c r="C129" s="400"/>
      <c r="D129" s="401" t="s">
        <v>71</v>
      </c>
      <c r="E129" s="402" t="s">
        <v>591</v>
      </c>
      <c r="F129" s="399">
        <v>200</v>
      </c>
      <c r="G129" s="399">
        <v>183</v>
      </c>
      <c r="H129" s="402">
        <v>224</v>
      </c>
      <c r="I129" s="403" t="s">
        <v>861</v>
      </c>
      <c r="J129" s="404" t="s">
        <v>982</v>
      </c>
      <c r="K129" s="404">
        <f t="shared" ref="K129" si="108">H129-F129</f>
        <v>24</v>
      </c>
      <c r="L129" s="405">
        <f>(F129*-0.7)/100</f>
        <v>-1.4</v>
      </c>
      <c r="M129" s="406">
        <f t="shared" ref="M129" si="109">(K129+L129)/F129</f>
        <v>0.113</v>
      </c>
      <c r="N129" s="404" t="s">
        <v>589</v>
      </c>
      <c r="O129" s="407">
        <v>44624</v>
      </c>
      <c r="P129" s="421"/>
      <c r="Q129" s="246"/>
      <c r="R129" s="246" t="s">
        <v>590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ht="14.25" customHeight="1">
      <c r="A130" s="164"/>
      <c r="B130" s="141"/>
      <c r="C130" s="165"/>
      <c r="D130" s="100"/>
      <c r="E130" s="166"/>
      <c r="F130" s="166"/>
      <c r="G130" s="166"/>
      <c r="H130" s="166"/>
      <c r="I130" s="166"/>
      <c r="J130" s="166"/>
      <c r="K130" s="167"/>
      <c r="L130" s="168"/>
      <c r="M130" s="166"/>
      <c r="N130" s="169"/>
      <c r="O130" s="170"/>
      <c r="P130" s="170"/>
      <c r="R130" s="6"/>
      <c r="S130" s="41"/>
      <c r="T130" s="1"/>
      <c r="U130" s="1"/>
      <c r="V130" s="1"/>
      <c r="W130" s="1"/>
      <c r="X130" s="1"/>
      <c r="Y130" s="1"/>
      <c r="Z130" s="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</row>
    <row r="131" spans="1:38" ht="12.75" customHeight="1">
      <c r="A131" s="119" t="s">
        <v>593</v>
      </c>
      <c r="B131" s="119"/>
      <c r="C131" s="119"/>
      <c r="D131" s="119"/>
      <c r="E131" s="41"/>
      <c r="F131" s="127" t="s">
        <v>595</v>
      </c>
      <c r="G131" s="56"/>
      <c r="H131" s="56"/>
      <c r="I131" s="56"/>
      <c r="J131" s="6"/>
      <c r="K131" s="145"/>
      <c r="L131" s="146"/>
      <c r="M131" s="6"/>
      <c r="N131" s="109"/>
      <c r="O131" s="171"/>
      <c r="P131" s="1"/>
      <c r="Q131" s="1"/>
      <c r="R131" s="6"/>
      <c r="S131" s="1"/>
      <c r="T131" s="1"/>
      <c r="U131" s="1"/>
      <c r="V131" s="1"/>
      <c r="W131" s="1"/>
      <c r="X131" s="1"/>
      <c r="Y131" s="1"/>
    </row>
    <row r="132" spans="1:38" ht="12.75" customHeight="1">
      <c r="A132" s="126" t="s">
        <v>594</v>
      </c>
      <c r="B132" s="119"/>
      <c r="C132" s="119"/>
      <c r="D132" s="119"/>
      <c r="E132" s="6"/>
      <c r="F132" s="127" t="s">
        <v>597</v>
      </c>
      <c r="G132" s="6"/>
      <c r="H132" s="6" t="s">
        <v>816</v>
      </c>
      <c r="I132" s="6"/>
      <c r="J132" s="1"/>
      <c r="K132" s="6"/>
      <c r="L132" s="6"/>
      <c r="M132" s="6"/>
      <c r="N132" s="1"/>
      <c r="O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38" ht="12.75" customHeight="1">
      <c r="A133" s="126"/>
      <c r="B133" s="119"/>
      <c r="C133" s="119"/>
      <c r="D133" s="119"/>
      <c r="E133" s="6"/>
      <c r="F133" s="127"/>
      <c r="G133" s="6"/>
      <c r="H133" s="6"/>
      <c r="I133" s="6"/>
      <c r="J133" s="1"/>
      <c r="K133" s="6"/>
      <c r="L133" s="6"/>
      <c r="M133" s="6"/>
      <c r="N133" s="1"/>
      <c r="O133" s="1"/>
      <c r="Q133" s="1"/>
      <c r="R133" s="56"/>
      <c r="S133" s="1"/>
      <c r="T133" s="1"/>
      <c r="U133" s="1"/>
      <c r="V133" s="1"/>
      <c r="W133" s="1"/>
      <c r="X133" s="1"/>
      <c r="Y133" s="1"/>
      <c r="Z133" s="1"/>
    </row>
    <row r="134" spans="1:38" ht="12.75" customHeight="1">
      <c r="A134" s="1"/>
      <c r="B134" s="134" t="s">
        <v>614</v>
      </c>
      <c r="C134" s="134"/>
      <c r="D134" s="134"/>
      <c r="E134" s="134"/>
      <c r="F134" s="135"/>
      <c r="G134" s="6"/>
      <c r="H134" s="6"/>
      <c r="I134" s="136"/>
      <c r="J134" s="137"/>
      <c r="K134" s="138"/>
      <c r="L134" s="137"/>
      <c r="M134" s="6"/>
      <c r="N134" s="1"/>
      <c r="O134" s="1"/>
      <c r="Q134" s="1"/>
      <c r="R134" s="56"/>
      <c r="S134" s="1"/>
      <c r="T134" s="1"/>
      <c r="U134" s="1"/>
      <c r="V134" s="1"/>
      <c r="W134" s="1"/>
      <c r="X134" s="1"/>
      <c r="Y134" s="1"/>
      <c r="Z134" s="1"/>
    </row>
    <row r="135" spans="1:38" ht="38.25" customHeight="1">
      <c r="A135" s="95" t="s">
        <v>16</v>
      </c>
      <c r="B135" s="96" t="s">
        <v>566</v>
      </c>
      <c r="C135" s="96"/>
      <c r="D135" s="97" t="s">
        <v>577</v>
      </c>
      <c r="E135" s="96" t="s">
        <v>578</v>
      </c>
      <c r="F135" s="96" t="s">
        <v>579</v>
      </c>
      <c r="G135" s="96" t="s">
        <v>599</v>
      </c>
      <c r="H135" s="96" t="s">
        <v>581</v>
      </c>
      <c r="I135" s="96" t="s">
        <v>582</v>
      </c>
      <c r="J135" s="172" t="s">
        <v>583</v>
      </c>
      <c r="K135" s="139" t="s">
        <v>600</v>
      </c>
      <c r="L135" s="149" t="s">
        <v>608</v>
      </c>
      <c r="M135" s="96" t="s">
        <v>609</v>
      </c>
      <c r="N135" s="140" t="s">
        <v>585</v>
      </c>
      <c r="O135" s="98" t="s">
        <v>586</v>
      </c>
      <c r="P135" s="96" t="s">
        <v>587</v>
      </c>
      <c r="Q135" s="97" t="s">
        <v>588</v>
      </c>
      <c r="R135" s="56"/>
      <c r="S135" s="1"/>
      <c r="T135" s="1"/>
      <c r="U135" s="1"/>
      <c r="V135" s="1"/>
      <c r="W135" s="1"/>
      <c r="X135" s="1"/>
      <c r="Y135" s="1"/>
      <c r="Z135" s="1"/>
    </row>
    <row r="136" spans="1:38" ht="14.25" customHeight="1">
      <c r="A136" s="101"/>
      <c r="B136" s="102"/>
      <c r="C136" s="173"/>
      <c r="D136" s="103"/>
      <c r="E136" s="104"/>
      <c r="F136" s="174"/>
      <c r="G136" s="101"/>
      <c r="H136" s="104"/>
      <c r="I136" s="105"/>
      <c r="J136" s="175"/>
      <c r="K136" s="175"/>
      <c r="L136" s="176"/>
      <c r="M136" s="99"/>
      <c r="N136" s="176"/>
      <c r="O136" s="177"/>
      <c r="P136" s="178"/>
      <c r="Q136" s="179"/>
      <c r="R136" s="144"/>
      <c r="S136" s="113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38" ht="14.25" customHeight="1">
      <c r="A137" s="101"/>
      <c r="B137" s="102"/>
      <c r="C137" s="173"/>
      <c r="D137" s="103"/>
      <c r="E137" s="104"/>
      <c r="F137" s="174"/>
      <c r="G137" s="101"/>
      <c r="H137" s="104"/>
      <c r="I137" s="105"/>
      <c r="J137" s="175"/>
      <c r="K137" s="175"/>
      <c r="L137" s="176"/>
      <c r="M137" s="99"/>
      <c r="N137" s="176"/>
      <c r="O137" s="177"/>
      <c r="P137" s="178"/>
      <c r="Q137" s="179"/>
      <c r="R137" s="144"/>
      <c r="S137" s="113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38" ht="14.25" customHeight="1">
      <c r="A138" s="101"/>
      <c r="B138" s="102"/>
      <c r="C138" s="173"/>
      <c r="D138" s="103"/>
      <c r="E138" s="104"/>
      <c r="F138" s="174"/>
      <c r="G138" s="101"/>
      <c r="H138" s="104"/>
      <c r="I138" s="105"/>
      <c r="J138" s="175"/>
      <c r="K138" s="175"/>
      <c r="L138" s="176"/>
      <c r="M138" s="99"/>
      <c r="N138" s="176"/>
      <c r="O138" s="177"/>
      <c r="P138" s="178"/>
      <c r="Q138" s="179"/>
      <c r="R138" s="6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101"/>
      <c r="B139" s="102"/>
      <c r="C139" s="173"/>
      <c r="D139" s="103"/>
      <c r="E139" s="104"/>
      <c r="F139" s="175"/>
      <c r="G139" s="101"/>
      <c r="H139" s="104"/>
      <c r="I139" s="105"/>
      <c r="J139" s="175"/>
      <c r="K139" s="175"/>
      <c r="L139" s="176"/>
      <c r="M139" s="99"/>
      <c r="N139" s="176"/>
      <c r="O139" s="177"/>
      <c r="P139" s="178"/>
      <c r="Q139" s="179"/>
      <c r="R139" s="6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101"/>
      <c r="B140" s="102"/>
      <c r="C140" s="173"/>
      <c r="D140" s="103"/>
      <c r="E140" s="104"/>
      <c r="F140" s="175"/>
      <c r="G140" s="101"/>
      <c r="H140" s="104"/>
      <c r="I140" s="105"/>
      <c r="J140" s="175"/>
      <c r="K140" s="175"/>
      <c r="L140" s="176"/>
      <c r="M140" s="99"/>
      <c r="N140" s="176"/>
      <c r="O140" s="177"/>
      <c r="P140" s="178"/>
      <c r="Q140" s="179"/>
      <c r="R140" s="6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4.25" customHeight="1">
      <c r="A141" s="101"/>
      <c r="B141" s="102"/>
      <c r="C141" s="173"/>
      <c r="D141" s="103"/>
      <c r="E141" s="104"/>
      <c r="F141" s="174"/>
      <c r="G141" s="101"/>
      <c r="H141" s="104"/>
      <c r="I141" s="105"/>
      <c r="J141" s="175"/>
      <c r="K141" s="175"/>
      <c r="L141" s="176"/>
      <c r="M141" s="99"/>
      <c r="N141" s="176"/>
      <c r="O141" s="177"/>
      <c r="P141" s="178"/>
      <c r="Q141" s="179"/>
      <c r="R141" s="6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4.25" customHeight="1">
      <c r="A142" s="101"/>
      <c r="B142" s="102"/>
      <c r="C142" s="173"/>
      <c r="D142" s="103"/>
      <c r="E142" s="104"/>
      <c r="F142" s="174"/>
      <c r="G142" s="101"/>
      <c r="H142" s="104"/>
      <c r="I142" s="105"/>
      <c r="J142" s="175"/>
      <c r="K142" s="175"/>
      <c r="L142" s="175"/>
      <c r="M142" s="175"/>
      <c r="N142" s="176"/>
      <c r="O142" s="180"/>
      <c r="P142" s="178"/>
      <c r="Q142" s="179"/>
      <c r="R142" s="6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4.25" customHeight="1">
      <c r="A143" s="101"/>
      <c r="B143" s="102"/>
      <c r="C143" s="173"/>
      <c r="D143" s="103"/>
      <c r="E143" s="104"/>
      <c r="F143" s="175"/>
      <c r="G143" s="101"/>
      <c r="H143" s="104"/>
      <c r="I143" s="105"/>
      <c r="J143" s="175"/>
      <c r="K143" s="175"/>
      <c r="L143" s="176"/>
      <c r="M143" s="99"/>
      <c r="N143" s="176"/>
      <c r="O143" s="177"/>
      <c r="P143" s="178"/>
      <c r="Q143" s="179"/>
      <c r="R143" s="144"/>
      <c r="S143" s="113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4.25" customHeight="1">
      <c r="A144" s="101"/>
      <c r="B144" s="102"/>
      <c r="C144" s="173"/>
      <c r="D144" s="103"/>
      <c r="E144" s="104"/>
      <c r="F144" s="174"/>
      <c r="G144" s="101"/>
      <c r="H144" s="104"/>
      <c r="I144" s="105"/>
      <c r="J144" s="181"/>
      <c r="K144" s="181"/>
      <c r="L144" s="181"/>
      <c r="M144" s="181"/>
      <c r="N144" s="182"/>
      <c r="O144" s="177"/>
      <c r="P144" s="106"/>
      <c r="Q144" s="179"/>
      <c r="R144" s="144"/>
      <c r="S144" s="113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26" ht="12.75" customHeight="1">
      <c r="A145" s="126"/>
      <c r="B145" s="119"/>
      <c r="C145" s="119"/>
      <c r="D145" s="119"/>
      <c r="E145" s="6"/>
      <c r="F145" s="127"/>
      <c r="G145" s="6"/>
      <c r="H145" s="6"/>
      <c r="I145" s="6"/>
      <c r="J145" s="1"/>
      <c r="K145" s="6"/>
      <c r="L145" s="6"/>
      <c r="M145" s="6"/>
      <c r="N145" s="1"/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26"/>
      <c r="B146" s="119"/>
      <c r="C146" s="119"/>
      <c r="D146" s="119"/>
      <c r="E146" s="6"/>
      <c r="F146" s="127"/>
      <c r="G146" s="56"/>
      <c r="H146" s="41"/>
      <c r="I146" s="56"/>
      <c r="J146" s="6"/>
      <c r="K146" s="145"/>
      <c r="L146" s="146"/>
      <c r="M146" s="6"/>
      <c r="N146" s="109"/>
      <c r="O146" s="147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56"/>
      <c r="B147" s="108"/>
      <c r="C147" s="108"/>
      <c r="D147" s="41"/>
      <c r="E147" s="56"/>
      <c r="F147" s="56"/>
      <c r="G147" s="56"/>
      <c r="H147" s="41"/>
      <c r="I147" s="56"/>
      <c r="J147" s="6"/>
      <c r="K147" s="145"/>
      <c r="L147" s="146"/>
      <c r="M147" s="6"/>
      <c r="N147" s="109"/>
      <c r="O147" s="147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41"/>
      <c r="B148" s="183" t="s">
        <v>615</v>
      </c>
      <c r="C148" s="183"/>
      <c r="D148" s="183"/>
      <c r="E148" s="183"/>
      <c r="F148" s="6"/>
      <c r="G148" s="6"/>
      <c r="H148" s="137"/>
      <c r="I148" s="6"/>
      <c r="J148" s="137"/>
      <c r="K148" s="138"/>
      <c r="L148" s="6"/>
      <c r="M148" s="6"/>
      <c r="N148" s="1"/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38.25" customHeight="1">
      <c r="A149" s="95" t="s">
        <v>16</v>
      </c>
      <c r="B149" s="96" t="s">
        <v>566</v>
      </c>
      <c r="C149" s="96"/>
      <c r="D149" s="97" t="s">
        <v>577</v>
      </c>
      <c r="E149" s="96" t="s">
        <v>578</v>
      </c>
      <c r="F149" s="96" t="s">
        <v>579</v>
      </c>
      <c r="G149" s="96" t="s">
        <v>616</v>
      </c>
      <c r="H149" s="96" t="s">
        <v>617</v>
      </c>
      <c r="I149" s="96" t="s">
        <v>582</v>
      </c>
      <c r="J149" s="184" t="s">
        <v>583</v>
      </c>
      <c r="K149" s="96" t="s">
        <v>584</v>
      </c>
      <c r="L149" s="96" t="s">
        <v>618</v>
      </c>
      <c r="M149" s="96" t="s">
        <v>587</v>
      </c>
      <c r="N149" s="97" t="s">
        <v>588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1</v>
      </c>
      <c r="B150" s="186">
        <v>41579</v>
      </c>
      <c r="C150" s="186"/>
      <c r="D150" s="187" t="s">
        <v>619</v>
      </c>
      <c r="E150" s="188" t="s">
        <v>620</v>
      </c>
      <c r="F150" s="189">
        <v>82</v>
      </c>
      <c r="G150" s="188" t="s">
        <v>621</v>
      </c>
      <c r="H150" s="188">
        <v>100</v>
      </c>
      <c r="I150" s="190">
        <v>100</v>
      </c>
      <c r="J150" s="191" t="s">
        <v>622</v>
      </c>
      <c r="K150" s="192">
        <f t="shared" ref="K150:K202" si="110">H150-F150</f>
        <v>18</v>
      </c>
      <c r="L150" s="193">
        <f t="shared" ref="L150:L202" si="111">K150/F150</f>
        <v>0.21951219512195122</v>
      </c>
      <c r="M150" s="188" t="s">
        <v>589</v>
      </c>
      <c r="N150" s="194">
        <v>42657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2</v>
      </c>
      <c r="B151" s="186">
        <v>41794</v>
      </c>
      <c r="C151" s="186"/>
      <c r="D151" s="187" t="s">
        <v>623</v>
      </c>
      <c r="E151" s="188" t="s">
        <v>591</v>
      </c>
      <c r="F151" s="189">
        <v>257</v>
      </c>
      <c r="G151" s="188" t="s">
        <v>621</v>
      </c>
      <c r="H151" s="188">
        <v>300</v>
      </c>
      <c r="I151" s="190">
        <v>300</v>
      </c>
      <c r="J151" s="191" t="s">
        <v>622</v>
      </c>
      <c r="K151" s="192">
        <f t="shared" si="110"/>
        <v>43</v>
      </c>
      <c r="L151" s="193">
        <f t="shared" si="111"/>
        <v>0.16731517509727625</v>
      </c>
      <c r="M151" s="188" t="s">
        <v>589</v>
      </c>
      <c r="N151" s="194">
        <v>41822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3</v>
      </c>
      <c r="B152" s="186">
        <v>41828</v>
      </c>
      <c r="C152" s="186"/>
      <c r="D152" s="187" t="s">
        <v>624</v>
      </c>
      <c r="E152" s="188" t="s">
        <v>591</v>
      </c>
      <c r="F152" s="189">
        <v>393</v>
      </c>
      <c r="G152" s="188" t="s">
        <v>621</v>
      </c>
      <c r="H152" s="188">
        <v>468</v>
      </c>
      <c r="I152" s="190">
        <v>468</v>
      </c>
      <c r="J152" s="191" t="s">
        <v>622</v>
      </c>
      <c r="K152" s="192">
        <f t="shared" si="110"/>
        <v>75</v>
      </c>
      <c r="L152" s="193">
        <f t="shared" si="111"/>
        <v>0.19083969465648856</v>
      </c>
      <c r="M152" s="188" t="s">
        <v>589</v>
      </c>
      <c r="N152" s="194">
        <v>41863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4</v>
      </c>
      <c r="B153" s="186">
        <v>41857</v>
      </c>
      <c r="C153" s="186"/>
      <c r="D153" s="187" t="s">
        <v>625</v>
      </c>
      <c r="E153" s="188" t="s">
        <v>591</v>
      </c>
      <c r="F153" s="189">
        <v>205</v>
      </c>
      <c r="G153" s="188" t="s">
        <v>621</v>
      </c>
      <c r="H153" s="188">
        <v>275</v>
      </c>
      <c r="I153" s="190">
        <v>250</v>
      </c>
      <c r="J153" s="191" t="s">
        <v>622</v>
      </c>
      <c r="K153" s="192">
        <f t="shared" si="110"/>
        <v>70</v>
      </c>
      <c r="L153" s="193">
        <f t="shared" si="111"/>
        <v>0.34146341463414637</v>
      </c>
      <c r="M153" s="188" t="s">
        <v>589</v>
      </c>
      <c r="N153" s="194">
        <v>41962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5</v>
      </c>
      <c r="B154" s="186">
        <v>41886</v>
      </c>
      <c r="C154" s="186"/>
      <c r="D154" s="187" t="s">
        <v>626</v>
      </c>
      <c r="E154" s="188" t="s">
        <v>591</v>
      </c>
      <c r="F154" s="189">
        <v>162</v>
      </c>
      <c r="G154" s="188" t="s">
        <v>621</v>
      </c>
      <c r="H154" s="188">
        <v>190</v>
      </c>
      <c r="I154" s="190">
        <v>190</v>
      </c>
      <c r="J154" s="191" t="s">
        <v>622</v>
      </c>
      <c r="K154" s="192">
        <f t="shared" si="110"/>
        <v>28</v>
      </c>
      <c r="L154" s="193">
        <f t="shared" si="111"/>
        <v>0.1728395061728395</v>
      </c>
      <c r="M154" s="188" t="s">
        <v>589</v>
      </c>
      <c r="N154" s="194">
        <v>42006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6</v>
      </c>
      <c r="B155" s="186">
        <v>41886</v>
      </c>
      <c r="C155" s="186"/>
      <c r="D155" s="187" t="s">
        <v>627</v>
      </c>
      <c r="E155" s="188" t="s">
        <v>591</v>
      </c>
      <c r="F155" s="189">
        <v>75</v>
      </c>
      <c r="G155" s="188" t="s">
        <v>621</v>
      </c>
      <c r="H155" s="188">
        <v>91.5</v>
      </c>
      <c r="I155" s="190" t="s">
        <v>628</v>
      </c>
      <c r="J155" s="191" t="s">
        <v>629</v>
      </c>
      <c r="K155" s="192">
        <f t="shared" si="110"/>
        <v>16.5</v>
      </c>
      <c r="L155" s="193">
        <f t="shared" si="111"/>
        <v>0.22</v>
      </c>
      <c r="M155" s="188" t="s">
        <v>589</v>
      </c>
      <c r="N155" s="194">
        <v>41954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7</v>
      </c>
      <c r="B156" s="186">
        <v>41913</v>
      </c>
      <c r="C156" s="186"/>
      <c r="D156" s="187" t="s">
        <v>630</v>
      </c>
      <c r="E156" s="188" t="s">
        <v>591</v>
      </c>
      <c r="F156" s="189">
        <v>850</v>
      </c>
      <c r="G156" s="188" t="s">
        <v>621</v>
      </c>
      <c r="H156" s="188">
        <v>982.5</v>
      </c>
      <c r="I156" s="190">
        <v>1050</v>
      </c>
      <c r="J156" s="191" t="s">
        <v>631</v>
      </c>
      <c r="K156" s="192">
        <f t="shared" si="110"/>
        <v>132.5</v>
      </c>
      <c r="L156" s="193">
        <f t="shared" si="111"/>
        <v>0.15588235294117647</v>
      </c>
      <c r="M156" s="188" t="s">
        <v>589</v>
      </c>
      <c r="N156" s="194">
        <v>42039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8</v>
      </c>
      <c r="B157" s="186">
        <v>41913</v>
      </c>
      <c r="C157" s="186"/>
      <c r="D157" s="187" t="s">
        <v>632</v>
      </c>
      <c r="E157" s="188" t="s">
        <v>591</v>
      </c>
      <c r="F157" s="189">
        <v>475</v>
      </c>
      <c r="G157" s="188" t="s">
        <v>621</v>
      </c>
      <c r="H157" s="188">
        <v>515</v>
      </c>
      <c r="I157" s="190">
        <v>600</v>
      </c>
      <c r="J157" s="191" t="s">
        <v>633</v>
      </c>
      <c r="K157" s="192">
        <f t="shared" si="110"/>
        <v>40</v>
      </c>
      <c r="L157" s="193">
        <f t="shared" si="111"/>
        <v>8.4210526315789472E-2</v>
      </c>
      <c r="M157" s="188" t="s">
        <v>589</v>
      </c>
      <c r="N157" s="194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9</v>
      </c>
      <c r="B158" s="186">
        <v>41913</v>
      </c>
      <c r="C158" s="186"/>
      <c r="D158" s="187" t="s">
        <v>634</v>
      </c>
      <c r="E158" s="188" t="s">
        <v>591</v>
      </c>
      <c r="F158" s="189">
        <v>86</v>
      </c>
      <c r="G158" s="188" t="s">
        <v>621</v>
      </c>
      <c r="H158" s="188">
        <v>99</v>
      </c>
      <c r="I158" s="190">
        <v>140</v>
      </c>
      <c r="J158" s="191" t="s">
        <v>635</v>
      </c>
      <c r="K158" s="192">
        <f t="shared" si="110"/>
        <v>13</v>
      </c>
      <c r="L158" s="193">
        <f t="shared" si="111"/>
        <v>0.15116279069767441</v>
      </c>
      <c r="M158" s="188" t="s">
        <v>589</v>
      </c>
      <c r="N158" s="194">
        <v>41939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10</v>
      </c>
      <c r="B159" s="186">
        <v>41926</v>
      </c>
      <c r="C159" s="186"/>
      <c r="D159" s="187" t="s">
        <v>636</v>
      </c>
      <c r="E159" s="188" t="s">
        <v>591</v>
      </c>
      <c r="F159" s="189">
        <v>496.6</v>
      </c>
      <c r="G159" s="188" t="s">
        <v>621</v>
      </c>
      <c r="H159" s="188">
        <v>621</v>
      </c>
      <c r="I159" s="190">
        <v>580</v>
      </c>
      <c r="J159" s="191" t="s">
        <v>622</v>
      </c>
      <c r="K159" s="192">
        <f t="shared" si="110"/>
        <v>124.39999999999998</v>
      </c>
      <c r="L159" s="193">
        <f t="shared" si="111"/>
        <v>0.25050342327829234</v>
      </c>
      <c r="M159" s="188" t="s">
        <v>589</v>
      </c>
      <c r="N159" s="194">
        <v>42605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11</v>
      </c>
      <c r="B160" s="186">
        <v>41926</v>
      </c>
      <c r="C160" s="186"/>
      <c r="D160" s="187" t="s">
        <v>637</v>
      </c>
      <c r="E160" s="188" t="s">
        <v>591</v>
      </c>
      <c r="F160" s="189">
        <v>2481.9</v>
      </c>
      <c r="G160" s="188" t="s">
        <v>621</v>
      </c>
      <c r="H160" s="188">
        <v>2840</v>
      </c>
      <c r="I160" s="190">
        <v>2870</v>
      </c>
      <c r="J160" s="191" t="s">
        <v>638</v>
      </c>
      <c r="K160" s="192">
        <f t="shared" si="110"/>
        <v>358.09999999999991</v>
      </c>
      <c r="L160" s="193">
        <f t="shared" si="111"/>
        <v>0.14428462065353154</v>
      </c>
      <c r="M160" s="188" t="s">
        <v>589</v>
      </c>
      <c r="N160" s="194">
        <v>42017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12</v>
      </c>
      <c r="B161" s="186">
        <v>41928</v>
      </c>
      <c r="C161" s="186"/>
      <c r="D161" s="187" t="s">
        <v>639</v>
      </c>
      <c r="E161" s="188" t="s">
        <v>591</v>
      </c>
      <c r="F161" s="189">
        <v>84.5</v>
      </c>
      <c r="G161" s="188" t="s">
        <v>621</v>
      </c>
      <c r="H161" s="188">
        <v>93</v>
      </c>
      <c r="I161" s="190">
        <v>110</v>
      </c>
      <c r="J161" s="191" t="s">
        <v>640</v>
      </c>
      <c r="K161" s="192">
        <f t="shared" si="110"/>
        <v>8.5</v>
      </c>
      <c r="L161" s="193">
        <f t="shared" si="111"/>
        <v>0.10059171597633136</v>
      </c>
      <c r="M161" s="188" t="s">
        <v>589</v>
      </c>
      <c r="N161" s="194">
        <v>41939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13</v>
      </c>
      <c r="B162" s="186">
        <v>41928</v>
      </c>
      <c r="C162" s="186"/>
      <c r="D162" s="187" t="s">
        <v>641</v>
      </c>
      <c r="E162" s="188" t="s">
        <v>591</v>
      </c>
      <c r="F162" s="189">
        <v>401</v>
      </c>
      <c r="G162" s="188" t="s">
        <v>621</v>
      </c>
      <c r="H162" s="188">
        <v>428</v>
      </c>
      <c r="I162" s="190">
        <v>450</v>
      </c>
      <c r="J162" s="191" t="s">
        <v>642</v>
      </c>
      <c r="K162" s="192">
        <f t="shared" si="110"/>
        <v>27</v>
      </c>
      <c r="L162" s="193">
        <f t="shared" si="111"/>
        <v>6.7331670822942641E-2</v>
      </c>
      <c r="M162" s="188" t="s">
        <v>589</v>
      </c>
      <c r="N162" s="194">
        <v>42020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14</v>
      </c>
      <c r="B163" s="186">
        <v>41928</v>
      </c>
      <c r="C163" s="186"/>
      <c r="D163" s="187" t="s">
        <v>643</v>
      </c>
      <c r="E163" s="188" t="s">
        <v>591</v>
      </c>
      <c r="F163" s="189">
        <v>101</v>
      </c>
      <c r="G163" s="188" t="s">
        <v>621</v>
      </c>
      <c r="H163" s="188">
        <v>112</v>
      </c>
      <c r="I163" s="190">
        <v>120</v>
      </c>
      <c r="J163" s="191" t="s">
        <v>644</v>
      </c>
      <c r="K163" s="192">
        <f t="shared" si="110"/>
        <v>11</v>
      </c>
      <c r="L163" s="193">
        <f t="shared" si="111"/>
        <v>0.10891089108910891</v>
      </c>
      <c r="M163" s="188" t="s">
        <v>589</v>
      </c>
      <c r="N163" s="194">
        <v>41939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15</v>
      </c>
      <c r="B164" s="186">
        <v>41954</v>
      </c>
      <c r="C164" s="186"/>
      <c r="D164" s="187" t="s">
        <v>645</v>
      </c>
      <c r="E164" s="188" t="s">
        <v>591</v>
      </c>
      <c r="F164" s="189">
        <v>59</v>
      </c>
      <c r="G164" s="188" t="s">
        <v>621</v>
      </c>
      <c r="H164" s="188">
        <v>76</v>
      </c>
      <c r="I164" s="190">
        <v>76</v>
      </c>
      <c r="J164" s="191" t="s">
        <v>622</v>
      </c>
      <c r="K164" s="192">
        <f t="shared" si="110"/>
        <v>17</v>
      </c>
      <c r="L164" s="193">
        <f t="shared" si="111"/>
        <v>0.28813559322033899</v>
      </c>
      <c r="M164" s="188" t="s">
        <v>589</v>
      </c>
      <c r="N164" s="194">
        <v>43032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16</v>
      </c>
      <c r="B165" s="186">
        <v>41954</v>
      </c>
      <c r="C165" s="186"/>
      <c r="D165" s="187" t="s">
        <v>634</v>
      </c>
      <c r="E165" s="188" t="s">
        <v>591</v>
      </c>
      <c r="F165" s="189">
        <v>99</v>
      </c>
      <c r="G165" s="188" t="s">
        <v>621</v>
      </c>
      <c r="H165" s="188">
        <v>120</v>
      </c>
      <c r="I165" s="190">
        <v>120</v>
      </c>
      <c r="J165" s="191" t="s">
        <v>602</v>
      </c>
      <c r="K165" s="192">
        <f t="shared" si="110"/>
        <v>21</v>
      </c>
      <c r="L165" s="193">
        <f t="shared" si="111"/>
        <v>0.21212121212121213</v>
      </c>
      <c r="M165" s="188" t="s">
        <v>589</v>
      </c>
      <c r="N165" s="194">
        <v>41960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17</v>
      </c>
      <c r="B166" s="186">
        <v>41956</v>
      </c>
      <c r="C166" s="186"/>
      <c r="D166" s="187" t="s">
        <v>646</v>
      </c>
      <c r="E166" s="188" t="s">
        <v>591</v>
      </c>
      <c r="F166" s="189">
        <v>22</v>
      </c>
      <c r="G166" s="188" t="s">
        <v>621</v>
      </c>
      <c r="H166" s="188">
        <v>33.549999999999997</v>
      </c>
      <c r="I166" s="190">
        <v>32</v>
      </c>
      <c r="J166" s="191" t="s">
        <v>647</v>
      </c>
      <c r="K166" s="192">
        <f t="shared" si="110"/>
        <v>11.549999999999997</v>
      </c>
      <c r="L166" s="193">
        <f t="shared" si="111"/>
        <v>0.52499999999999991</v>
      </c>
      <c r="M166" s="188" t="s">
        <v>589</v>
      </c>
      <c r="N166" s="194">
        <v>42188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18</v>
      </c>
      <c r="B167" s="186">
        <v>41976</v>
      </c>
      <c r="C167" s="186"/>
      <c r="D167" s="187" t="s">
        <v>648</v>
      </c>
      <c r="E167" s="188" t="s">
        <v>591</v>
      </c>
      <c r="F167" s="189">
        <v>440</v>
      </c>
      <c r="G167" s="188" t="s">
        <v>621</v>
      </c>
      <c r="H167" s="188">
        <v>520</v>
      </c>
      <c r="I167" s="190">
        <v>520</v>
      </c>
      <c r="J167" s="191" t="s">
        <v>649</v>
      </c>
      <c r="K167" s="192">
        <f t="shared" si="110"/>
        <v>80</v>
      </c>
      <c r="L167" s="193">
        <f t="shared" si="111"/>
        <v>0.18181818181818182</v>
      </c>
      <c r="M167" s="188" t="s">
        <v>589</v>
      </c>
      <c r="N167" s="194">
        <v>42208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19</v>
      </c>
      <c r="B168" s="186">
        <v>41976</v>
      </c>
      <c r="C168" s="186"/>
      <c r="D168" s="187" t="s">
        <v>650</v>
      </c>
      <c r="E168" s="188" t="s">
        <v>591</v>
      </c>
      <c r="F168" s="189">
        <v>360</v>
      </c>
      <c r="G168" s="188" t="s">
        <v>621</v>
      </c>
      <c r="H168" s="188">
        <v>427</v>
      </c>
      <c r="I168" s="190">
        <v>425</v>
      </c>
      <c r="J168" s="191" t="s">
        <v>651</v>
      </c>
      <c r="K168" s="192">
        <f t="shared" si="110"/>
        <v>67</v>
      </c>
      <c r="L168" s="193">
        <f t="shared" si="111"/>
        <v>0.18611111111111112</v>
      </c>
      <c r="M168" s="188" t="s">
        <v>589</v>
      </c>
      <c r="N168" s="194">
        <v>42058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20</v>
      </c>
      <c r="B169" s="186">
        <v>42012</v>
      </c>
      <c r="C169" s="186"/>
      <c r="D169" s="187" t="s">
        <v>652</v>
      </c>
      <c r="E169" s="188" t="s">
        <v>591</v>
      </c>
      <c r="F169" s="189">
        <v>360</v>
      </c>
      <c r="G169" s="188" t="s">
        <v>621</v>
      </c>
      <c r="H169" s="188">
        <v>455</v>
      </c>
      <c r="I169" s="190">
        <v>420</v>
      </c>
      <c r="J169" s="191" t="s">
        <v>653</v>
      </c>
      <c r="K169" s="192">
        <f t="shared" si="110"/>
        <v>95</v>
      </c>
      <c r="L169" s="193">
        <f t="shared" si="111"/>
        <v>0.2638888888888889</v>
      </c>
      <c r="M169" s="188" t="s">
        <v>589</v>
      </c>
      <c r="N169" s="194">
        <v>42024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21</v>
      </c>
      <c r="B170" s="186">
        <v>42012</v>
      </c>
      <c r="C170" s="186"/>
      <c r="D170" s="187" t="s">
        <v>654</v>
      </c>
      <c r="E170" s="188" t="s">
        <v>591</v>
      </c>
      <c r="F170" s="189">
        <v>130</v>
      </c>
      <c r="G170" s="188"/>
      <c r="H170" s="188">
        <v>175.5</v>
      </c>
      <c r="I170" s="190">
        <v>165</v>
      </c>
      <c r="J170" s="191" t="s">
        <v>655</v>
      </c>
      <c r="K170" s="192">
        <f t="shared" si="110"/>
        <v>45.5</v>
      </c>
      <c r="L170" s="193">
        <f t="shared" si="111"/>
        <v>0.35</v>
      </c>
      <c r="M170" s="188" t="s">
        <v>589</v>
      </c>
      <c r="N170" s="194">
        <v>43088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22</v>
      </c>
      <c r="B171" s="186">
        <v>42040</v>
      </c>
      <c r="C171" s="186"/>
      <c r="D171" s="187" t="s">
        <v>381</v>
      </c>
      <c r="E171" s="188" t="s">
        <v>620</v>
      </c>
      <c r="F171" s="189">
        <v>98</v>
      </c>
      <c r="G171" s="188"/>
      <c r="H171" s="188">
        <v>120</v>
      </c>
      <c r="I171" s="190">
        <v>120</v>
      </c>
      <c r="J171" s="191" t="s">
        <v>622</v>
      </c>
      <c r="K171" s="192">
        <f t="shared" si="110"/>
        <v>22</v>
      </c>
      <c r="L171" s="193">
        <f t="shared" si="111"/>
        <v>0.22448979591836735</v>
      </c>
      <c r="M171" s="188" t="s">
        <v>589</v>
      </c>
      <c r="N171" s="194">
        <v>42753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23</v>
      </c>
      <c r="B172" s="186">
        <v>42040</v>
      </c>
      <c r="C172" s="186"/>
      <c r="D172" s="187" t="s">
        <v>656</v>
      </c>
      <c r="E172" s="188" t="s">
        <v>620</v>
      </c>
      <c r="F172" s="189">
        <v>196</v>
      </c>
      <c r="G172" s="188"/>
      <c r="H172" s="188">
        <v>262</v>
      </c>
      <c r="I172" s="190">
        <v>255</v>
      </c>
      <c r="J172" s="191" t="s">
        <v>622</v>
      </c>
      <c r="K172" s="192">
        <f t="shared" si="110"/>
        <v>66</v>
      </c>
      <c r="L172" s="193">
        <f t="shared" si="111"/>
        <v>0.33673469387755101</v>
      </c>
      <c r="M172" s="188" t="s">
        <v>589</v>
      </c>
      <c r="N172" s="194">
        <v>42599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5">
        <v>24</v>
      </c>
      <c r="B173" s="196">
        <v>42067</v>
      </c>
      <c r="C173" s="196"/>
      <c r="D173" s="197" t="s">
        <v>380</v>
      </c>
      <c r="E173" s="198" t="s">
        <v>620</v>
      </c>
      <c r="F173" s="199">
        <v>235</v>
      </c>
      <c r="G173" s="199"/>
      <c r="H173" s="200">
        <v>77</v>
      </c>
      <c r="I173" s="200" t="s">
        <v>657</v>
      </c>
      <c r="J173" s="201" t="s">
        <v>658</v>
      </c>
      <c r="K173" s="202">
        <f t="shared" si="110"/>
        <v>-158</v>
      </c>
      <c r="L173" s="203">
        <f t="shared" si="111"/>
        <v>-0.67234042553191486</v>
      </c>
      <c r="M173" s="199" t="s">
        <v>601</v>
      </c>
      <c r="N173" s="196">
        <v>43522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25</v>
      </c>
      <c r="B174" s="186">
        <v>42067</v>
      </c>
      <c r="C174" s="186"/>
      <c r="D174" s="187" t="s">
        <v>659</v>
      </c>
      <c r="E174" s="188" t="s">
        <v>620</v>
      </c>
      <c r="F174" s="189">
        <v>185</v>
      </c>
      <c r="G174" s="188"/>
      <c r="H174" s="188">
        <v>224</v>
      </c>
      <c r="I174" s="190" t="s">
        <v>660</v>
      </c>
      <c r="J174" s="191" t="s">
        <v>622</v>
      </c>
      <c r="K174" s="192">
        <f t="shared" si="110"/>
        <v>39</v>
      </c>
      <c r="L174" s="193">
        <f t="shared" si="111"/>
        <v>0.21081081081081082</v>
      </c>
      <c r="M174" s="188" t="s">
        <v>589</v>
      </c>
      <c r="N174" s="194">
        <v>42647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5">
        <v>26</v>
      </c>
      <c r="B175" s="196">
        <v>42090</v>
      </c>
      <c r="C175" s="196"/>
      <c r="D175" s="204" t="s">
        <v>661</v>
      </c>
      <c r="E175" s="199" t="s">
        <v>620</v>
      </c>
      <c r="F175" s="199">
        <v>49.5</v>
      </c>
      <c r="G175" s="200"/>
      <c r="H175" s="200">
        <v>15.85</v>
      </c>
      <c r="I175" s="200">
        <v>67</v>
      </c>
      <c r="J175" s="201" t="s">
        <v>662</v>
      </c>
      <c r="K175" s="200">
        <f t="shared" si="110"/>
        <v>-33.65</v>
      </c>
      <c r="L175" s="205">
        <f t="shared" si="111"/>
        <v>-0.67979797979797973</v>
      </c>
      <c r="M175" s="199" t="s">
        <v>601</v>
      </c>
      <c r="N175" s="206">
        <v>43627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27</v>
      </c>
      <c r="B176" s="186">
        <v>42093</v>
      </c>
      <c r="C176" s="186"/>
      <c r="D176" s="187" t="s">
        <v>663</v>
      </c>
      <c r="E176" s="188" t="s">
        <v>620</v>
      </c>
      <c r="F176" s="189">
        <v>183.5</v>
      </c>
      <c r="G176" s="188"/>
      <c r="H176" s="188">
        <v>219</v>
      </c>
      <c r="I176" s="190">
        <v>218</v>
      </c>
      <c r="J176" s="191" t="s">
        <v>664</v>
      </c>
      <c r="K176" s="192">
        <f t="shared" si="110"/>
        <v>35.5</v>
      </c>
      <c r="L176" s="193">
        <f t="shared" si="111"/>
        <v>0.19346049046321526</v>
      </c>
      <c r="M176" s="188" t="s">
        <v>589</v>
      </c>
      <c r="N176" s="194">
        <v>42103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28</v>
      </c>
      <c r="B177" s="186">
        <v>42114</v>
      </c>
      <c r="C177" s="186"/>
      <c r="D177" s="187" t="s">
        <v>665</v>
      </c>
      <c r="E177" s="188" t="s">
        <v>620</v>
      </c>
      <c r="F177" s="189">
        <f>(227+237)/2</f>
        <v>232</v>
      </c>
      <c r="G177" s="188"/>
      <c r="H177" s="188">
        <v>298</v>
      </c>
      <c r="I177" s="190">
        <v>298</v>
      </c>
      <c r="J177" s="191" t="s">
        <v>622</v>
      </c>
      <c r="K177" s="192">
        <f t="shared" si="110"/>
        <v>66</v>
      </c>
      <c r="L177" s="193">
        <f t="shared" si="111"/>
        <v>0.28448275862068967</v>
      </c>
      <c r="M177" s="188" t="s">
        <v>589</v>
      </c>
      <c r="N177" s="194">
        <v>42823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29</v>
      </c>
      <c r="B178" s="186">
        <v>42128</v>
      </c>
      <c r="C178" s="186"/>
      <c r="D178" s="187" t="s">
        <v>666</v>
      </c>
      <c r="E178" s="188" t="s">
        <v>591</v>
      </c>
      <c r="F178" s="189">
        <v>385</v>
      </c>
      <c r="G178" s="188"/>
      <c r="H178" s="188">
        <f>212.5+331</f>
        <v>543.5</v>
      </c>
      <c r="I178" s="190">
        <v>510</v>
      </c>
      <c r="J178" s="191" t="s">
        <v>667</v>
      </c>
      <c r="K178" s="192">
        <f t="shared" si="110"/>
        <v>158.5</v>
      </c>
      <c r="L178" s="193">
        <f t="shared" si="111"/>
        <v>0.41168831168831171</v>
      </c>
      <c r="M178" s="188" t="s">
        <v>589</v>
      </c>
      <c r="N178" s="194">
        <v>42235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30</v>
      </c>
      <c r="B179" s="186">
        <v>42128</v>
      </c>
      <c r="C179" s="186"/>
      <c r="D179" s="187" t="s">
        <v>668</v>
      </c>
      <c r="E179" s="188" t="s">
        <v>591</v>
      </c>
      <c r="F179" s="189">
        <v>115.5</v>
      </c>
      <c r="G179" s="188"/>
      <c r="H179" s="188">
        <v>146</v>
      </c>
      <c r="I179" s="190">
        <v>142</v>
      </c>
      <c r="J179" s="191" t="s">
        <v>669</v>
      </c>
      <c r="K179" s="192">
        <f t="shared" si="110"/>
        <v>30.5</v>
      </c>
      <c r="L179" s="193">
        <f t="shared" si="111"/>
        <v>0.26406926406926406</v>
      </c>
      <c r="M179" s="188" t="s">
        <v>589</v>
      </c>
      <c r="N179" s="194">
        <v>42202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31</v>
      </c>
      <c r="B180" s="186">
        <v>42151</v>
      </c>
      <c r="C180" s="186"/>
      <c r="D180" s="187" t="s">
        <v>670</v>
      </c>
      <c r="E180" s="188" t="s">
        <v>591</v>
      </c>
      <c r="F180" s="189">
        <v>237.5</v>
      </c>
      <c r="G180" s="188"/>
      <c r="H180" s="188">
        <v>279.5</v>
      </c>
      <c r="I180" s="190">
        <v>278</v>
      </c>
      <c r="J180" s="191" t="s">
        <v>622</v>
      </c>
      <c r="K180" s="192">
        <f t="shared" si="110"/>
        <v>42</v>
      </c>
      <c r="L180" s="193">
        <f t="shared" si="111"/>
        <v>0.17684210526315788</v>
      </c>
      <c r="M180" s="188" t="s">
        <v>589</v>
      </c>
      <c r="N180" s="194">
        <v>42222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32</v>
      </c>
      <c r="B181" s="186">
        <v>42174</v>
      </c>
      <c r="C181" s="186"/>
      <c r="D181" s="187" t="s">
        <v>641</v>
      </c>
      <c r="E181" s="188" t="s">
        <v>620</v>
      </c>
      <c r="F181" s="189">
        <v>340</v>
      </c>
      <c r="G181" s="188"/>
      <c r="H181" s="188">
        <v>448</v>
      </c>
      <c r="I181" s="190">
        <v>448</v>
      </c>
      <c r="J181" s="191" t="s">
        <v>622</v>
      </c>
      <c r="K181" s="192">
        <f t="shared" si="110"/>
        <v>108</v>
      </c>
      <c r="L181" s="193">
        <f t="shared" si="111"/>
        <v>0.31764705882352939</v>
      </c>
      <c r="M181" s="188" t="s">
        <v>589</v>
      </c>
      <c r="N181" s="194">
        <v>43018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33</v>
      </c>
      <c r="B182" s="186">
        <v>42191</v>
      </c>
      <c r="C182" s="186"/>
      <c r="D182" s="187" t="s">
        <v>671</v>
      </c>
      <c r="E182" s="188" t="s">
        <v>620</v>
      </c>
      <c r="F182" s="189">
        <v>390</v>
      </c>
      <c r="G182" s="188"/>
      <c r="H182" s="188">
        <v>460</v>
      </c>
      <c r="I182" s="190">
        <v>460</v>
      </c>
      <c r="J182" s="191" t="s">
        <v>622</v>
      </c>
      <c r="K182" s="192">
        <f t="shared" si="110"/>
        <v>70</v>
      </c>
      <c r="L182" s="193">
        <f t="shared" si="111"/>
        <v>0.17948717948717949</v>
      </c>
      <c r="M182" s="188" t="s">
        <v>589</v>
      </c>
      <c r="N182" s="194">
        <v>42478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5">
        <v>34</v>
      </c>
      <c r="B183" s="196">
        <v>42195</v>
      </c>
      <c r="C183" s="196"/>
      <c r="D183" s="197" t="s">
        <v>672</v>
      </c>
      <c r="E183" s="198" t="s">
        <v>620</v>
      </c>
      <c r="F183" s="199">
        <v>122.5</v>
      </c>
      <c r="G183" s="199"/>
      <c r="H183" s="200">
        <v>61</v>
      </c>
      <c r="I183" s="200">
        <v>172</v>
      </c>
      <c r="J183" s="201" t="s">
        <v>673</v>
      </c>
      <c r="K183" s="202">
        <f t="shared" si="110"/>
        <v>-61.5</v>
      </c>
      <c r="L183" s="203">
        <f t="shared" si="111"/>
        <v>-0.50204081632653064</v>
      </c>
      <c r="M183" s="199" t="s">
        <v>601</v>
      </c>
      <c r="N183" s="196">
        <v>43333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35</v>
      </c>
      <c r="B184" s="186">
        <v>42219</v>
      </c>
      <c r="C184" s="186"/>
      <c r="D184" s="187" t="s">
        <v>674</v>
      </c>
      <c r="E184" s="188" t="s">
        <v>620</v>
      </c>
      <c r="F184" s="189">
        <v>297.5</v>
      </c>
      <c r="G184" s="188"/>
      <c r="H184" s="188">
        <v>350</v>
      </c>
      <c r="I184" s="190">
        <v>360</v>
      </c>
      <c r="J184" s="191" t="s">
        <v>675</v>
      </c>
      <c r="K184" s="192">
        <f t="shared" si="110"/>
        <v>52.5</v>
      </c>
      <c r="L184" s="193">
        <f t="shared" si="111"/>
        <v>0.17647058823529413</v>
      </c>
      <c r="M184" s="188" t="s">
        <v>589</v>
      </c>
      <c r="N184" s="194">
        <v>42232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36</v>
      </c>
      <c r="B185" s="186">
        <v>42219</v>
      </c>
      <c r="C185" s="186"/>
      <c r="D185" s="187" t="s">
        <v>676</v>
      </c>
      <c r="E185" s="188" t="s">
        <v>620</v>
      </c>
      <c r="F185" s="189">
        <v>115.5</v>
      </c>
      <c r="G185" s="188"/>
      <c r="H185" s="188">
        <v>149</v>
      </c>
      <c r="I185" s="190">
        <v>140</v>
      </c>
      <c r="J185" s="191" t="s">
        <v>677</v>
      </c>
      <c r="K185" s="192">
        <f t="shared" si="110"/>
        <v>33.5</v>
      </c>
      <c r="L185" s="193">
        <f t="shared" si="111"/>
        <v>0.29004329004329005</v>
      </c>
      <c r="M185" s="188" t="s">
        <v>589</v>
      </c>
      <c r="N185" s="194">
        <v>42740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37</v>
      </c>
      <c r="B186" s="186">
        <v>42251</v>
      </c>
      <c r="C186" s="186"/>
      <c r="D186" s="187" t="s">
        <v>670</v>
      </c>
      <c r="E186" s="188" t="s">
        <v>620</v>
      </c>
      <c r="F186" s="189">
        <v>226</v>
      </c>
      <c r="G186" s="188"/>
      <c r="H186" s="188">
        <v>292</v>
      </c>
      <c r="I186" s="190">
        <v>292</v>
      </c>
      <c r="J186" s="191" t="s">
        <v>678</v>
      </c>
      <c r="K186" s="192">
        <f t="shared" si="110"/>
        <v>66</v>
      </c>
      <c r="L186" s="193">
        <f t="shared" si="111"/>
        <v>0.29203539823008851</v>
      </c>
      <c r="M186" s="188" t="s">
        <v>589</v>
      </c>
      <c r="N186" s="194">
        <v>42286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38</v>
      </c>
      <c r="B187" s="186">
        <v>42254</v>
      </c>
      <c r="C187" s="186"/>
      <c r="D187" s="187" t="s">
        <v>665</v>
      </c>
      <c r="E187" s="188" t="s">
        <v>620</v>
      </c>
      <c r="F187" s="189">
        <v>232.5</v>
      </c>
      <c r="G187" s="188"/>
      <c r="H187" s="188">
        <v>312.5</v>
      </c>
      <c r="I187" s="190">
        <v>310</v>
      </c>
      <c r="J187" s="191" t="s">
        <v>622</v>
      </c>
      <c r="K187" s="192">
        <f t="shared" si="110"/>
        <v>80</v>
      </c>
      <c r="L187" s="193">
        <f t="shared" si="111"/>
        <v>0.34408602150537637</v>
      </c>
      <c r="M187" s="188" t="s">
        <v>589</v>
      </c>
      <c r="N187" s="194">
        <v>42823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39</v>
      </c>
      <c r="B188" s="186">
        <v>42268</v>
      </c>
      <c r="C188" s="186"/>
      <c r="D188" s="187" t="s">
        <v>679</v>
      </c>
      <c r="E188" s="188" t="s">
        <v>620</v>
      </c>
      <c r="F188" s="189">
        <v>196.5</v>
      </c>
      <c r="G188" s="188"/>
      <c r="H188" s="188">
        <v>238</v>
      </c>
      <c r="I188" s="190">
        <v>238</v>
      </c>
      <c r="J188" s="191" t="s">
        <v>678</v>
      </c>
      <c r="K188" s="192">
        <f t="shared" si="110"/>
        <v>41.5</v>
      </c>
      <c r="L188" s="193">
        <f t="shared" si="111"/>
        <v>0.21119592875318066</v>
      </c>
      <c r="M188" s="188" t="s">
        <v>589</v>
      </c>
      <c r="N188" s="194">
        <v>42291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40</v>
      </c>
      <c r="B189" s="186">
        <v>42271</v>
      </c>
      <c r="C189" s="186"/>
      <c r="D189" s="187" t="s">
        <v>619</v>
      </c>
      <c r="E189" s="188" t="s">
        <v>620</v>
      </c>
      <c r="F189" s="189">
        <v>65</v>
      </c>
      <c r="G189" s="188"/>
      <c r="H189" s="188">
        <v>82</v>
      </c>
      <c r="I189" s="190">
        <v>82</v>
      </c>
      <c r="J189" s="191" t="s">
        <v>678</v>
      </c>
      <c r="K189" s="192">
        <f t="shared" si="110"/>
        <v>17</v>
      </c>
      <c r="L189" s="193">
        <f t="shared" si="111"/>
        <v>0.26153846153846155</v>
      </c>
      <c r="M189" s="188" t="s">
        <v>589</v>
      </c>
      <c r="N189" s="194">
        <v>42578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41</v>
      </c>
      <c r="B190" s="186">
        <v>42291</v>
      </c>
      <c r="C190" s="186"/>
      <c r="D190" s="187" t="s">
        <v>680</v>
      </c>
      <c r="E190" s="188" t="s">
        <v>620</v>
      </c>
      <c r="F190" s="189">
        <v>144</v>
      </c>
      <c r="G190" s="188"/>
      <c r="H190" s="188">
        <v>182.5</v>
      </c>
      <c r="I190" s="190">
        <v>181</v>
      </c>
      <c r="J190" s="191" t="s">
        <v>678</v>
      </c>
      <c r="K190" s="192">
        <f t="shared" si="110"/>
        <v>38.5</v>
      </c>
      <c r="L190" s="193">
        <f t="shared" si="111"/>
        <v>0.2673611111111111</v>
      </c>
      <c r="M190" s="188" t="s">
        <v>589</v>
      </c>
      <c r="N190" s="194">
        <v>42817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42</v>
      </c>
      <c r="B191" s="186">
        <v>42291</v>
      </c>
      <c r="C191" s="186"/>
      <c r="D191" s="187" t="s">
        <v>681</v>
      </c>
      <c r="E191" s="188" t="s">
        <v>620</v>
      </c>
      <c r="F191" s="189">
        <v>264</v>
      </c>
      <c r="G191" s="188"/>
      <c r="H191" s="188">
        <v>311</v>
      </c>
      <c r="I191" s="190">
        <v>311</v>
      </c>
      <c r="J191" s="191" t="s">
        <v>678</v>
      </c>
      <c r="K191" s="192">
        <f t="shared" si="110"/>
        <v>47</v>
      </c>
      <c r="L191" s="193">
        <f t="shared" si="111"/>
        <v>0.17803030303030304</v>
      </c>
      <c r="M191" s="188" t="s">
        <v>589</v>
      </c>
      <c r="N191" s="194">
        <v>42604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43</v>
      </c>
      <c r="B192" s="186">
        <v>42318</v>
      </c>
      <c r="C192" s="186"/>
      <c r="D192" s="187" t="s">
        <v>682</v>
      </c>
      <c r="E192" s="188" t="s">
        <v>591</v>
      </c>
      <c r="F192" s="189">
        <v>549.5</v>
      </c>
      <c r="G192" s="188"/>
      <c r="H192" s="188">
        <v>630</v>
      </c>
      <c r="I192" s="190">
        <v>630</v>
      </c>
      <c r="J192" s="191" t="s">
        <v>678</v>
      </c>
      <c r="K192" s="192">
        <f t="shared" si="110"/>
        <v>80.5</v>
      </c>
      <c r="L192" s="193">
        <f t="shared" si="111"/>
        <v>0.1464968152866242</v>
      </c>
      <c r="M192" s="188" t="s">
        <v>589</v>
      </c>
      <c r="N192" s="194">
        <v>42419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44</v>
      </c>
      <c r="B193" s="186">
        <v>42342</v>
      </c>
      <c r="C193" s="186"/>
      <c r="D193" s="187" t="s">
        <v>683</v>
      </c>
      <c r="E193" s="188" t="s">
        <v>620</v>
      </c>
      <c r="F193" s="189">
        <v>1027.5</v>
      </c>
      <c r="G193" s="188"/>
      <c r="H193" s="188">
        <v>1315</v>
      </c>
      <c r="I193" s="190">
        <v>1250</v>
      </c>
      <c r="J193" s="191" t="s">
        <v>678</v>
      </c>
      <c r="K193" s="192">
        <f t="shared" si="110"/>
        <v>287.5</v>
      </c>
      <c r="L193" s="193">
        <f t="shared" si="111"/>
        <v>0.27980535279805352</v>
      </c>
      <c r="M193" s="188" t="s">
        <v>589</v>
      </c>
      <c r="N193" s="194">
        <v>43244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45</v>
      </c>
      <c r="B194" s="186">
        <v>42367</v>
      </c>
      <c r="C194" s="186"/>
      <c r="D194" s="187" t="s">
        <v>684</v>
      </c>
      <c r="E194" s="188" t="s">
        <v>620</v>
      </c>
      <c r="F194" s="189">
        <v>465</v>
      </c>
      <c r="G194" s="188"/>
      <c r="H194" s="188">
        <v>540</v>
      </c>
      <c r="I194" s="190">
        <v>540</v>
      </c>
      <c r="J194" s="191" t="s">
        <v>678</v>
      </c>
      <c r="K194" s="192">
        <f t="shared" si="110"/>
        <v>75</v>
      </c>
      <c r="L194" s="193">
        <f t="shared" si="111"/>
        <v>0.16129032258064516</v>
      </c>
      <c r="M194" s="188" t="s">
        <v>589</v>
      </c>
      <c r="N194" s="194">
        <v>42530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46</v>
      </c>
      <c r="B195" s="186">
        <v>42380</v>
      </c>
      <c r="C195" s="186"/>
      <c r="D195" s="187" t="s">
        <v>381</v>
      </c>
      <c r="E195" s="188" t="s">
        <v>591</v>
      </c>
      <c r="F195" s="189">
        <v>81</v>
      </c>
      <c r="G195" s="188"/>
      <c r="H195" s="188">
        <v>110</v>
      </c>
      <c r="I195" s="190">
        <v>110</v>
      </c>
      <c r="J195" s="191" t="s">
        <v>678</v>
      </c>
      <c r="K195" s="192">
        <f t="shared" si="110"/>
        <v>29</v>
      </c>
      <c r="L195" s="193">
        <f t="shared" si="111"/>
        <v>0.35802469135802467</v>
      </c>
      <c r="M195" s="188" t="s">
        <v>589</v>
      </c>
      <c r="N195" s="194">
        <v>42745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47</v>
      </c>
      <c r="B196" s="186">
        <v>42382</v>
      </c>
      <c r="C196" s="186"/>
      <c r="D196" s="187" t="s">
        <v>685</v>
      </c>
      <c r="E196" s="188" t="s">
        <v>591</v>
      </c>
      <c r="F196" s="189">
        <v>417.5</v>
      </c>
      <c r="G196" s="188"/>
      <c r="H196" s="188">
        <v>547</v>
      </c>
      <c r="I196" s="190">
        <v>535</v>
      </c>
      <c r="J196" s="191" t="s">
        <v>678</v>
      </c>
      <c r="K196" s="192">
        <f t="shared" si="110"/>
        <v>129.5</v>
      </c>
      <c r="L196" s="193">
        <f t="shared" si="111"/>
        <v>0.31017964071856285</v>
      </c>
      <c r="M196" s="188" t="s">
        <v>589</v>
      </c>
      <c r="N196" s="194">
        <v>42578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48</v>
      </c>
      <c r="B197" s="186">
        <v>42408</v>
      </c>
      <c r="C197" s="186"/>
      <c r="D197" s="187" t="s">
        <v>686</v>
      </c>
      <c r="E197" s="188" t="s">
        <v>620</v>
      </c>
      <c r="F197" s="189">
        <v>650</v>
      </c>
      <c r="G197" s="188"/>
      <c r="H197" s="188">
        <v>800</v>
      </c>
      <c r="I197" s="190">
        <v>800</v>
      </c>
      <c r="J197" s="191" t="s">
        <v>678</v>
      </c>
      <c r="K197" s="192">
        <f t="shared" si="110"/>
        <v>150</v>
      </c>
      <c r="L197" s="193">
        <f t="shared" si="111"/>
        <v>0.23076923076923078</v>
      </c>
      <c r="M197" s="188" t="s">
        <v>589</v>
      </c>
      <c r="N197" s="194">
        <v>43154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49</v>
      </c>
      <c r="B198" s="186">
        <v>42433</v>
      </c>
      <c r="C198" s="186"/>
      <c r="D198" s="187" t="s">
        <v>210</v>
      </c>
      <c r="E198" s="188" t="s">
        <v>620</v>
      </c>
      <c r="F198" s="189">
        <v>437.5</v>
      </c>
      <c r="G198" s="188"/>
      <c r="H198" s="188">
        <v>504.5</v>
      </c>
      <c r="I198" s="190">
        <v>522</v>
      </c>
      <c r="J198" s="191" t="s">
        <v>687</v>
      </c>
      <c r="K198" s="192">
        <f t="shared" si="110"/>
        <v>67</v>
      </c>
      <c r="L198" s="193">
        <f t="shared" si="111"/>
        <v>0.15314285714285714</v>
      </c>
      <c r="M198" s="188" t="s">
        <v>589</v>
      </c>
      <c r="N198" s="194">
        <v>42480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50</v>
      </c>
      <c r="B199" s="186">
        <v>42438</v>
      </c>
      <c r="C199" s="186"/>
      <c r="D199" s="187" t="s">
        <v>688</v>
      </c>
      <c r="E199" s="188" t="s">
        <v>620</v>
      </c>
      <c r="F199" s="189">
        <v>189.5</v>
      </c>
      <c r="G199" s="188"/>
      <c r="H199" s="188">
        <v>218</v>
      </c>
      <c r="I199" s="190">
        <v>218</v>
      </c>
      <c r="J199" s="191" t="s">
        <v>678</v>
      </c>
      <c r="K199" s="192">
        <f t="shared" si="110"/>
        <v>28.5</v>
      </c>
      <c r="L199" s="193">
        <f t="shared" si="111"/>
        <v>0.15039577836411611</v>
      </c>
      <c r="M199" s="188" t="s">
        <v>589</v>
      </c>
      <c r="N199" s="194">
        <v>43034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5">
        <v>51</v>
      </c>
      <c r="B200" s="196">
        <v>42471</v>
      </c>
      <c r="C200" s="196"/>
      <c r="D200" s="204" t="s">
        <v>689</v>
      </c>
      <c r="E200" s="199" t="s">
        <v>620</v>
      </c>
      <c r="F200" s="199">
        <v>36.5</v>
      </c>
      <c r="G200" s="200"/>
      <c r="H200" s="200">
        <v>15.85</v>
      </c>
      <c r="I200" s="200">
        <v>60</v>
      </c>
      <c r="J200" s="201" t="s">
        <v>690</v>
      </c>
      <c r="K200" s="202">
        <f t="shared" si="110"/>
        <v>-20.65</v>
      </c>
      <c r="L200" s="203">
        <f t="shared" si="111"/>
        <v>-0.5657534246575342</v>
      </c>
      <c r="M200" s="199" t="s">
        <v>601</v>
      </c>
      <c r="N200" s="207">
        <v>43627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52</v>
      </c>
      <c r="B201" s="186">
        <v>42472</v>
      </c>
      <c r="C201" s="186"/>
      <c r="D201" s="187" t="s">
        <v>691</v>
      </c>
      <c r="E201" s="188" t="s">
        <v>620</v>
      </c>
      <c r="F201" s="189">
        <v>93</v>
      </c>
      <c r="G201" s="188"/>
      <c r="H201" s="188">
        <v>149</v>
      </c>
      <c r="I201" s="190">
        <v>140</v>
      </c>
      <c r="J201" s="191" t="s">
        <v>692</v>
      </c>
      <c r="K201" s="192">
        <f t="shared" si="110"/>
        <v>56</v>
      </c>
      <c r="L201" s="193">
        <f t="shared" si="111"/>
        <v>0.60215053763440862</v>
      </c>
      <c r="M201" s="188" t="s">
        <v>589</v>
      </c>
      <c r="N201" s="194">
        <v>42740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53</v>
      </c>
      <c r="B202" s="186">
        <v>42472</v>
      </c>
      <c r="C202" s="186"/>
      <c r="D202" s="187" t="s">
        <v>693</v>
      </c>
      <c r="E202" s="188" t="s">
        <v>620</v>
      </c>
      <c r="F202" s="189">
        <v>130</v>
      </c>
      <c r="G202" s="188"/>
      <c r="H202" s="188">
        <v>150</v>
      </c>
      <c r="I202" s="190" t="s">
        <v>694</v>
      </c>
      <c r="J202" s="191" t="s">
        <v>678</v>
      </c>
      <c r="K202" s="192">
        <f t="shared" si="110"/>
        <v>20</v>
      </c>
      <c r="L202" s="193">
        <f t="shared" si="111"/>
        <v>0.15384615384615385</v>
      </c>
      <c r="M202" s="188" t="s">
        <v>589</v>
      </c>
      <c r="N202" s="194">
        <v>42564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54</v>
      </c>
      <c r="B203" s="186">
        <v>42473</v>
      </c>
      <c r="C203" s="186"/>
      <c r="D203" s="187" t="s">
        <v>695</v>
      </c>
      <c r="E203" s="188" t="s">
        <v>620</v>
      </c>
      <c r="F203" s="189">
        <v>196</v>
      </c>
      <c r="G203" s="188"/>
      <c r="H203" s="188">
        <v>299</v>
      </c>
      <c r="I203" s="190">
        <v>299</v>
      </c>
      <c r="J203" s="191" t="s">
        <v>678</v>
      </c>
      <c r="K203" s="192">
        <v>103</v>
      </c>
      <c r="L203" s="193">
        <v>0.52551020408163296</v>
      </c>
      <c r="M203" s="188" t="s">
        <v>589</v>
      </c>
      <c r="N203" s="194">
        <v>42620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55</v>
      </c>
      <c r="B204" s="186">
        <v>42473</v>
      </c>
      <c r="C204" s="186"/>
      <c r="D204" s="187" t="s">
        <v>696</v>
      </c>
      <c r="E204" s="188" t="s">
        <v>620</v>
      </c>
      <c r="F204" s="189">
        <v>88</v>
      </c>
      <c r="G204" s="188"/>
      <c r="H204" s="188">
        <v>103</v>
      </c>
      <c r="I204" s="190">
        <v>103</v>
      </c>
      <c r="J204" s="191" t="s">
        <v>678</v>
      </c>
      <c r="K204" s="192">
        <v>15</v>
      </c>
      <c r="L204" s="193">
        <v>0.170454545454545</v>
      </c>
      <c r="M204" s="188" t="s">
        <v>589</v>
      </c>
      <c r="N204" s="194">
        <v>42530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56</v>
      </c>
      <c r="B205" s="186">
        <v>42492</v>
      </c>
      <c r="C205" s="186"/>
      <c r="D205" s="187" t="s">
        <v>697</v>
      </c>
      <c r="E205" s="188" t="s">
        <v>620</v>
      </c>
      <c r="F205" s="189">
        <v>127.5</v>
      </c>
      <c r="G205" s="188"/>
      <c r="H205" s="188">
        <v>148</v>
      </c>
      <c r="I205" s="190" t="s">
        <v>698</v>
      </c>
      <c r="J205" s="191" t="s">
        <v>678</v>
      </c>
      <c r="K205" s="192">
        <f t="shared" ref="K205:K209" si="112">H205-F205</f>
        <v>20.5</v>
      </c>
      <c r="L205" s="193">
        <f t="shared" ref="L205:L209" si="113">K205/F205</f>
        <v>0.16078431372549021</v>
      </c>
      <c r="M205" s="188" t="s">
        <v>589</v>
      </c>
      <c r="N205" s="194">
        <v>42564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57</v>
      </c>
      <c r="B206" s="186">
        <v>42493</v>
      </c>
      <c r="C206" s="186"/>
      <c r="D206" s="187" t="s">
        <v>699</v>
      </c>
      <c r="E206" s="188" t="s">
        <v>620</v>
      </c>
      <c r="F206" s="189">
        <v>675</v>
      </c>
      <c r="G206" s="188"/>
      <c r="H206" s="188">
        <v>815</v>
      </c>
      <c r="I206" s="190" t="s">
        <v>700</v>
      </c>
      <c r="J206" s="191" t="s">
        <v>678</v>
      </c>
      <c r="K206" s="192">
        <f t="shared" si="112"/>
        <v>140</v>
      </c>
      <c r="L206" s="193">
        <f t="shared" si="113"/>
        <v>0.2074074074074074</v>
      </c>
      <c r="M206" s="188" t="s">
        <v>589</v>
      </c>
      <c r="N206" s="194">
        <v>43154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5">
        <v>58</v>
      </c>
      <c r="B207" s="196">
        <v>42522</v>
      </c>
      <c r="C207" s="196"/>
      <c r="D207" s="197" t="s">
        <v>701</v>
      </c>
      <c r="E207" s="198" t="s">
        <v>620</v>
      </c>
      <c r="F207" s="199">
        <v>500</v>
      </c>
      <c r="G207" s="199"/>
      <c r="H207" s="200">
        <v>232.5</v>
      </c>
      <c r="I207" s="200" t="s">
        <v>702</v>
      </c>
      <c r="J207" s="201" t="s">
        <v>703</v>
      </c>
      <c r="K207" s="202">
        <f t="shared" si="112"/>
        <v>-267.5</v>
      </c>
      <c r="L207" s="203">
        <f t="shared" si="113"/>
        <v>-0.53500000000000003</v>
      </c>
      <c r="M207" s="199" t="s">
        <v>601</v>
      </c>
      <c r="N207" s="196">
        <v>43735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59</v>
      </c>
      <c r="B208" s="186">
        <v>42527</v>
      </c>
      <c r="C208" s="186"/>
      <c r="D208" s="187" t="s">
        <v>540</v>
      </c>
      <c r="E208" s="188" t="s">
        <v>620</v>
      </c>
      <c r="F208" s="189">
        <v>110</v>
      </c>
      <c r="G208" s="188"/>
      <c r="H208" s="188">
        <v>126.5</v>
      </c>
      <c r="I208" s="190">
        <v>125</v>
      </c>
      <c r="J208" s="191" t="s">
        <v>629</v>
      </c>
      <c r="K208" s="192">
        <f t="shared" si="112"/>
        <v>16.5</v>
      </c>
      <c r="L208" s="193">
        <f t="shared" si="113"/>
        <v>0.15</v>
      </c>
      <c r="M208" s="188" t="s">
        <v>589</v>
      </c>
      <c r="N208" s="194">
        <v>42552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60</v>
      </c>
      <c r="B209" s="186">
        <v>42538</v>
      </c>
      <c r="C209" s="186"/>
      <c r="D209" s="187" t="s">
        <v>704</v>
      </c>
      <c r="E209" s="188" t="s">
        <v>620</v>
      </c>
      <c r="F209" s="189">
        <v>44</v>
      </c>
      <c r="G209" s="188"/>
      <c r="H209" s="188">
        <v>69.5</v>
      </c>
      <c r="I209" s="190">
        <v>69.5</v>
      </c>
      <c r="J209" s="191" t="s">
        <v>705</v>
      </c>
      <c r="K209" s="192">
        <f t="shared" si="112"/>
        <v>25.5</v>
      </c>
      <c r="L209" s="193">
        <f t="shared" si="113"/>
        <v>0.57954545454545459</v>
      </c>
      <c r="M209" s="188" t="s">
        <v>589</v>
      </c>
      <c r="N209" s="194">
        <v>42977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61</v>
      </c>
      <c r="B210" s="186">
        <v>42549</v>
      </c>
      <c r="C210" s="186"/>
      <c r="D210" s="187" t="s">
        <v>706</v>
      </c>
      <c r="E210" s="188" t="s">
        <v>620</v>
      </c>
      <c r="F210" s="189">
        <v>262.5</v>
      </c>
      <c r="G210" s="188"/>
      <c r="H210" s="188">
        <v>340</v>
      </c>
      <c r="I210" s="190">
        <v>333</v>
      </c>
      <c r="J210" s="191" t="s">
        <v>707</v>
      </c>
      <c r="K210" s="192">
        <v>77.5</v>
      </c>
      <c r="L210" s="193">
        <v>0.29523809523809502</v>
      </c>
      <c r="M210" s="188" t="s">
        <v>589</v>
      </c>
      <c r="N210" s="194">
        <v>43017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62</v>
      </c>
      <c r="B211" s="186">
        <v>42549</v>
      </c>
      <c r="C211" s="186"/>
      <c r="D211" s="187" t="s">
        <v>708</v>
      </c>
      <c r="E211" s="188" t="s">
        <v>620</v>
      </c>
      <c r="F211" s="189">
        <v>840</v>
      </c>
      <c r="G211" s="188"/>
      <c r="H211" s="188">
        <v>1230</v>
      </c>
      <c r="I211" s="190">
        <v>1230</v>
      </c>
      <c r="J211" s="191" t="s">
        <v>678</v>
      </c>
      <c r="K211" s="192">
        <v>390</v>
      </c>
      <c r="L211" s="193">
        <v>0.46428571428571402</v>
      </c>
      <c r="M211" s="188" t="s">
        <v>589</v>
      </c>
      <c r="N211" s="194">
        <v>42649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8">
        <v>63</v>
      </c>
      <c r="B212" s="209">
        <v>42556</v>
      </c>
      <c r="C212" s="209"/>
      <c r="D212" s="210" t="s">
        <v>709</v>
      </c>
      <c r="E212" s="211" t="s">
        <v>620</v>
      </c>
      <c r="F212" s="211">
        <v>395</v>
      </c>
      <c r="G212" s="212"/>
      <c r="H212" s="212">
        <f>(468.5+342.5)/2</f>
        <v>405.5</v>
      </c>
      <c r="I212" s="212">
        <v>510</v>
      </c>
      <c r="J212" s="213" t="s">
        <v>710</v>
      </c>
      <c r="K212" s="214">
        <f t="shared" ref="K212:K218" si="114">H212-F212</f>
        <v>10.5</v>
      </c>
      <c r="L212" s="215">
        <f t="shared" ref="L212:L218" si="115">K212/F212</f>
        <v>2.6582278481012658E-2</v>
      </c>
      <c r="M212" s="211" t="s">
        <v>711</v>
      </c>
      <c r="N212" s="209">
        <v>43606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5">
        <v>64</v>
      </c>
      <c r="B213" s="196">
        <v>42584</v>
      </c>
      <c r="C213" s="196"/>
      <c r="D213" s="197" t="s">
        <v>712</v>
      </c>
      <c r="E213" s="198" t="s">
        <v>591</v>
      </c>
      <c r="F213" s="199">
        <f>169.5-12.8</f>
        <v>156.69999999999999</v>
      </c>
      <c r="G213" s="199"/>
      <c r="H213" s="200">
        <v>77</v>
      </c>
      <c r="I213" s="200" t="s">
        <v>713</v>
      </c>
      <c r="J213" s="201" t="s">
        <v>714</v>
      </c>
      <c r="K213" s="202">
        <f t="shared" si="114"/>
        <v>-79.699999999999989</v>
      </c>
      <c r="L213" s="203">
        <f t="shared" si="115"/>
        <v>-0.50861518825781749</v>
      </c>
      <c r="M213" s="199" t="s">
        <v>601</v>
      </c>
      <c r="N213" s="196">
        <v>43522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5">
        <v>65</v>
      </c>
      <c r="B214" s="196">
        <v>42586</v>
      </c>
      <c r="C214" s="196"/>
      <c r="D214" s="197" t="s">
        <v>715</v>
      </c>
      <c r="E214" s="198" t="s">
        <v>620</v>
      </c>
      <c r="F214" s="199">
        <v>400</v>
      </c>
      <c r="G214" s="199"/>
      <c r="H214" s="200">
        <v>305</v>
      </c>
      <c r="I214" s="200">
        <v>475</v>
      </c>
      <c r="J214" s="201" t="s">
        <v>716</v>
      </c>
      <c r="K214" s="202">
        <f t="shared" si="114"/>
        <v>-95</v>
      </c>
      <c r="L214" s="203">
        <f t="shared" si="115"/>
        <v>-0.23749999999999999</v>
      </c>
      <c r="M214" s="199" t="s">
        <v>601</v>
      </c>
      <c r="N214" s="196">
        <v>43606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66</v>
      </c>
      <c r="B215" s="186">
        <v>42593</v>
      </c>
      <c r="C215" s="186"/>
      <c r="D215" s="187" t="s">
        <v>717</v>
      </c>
      <c r="E215" s="188" t="s">
        <v>620</v>
      </c>
      <c r="F215" s="189">
        <v>86.5</v>
      </c>
      <c r="G215" s="188"/>
      <c r="H215" s="188">
        <v>130</v>
      </c>
      <c r="I215" s="190">
        <v>130</v>
      </c>
      <c r="J215" s="191" t="s">
        <v>718</v>
      </c>
      <c r="K215" s="192">
        <f t="shared" si="114"/>
        <v>43.5</v>
      </c>
      <c r="L215" s="193">
        <f t="shared" si="115"/>
        <v>0.50289017341040465</v>
      </c>
      <c r="M215" s="188" t="s">
        <v>589</v>
      </c>
      <c r="N215" s="194">
        <v>43091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5">
        <v>67</v>
      </c>
      <c r="B216" s="196">
        <v>42600</v>
      </c>
      <c r="C216" s="196"/>
      <c r="D216" s="197" t="s">
        <v>109</v>
      </c>
      <c r="E216" s="198" t="s">
        <v>620</v>
      </c>
      <c r="F216" s="199">
        <v>133.5</v>
      </c>
      <c r="G216" s="199"/>
      <c r="H216" s="200">
        <v>126.5</v>
      </c>
      <c r="I216" s="200">
        <v>178</v>
      </c>
      <c r="J216" s="201" t="s">
        <v>719</v>
      </c>
      <c r="K216" s="202">
        <f t="shared" si="114"/>
        <v>-7</v>
      </c>
      <c r="L216" s="203">
        <f t="shared" si="115"/>
        <v>-5.2434456928838954E-2</v>
      </c>
      <c r="M216" s="199" t="s">
        <v>601</v>
      </c>
      <c r="N216" s="196">
        <v>42615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68</v>
      </c>
      <c r="B217" s="186">
        <v>42613</v>
      </c>
      <c r="C217" s="186"/>
      <c r="D217" s="187" t="s">
        <v>720</v>
      </c>
      <c r="E217" s="188" t="s">
        <v>620</v>
      </c>
      <c r="F217" s="189">
        <v>560</v>
      </c>
      <c r="G217" s="188"/>
      <c r="H217" s="188">
        <v>725</v>
      </c>
      <c r="I217" s="190">
        <v>725</v>
      </c>
      <c r="J217" s="191" t="s">
        <v>622</v>
      </c>
      <c r="K217" s="192">
        <f t="shared" si="114"/>
        <v>165</v>
      </c>
      <c r="L217" s="193">
        <f t="shared" si="115"/>
        <v>0.29464285714285715</v>
      </c>
      <c r="M217" s="188" t="s">
        <v>589</v>
      </c>
      <c r="N217" s="194">
        <v>42456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69</v>
      </c>
      <c r="B218" s="186">
        <v>42614</v>
      </c>
      <c r="C218" s="186"/>
      <c r="D218" s="187" t="s">
        <v>721</v>
      </c>
      <c r="E218" s="188" t="s">
        <v>620</v>
      </c>
      <c r="F218" s="189">
        <v>160.5</v>
      </c>
      <c r="G218" s="188"/>
      <c r="H218" s="188">
        <v>210</v>
      </c>
      <c r="I218" s="190">
        <v>210</v>
      </c>
      <c r="J218" s="191" t="s">
        <v>622</v>
      </c>
      <c r="K218" s="192">
        <f t="shared" si="114"/>
        <v>49.5</v>
      </c>
      <c r="L218" s="193">
        <f t="shared" si="115"/>
        <v>0.30841121495327101</v>
      </c>
      <c r="M218" s="188" t="s">
        <v>589</v>
      </c>
      <c r="N218" s="194">
        <v>42871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70</v>
      </c>
      <c r="B219" s="186">
        <v>42646</v>
      </c>
      <c r="C219" s="186"/>
      <c r="D219" s="187" t="s">
        <v>395</v>
      </c>
      <c r="E219" s="188" t="s">
        <v>620</v>
      </c>
      <c r="F219" s="189">
        <v>430</v>
      </c>
      <c r="G219" s="188"/>
      <c r="H219" s="188">
        <v>596</v>
      </c>
      <c r="I219" s="190">
        <v>575</v>
      </c>
      <c r="J219" s="191" t="s">
        <v>722</v>
      </c>
      <c r="K219" s="192">
        <v>166</v>
      </c>
      <c r="L219" s="193">
        <v>0.38604651162790699</v>
      </c>
      <c r="M219" s="188" t="s">
        <v>589</v>
      </c>
      <c r="N219" s="194">
        <v>42769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71</v>
      </c>
      <c r="B220" s="186">
        <v>42657</v>
      </c>
      <c r="C220" s="186"/>
      <c r="D220" s="187" t="s">
        <v>723</v>
      </c>
      <c r="E220" s="188" t="s">
        <v>620</v>
      </c>
      <c r="F220" s="189">
        <v>280</v>
      </c>
      <c r="G220" s="188"/>
      <c r="H220" s="188">
        <v>345</v>
      </c>
      <c r="I220" s="190">
        <v>345</v>
      </c>
      <c r="J220" s="191" t="s">
        <v>622</v>
      </c>
      <c r="K220" s="192">
        <f t="shared" ref="K220:K225" si="116">H220-F220</f>
        <v>65</v>
      </c>
      <c r="L220" s="193">
        <f t="shared" ref="L220:L221" si="117">K220/F220</f>
        <v>0.23214285714285715</v>
      </c>
      <c r="M220" s="188" t="s">
        <v>589</v>
      </c>
      <c r="N220" s="194">
        <v>42814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72</v>
      </c>
      <c r="B221" s="186">
        <v>42657</v>
      </c>
      <c r="C221" s="186"/>
      <c r="D221" s="187" t="s">
        <v>724</v>
      </c>
      <c r="E221" s="188" t="s">
        <v>620</v>
      </c>
      <c r="F221" s="189">
        <v>245</v>
      </c>
      <c r="G221" s="188"/>
      <c r="H221" s="188">
        <v>325.5</v>
      </c>
      <c r="I221" s="190">
        <v>330</v>
      </c>
      <c r="J221" s="191" t="s">
        <v>725</v>
      </c>
      <c r="K221" s="192">
        <f t="shared" si="116"/>
        <v>80.5</v>
      </c>
      <c r="L221" s="193">
        <f t="shared" si="117"/>
        <v>0.32857142857142857</v>
      </c>
      <c r="M221" s="188" t="s">
        <v>589</v>
      </c>
      <c r="N221" s="194">
        <v>42769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73</v>
      </c>
      <c r="B222" s="186">
        <v>42660</v>
      </c>
      <c r="C222" s="186"/>
      <c r="D222" s="187" t="s">
        <v>345</v>
      </c>
      <c r="E222" s="188" t="s">
        <v>620</v>
      </c>
      <c r="F222" s="189">
        <v>125</v>
      </c>
      <c r="G222" s="188"/>
      <c r="H222" s="188">
        <v>160</v>
      </c>
      <c r="I222" s="190">
        <v>160</v>
      </c>
      <c r="J222" s="191" t="s">
        <v>678</v>
      </c>
      <c r="K222" s="192">
        <f t="shared" si="116"/>
        <v>35</v>
      </c>
      <c r="L222" s="193">
        <v>0.28000000000000003</v>
      </c>
      <c r="M222" s="188" t="s">
        <v>589</v>
      </c>
      <c r="N222" s="194">
        <v>42803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74</v>
      </c>
      <c r="B223" s="186">
        <v>42660</v>
      </c>
      <c r="C223" s="186"/>
      <c r="D223" s="187" t="s">
        <v>468</v>
      </c>
      <c r="E223" s="188" t="s">
        <v>620</v>
      </c>
      <c r="F223" s="189">
        <v>114</v>
      </c>
      <c r="G223" s="188"/>
      <c r="H223" s="188">
        <v>145</v>
      </c>
      <c r="I223" s="190">
        <v>145</v>
      </c>
      <c r="J223" s="191" t="s">
        <v>678</v>
      </c>
      <c r="K223" s="192">
        <f t="shared" si="116"/>
        <v>31</v>
      </c>
      <c r="L223" s="193">
        <f t="shared" ref="L223:L225" si="118">K223/F223</f>
        <v>0.27192982456140352</v>
      </c>
      <c r="M223" s="188" t="s">
        <v>589</v>
      </c>
      <c r="N223" s="194">
        <v>42859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75</v>
      </c>
      <c r="B224" s="186">
        <v>42660</v>
      </c>
      <c r="C224" s="186"/>
      <c r="D224" s="187" t="s">
        <v>726</v>
      </c>
      <c r="E224" s="188" t="s">
        <v>620</v>
      </c>
      <c r="F224" s="189">
        <v>212</v>
      </c>
      <c r="G224" s="188"/>
      <c r="H224" s="188">
        <v>280</v>
      </c>
      <c r="I224" s="190">
        <v>276</v>
      </c>
      <c r="J224" s="191" t="s">
        <v>727</v>
      </c>
      <c r="K224" s="192">
        <f t="shared" si="116"/>
        <v>68</v>
      </c>
      <c r="L224" s="193">
        <f t="shared" si="118"/>
        <v>0.32075471698113206</v>
      </c>
      <c r="M224" s="188" t="s">
        <v>589</v>
      </c>
      <c r="N224" s="194">
        <v>42858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76</v>
      </c>
      <c r="B225" s="186">
        <v>42678</v>
      </c>
      <c r="C225" s="186"/>
      <c r="D225" s="187" t="s">
        <v>456</v>
      </c>
      <c r="E225" s="188" t="s">
        <v>620</v>
      </c>
      <c r="F225" s="189">
        <v>155</v>
      </c>
      <c r="G225" s="188"/>
      <c r="H225" s="188">
        <v>210</v>
      </c>
      <c r="I225" s="190">
        <v>210</v>
      </c>
      <c r="J225" s="191" t="s">
        <v>728</v>
      </c>
      <c r="K225" s="192">
        <f t="shared" si="116"/>
        <v>55</v>
      </c>
      <c r="L225" s="193">
        <f t="shared" si="118"/>
        <v>0.35483870967741937</v>
      </c>
      <c r="M225" s="188" t="s">
        <v>589</v>
      </c>
      <c r="N225" s="194">
        <v>42944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5">
        <v>77</v>
      </c>
      <c r="B226" s="196">
        <v>42710</v>
      </c>
      <c r="C226" s="196"/>
      <c r="D226" s="197" t="s">
        <v>729</v>
      </c>
      <c r="E226" s="198" t="s">
        <v>620</v>
      </c>
      <c r="F226" s="199">
        <v>150.5</v>
      </c>
      <c r="G226" s="199"/>
      <c r="H226" s="200">
        <v>72.5</v>
      </c>
      <c r="I226" s="200">
        <v>174</v>
      </c>
      <c r="J226" s="201" t="s">
        <v>730</v>
      </c>
      <c r="K226" s="202">
        <v>-78</v>
      </c>
      <c r="L226" s="203">
        <v>-0.51827242524916906</v>
      </c>
      <c r="M226" s="199" t="s">
        <v>601</v>
      </c>
      <c r="N226" s="196">
        <v>43333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78</v>
      </c>
      <c r="B227" s="186">
        <v>42712</v>
      </c>
      <c r="C227" s="186"/>
      <c r="D227" s="187" t="s">
        <v>731</v>
      </c>
      <c r="E227" s="188" t="s">
        <v>620</v>
      </c>
      <c r="F227" s="189">
        <v>380</v>
      </c>
      <c r="G227" s="188"/>
      <c r="H227" s="188">
        <v>478</v>
      </c>
      <c r="I227" s="190">
        <v>468</v>
      </c>
      <c r="J227" s="191" t="s">
        <v>678</v>
      </c>
      <c r="K227" s="192">
        <f t="shared" ref="K227:K229" si="119">H227-F227</f>
        <v>98</v>
      </c>
      <c r="L227" s="193">
        <f t="shared" ref="L227:L229" si="120">K227/F227</f>
        <v>0.25789473684210529</v>
      </c>
      <c r="M227" s="188" t="s">
        <v>589</v>
      </c>
      <c r="N227" s="194">
        <v>43025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79</v>
      </c>
      <c r="B228" s="186">
        <v>42734</v>
      </c>
      <c r="C228" s="186"/>
      <c r="D228" s="187" t="s">
        <v>108</v>
      </c>
      <c r="E228" s="188" t="s">
        <v>620</v>
      </c>
      <c r="F228" s="189">
        <v>305</v>
      </c>
      <c r="G228" s="188"/>
      <c r="H228" s="188">
        <v>375</v>
      </c>
      <c r="I228" s="190">
        <v>375</v>
      </c>
      <c r="J228" s="191" t="s">
        <v>678</v>
      </c>
      <c r="K228" s="192">
        <f t="shared" si="119"/>
        <v>70</v>
      </c>
      <c r="L228" s="193">
        <f t="shared" si="120"/>
        <v>0.22950819672131148</v>
      </c>
      <c r="M228" s="188" t="s">
        <v>589</v>
      </c>
      <c r="N228" s="194">
        <v>42768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80</v>
      </c>
      <c r="B229" s="186">
        <v>42739</v>
      </c>
      <c r="C229" s="186"/>
      <c r="D229" s="187" t="s">
        <v>94</v>
      </c>
      <c r="E229" s="188" t="s">
        <v>620</v>
      </c>
      <c r="F229" s="189">
        <v>99.5</v>
      </c>
      <c r="G229" s="188"/>
      <c r="H229" s="188">
        <v>158</v>
      </c>
      <c r="I229" s="190">
        <v>158</v>
      </c>
      <c r="J229" s="191" t="s">
        <v>678</v>
      </c>
      <c r="K229" s="192">
        <f t="shared" si="119"/>
        <v>58.5</v>
      </c>
      <c r="L229" s="193">
        <f t="shared" si="120"/>
        <v>0.5879396984924623</v>
      </c>
      <c r="M229" s="188" t="s">
        <v>589</v>
      </c>
      <c r="N229" s="194">
        <v>42898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81</v>
      </c>
      <c r="B230" s="186">
        <v>42739</v>
      </c>
      <c r="C230" s="186"/>
      <c r="D230" s="187" t="s">
        <v>94</v>
      </c>
      <c r="E230" s="188" t="s">
        <v>620</v>
      </c>
      <c r="F230" s="189">
        <v>99.5</v>
      </c>
      <c r="G230" s="188"/>
      <c r="H230" s="188">
        <v>158</v>
      </c>
      <c r="I230" s="190">
        <v>158</v>
      </c>
      <c r="J230" s="191" t="s">
        <v>678</v>
      </c>
      <c r="K230" s="192">
        <v>58.5</v>
      </c>
      <c r="L230" s="193">
        <v>0.58793969849246197</v>
      </c>
      <c r="M230" s="188" t="s">
        <v>589</v>
      </c>
      <c r="N230" s="194">
        <v>42898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82</v>
      </c>
      <c r="B231" s="186">
        <v>42786</v>
      </c>
      <c r="C231" s="186"/>
      <c r="D231" s="187" t="s">
        <v>185</v>
      </c>
      <c r="E231" s="188" t="s">
        <v>620</v>
      </c>
      <c r="F231" s="189">
        <v>140.5</v>
      </c>
      <c r="G231" s="188"/>
      <c r="H231" s="188">
        <v>220</v>
      </c>
      <c r="I231" s="190">
        <v>220</v>
      </c>
      <c r="J231" s="191" t="s">
        <v>678</v>
      </c>
      <c r="K231" s="192">
        <f>H231-F231</f>
        <v>79.5</v>
      </c>
      <c r="L231" s="193">
        <f>K231/F231</f>
        <v>0.5658362989323843</v>
      </c>
      <c r="M231" s="188" t="s">
        <v>589</v>
      </c>
      <c r="N231" s="194">
        <v>42864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83</v>
      </c>
      <c r="B232" s="186">
        <v>42786</v>
      </c>
      <c r="C232" s="186"/>
      <c r="D232" s="187" t="s">
        <v>732</v>
      </c>
      <c r="E232" s="188" t="s">
        <v>620</v>
      </c>
      <c r="F232" s="189">
        <v>202.5</v>
      </c>
      <c r="G232" s="188"/>
      <c r="H232" s="188">
        <v>234</v>
      </c>
      <c r="I232" s="190">
        <v>234</v>
      </c>
      <c r="J232" s="191" t="s">
        <v>678</v>
      </c>
      <c r="K232" s="192">
        <v>31.5</v>
      </c>
      <c r="L232" s="193">
        <v>0.155555555555556</v>
      </c>
      <c r="M232" s="188" t="s">
        <v>589</v>
      </c>
      <c r="N232" s="194">
        <v>42836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84</v>
      </c>
      <c r="B233" s="186">
        <v>42818</v>
      </c>
      <c r="C233" s="186"/>
      <c r="D233" s="187" t="s">
        <v>733</v>
      </c>
      <c r="E233" s="188" t="s">
        <v>620</v>
      </c>
      <c r="F233" s="189">
        <v>300.5</v>
      </c>
      <c r="G233" s="188"/>
      <c r="H233" s="188">
        <v>417.5</v>
      </c>
      <c r="I233" s="190">
        <v>420</v>
      </c>
      <c r="J233" s="191" t="s">
        <v>734</v>
      </c>
      <c r="K233" s="192">
        <f>H233-F233</f>
        <v>117</v>
      </c>
      <c r="L233" s="193">
        <f>K233/F233</f>
        <v>0.38935108153078202</v>
      </c>
      <c r="M233" s="188" t="s">
        <v>589</v>
      </c>
      <c r="N233" s="194">
        <v>43070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85</v>
      </c>
      <c r="B234" s="186">
        <v>42818</v>
      </c>
      <c r="C234" s="186"/>
      <c r="D234" s="187" t="s">
        <v>708</v>
      </c>
      <c r="E234" s="188" t="s">
        <v>620</v>
      </c>
      <c r="F234" s="189">
        <v>850</v>
      </c>
      <c r="G234" s="188"/>
      <c r="H234" s="188">
        <v>1042.5</v>
      </c>
      <c r="I234" s="190">
        <v>1023</v>
      </c>
      <c r="J234" s="191" t="s">
        <v>735</v>
      </c>
      <c r="K234" s="192">
        <v>192.5</v>
      </c>
      <c r="L234" s="193">
        <v>0.22647058823529401</v>
      </c>
      <c r="M234" s="188" t="s">
        <v>589</v>
      </c>
      <c r="N234" s="194">
        <v>42830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86</v>
      </c>
      <c r="B235" s="186">
        <v>42830</v>
      </c>
      <c r="C235" s="186"/>
      <c r="D235" s="187" t="s">
        <v>487</v>
      </c>
      <c r="E235" s="188" t="s">
        <v>620</v>
      </c>
      <c r="F235" s="189">
        <v>785</v>
      </c>
      <c r="G235" s="188"/>
      <c r="H235" s="188">
        <v>930</v>
      </c>
      <c r="I235" s="190">
        <v>920</v>
      </c>
      <c r="J235" s="191" t="s">
        <v>736</v>
      </c>
      <c r="K235" s="192">
        <f>H235-F235</f>
        <v>145</v>
      </c>
      <c r="L235" s="193">
        <f>K235/F235</f>
        <v>0.18471337579617833</v>
      </c>
      <c r="M235" s="188" t="s">
        <v>589</v>
      </c>
      <c r="N235" s="194">
        <v>42976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5">
        <v>87</v>
      </c>
      <c r="B236" s="196">
        <v>42831</v>
      </c>
      <c r="C236" s="196"/>
      <c r="D236" s="197" t="s">
        <v>737</v>
      </c>
      <c r="E236" s="198" t="s">
        <v>620</v>
      </c>
      <c r="F236" s="199">
        <v>40</v>
      </c>
      <c r="G236" s="199"/>
      <c r="H236" s="200">
        <v>13.1</v>
      </c>
      <c r="I236" s="200">
        <v>60</v>
      </c>
      <c r="J236" s="201" t="s">
        <v>738</v>
      </c>
      <c r="K236" s="202">
        <v>-26.9</v>
      </c>
      <c r="L236" s="203">
        <v>-0.67249999999999999</v>
      </c>
      <c r="M236" s="199" t="s">
        <v>601</v>
      </c>
      <c r="N236" s="196">
        <v>43138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88</v>
      </c>
      <c r="B237" s="186">
        <v>42837</v>
      </c>
      <c r="C237" s="186"/>
      <c r="D237" s="187" t="s">
        <v>93</v>
      </c>
      <c r="E237" s="188" t="s">
        <v>620</v>
      </c>
      <c r="F237" s="189">
        <v>289.5</v>
      </c>
      <c r="G237" s="188"/>
      <c r="H237" s="188">
        <v>354</v>
      </c>
      <c r="I237" s="190">
        <v>360</v>
      </c>
      <c r="J237" s="191" t="s">
        <v>739</v>
      </c>
      <c r="K237" s="192">
        <f t="shared" ref="K237:K245" si="121">H237-F237</f>
        <v>64.5</v>
      </c>
      <c r="L237" s="193">
        <f t="shared" ref="L237:L245" si="122">K237/F237</f>
        <v>0.22279792746113988</v>
      </c>
      <c r="M237" s="188" t="s">
        <v>589</v>
      </c>
      <c r="N237" s="194">
        <v>43040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89</v>
      </c>
      <c r="B238" s="186">
        <v>42845</v>
      </c>
      <c r="C238" s="186"/>
      <c r="D238" s="187" t="s">
        <v>426</v>
      </c>
      <c r="E238" s="188" t="s">
        <v>620</v>
      </c>
      <c r="F238" s="189">
        <v>700</v>
      </c>
      <c r="G238" s="188"/>
      <c r="H238" s="188">
        <v>840</v>
      </c>
      <c r="I238" s="190">
        <v>840</v>
      </c>
      <c r="J238" s="191" t="s">
        <v>740</v>
      </c>
      <c r="K238" s="192">
        <f t="shared" si="121"/>
        <v>140</v>
      </c>
      <c r="L238" s="193">
        <f t="shared" si="122"/>
        <v>0.2</v>
      </c>
      <c r="M238" s="188" t="s">
        <v>589</v>
      </c>
      <c r="N238" s="194">
        <v>42893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90</v>
      </c>
      <c r="B239" s="186">
        <v>42887</v>
      </c>
      <c r="C239" s="186"/>
      <c r="D239" s="187" t="s">
        <v>741</v>
      </c>
      <c r="E239" s="188" t="s">
        <v>620</v>
      </c>
      <c r="F239" s="189">
        <v>130</v>
      </c>
      <c r="G239" s="188"/>
      <c r="H239" s="188">
        <v>144.25</v>
      </c>
      <c r="I239" s="190">
        <v>170</v>
      </c>
      <c r="J239" s="191" t="s">
        <v>742</v>
      </c>
      <c r="K239" s="192">
        <f t="shared" si="121"/>
        <v>14.25</v>
      </c>
      <c r="L239" s="193">
        <f t="shared" si="122"/>
        <v>0.10961538461538461</v>
      </c>
      <c r="M239" s="188" t="s">
        <v>589</v>
      </c>
      <c r="N239" s="194">
        <v>43675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91</v>
      </c>
      <c r="B240" s="186">
        <v>42901</v>
      </c>
      <c r="C240" s="186"/>
      <c r="D240" s="187" t="s">
        <v>743</v>
      </c>
      <c r="E240" s="188" t="s">
        <v>620</v>
      </c>
      <c r="F240" s="189">
        <v>214.5</v>
      </c>
      <c r="G240" s="188"/>
      <c r="H240" s="188">
        <v>262</v>
      </c>
      <c r="I240" s="190">
        <v>262</v>
      </c>
      <c r="J240" s="191" t="s">
        <v>744</v>
      </c>
      <c r="K240" s="192">
        <f t="shared" si="121"/>
        <v>47.5</v>
      </c>
      <c r="L240" s="193">
        <f t="shared" si="122"/>
        <v>0.22144522144522144</v>
      </c>
      <c r="M240" s="188" t="s">
        <v>589</v>
      </c>
      <c r="N240" s="194">
        <v>42977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92</v>
      </c>
      <c r="B241" s="217">
        <v>42933</v>
      </c>
      <c r="C241" s="217"/>
      <c r="D241" s="218" t="s">
        <v>745</v>
      </c>
      <c r="E241" s="219" t="s">
        <v>620</v>
      </c>
      <c r="F241" s="220">
        <v>370</v>
      </c>
      <c r="G241" s="219"/>
      <c r="H241" s="219">
        <v>447.5</v>
      </c>
      <c r="I241" s="221">
        <v>450</v>
      </c>
      <c r="J241" s="222" t="s">
        <v>678</v>
      </c>
      <c r="K241" s="192">
        <f t="shared" si="121"/>
        <v>77.5</v>
      </c>
      <c r="L241" s="223">
        <f t="shared" si="122"/>
        <v>0.20945945945945946</v>
      </c>
      <c r="M241" s="219" t="s">
        <v>589</v>
      </c>
      <c r="N241" s="224">
        <v>43035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93</v>
      </c>
      <c r="B242" s="217">
        <v>42943</v>
      </c>
      <c r="C242" s="217"/>
      <c r="D242" s="218" t="s">
        <v>183</v>
      </c>
      <c r="E242" s="219" t="s">
        <v>620</v>
      </c>
      <c r="F242" s="220">
        <v>657.5</v>
      </c>
      <c r="G242" s="219"/>
      <c r="H242" s="219">
        <v>825</v>
      </c>
      <c r="I242" s="221">
        <v>820</v>
      </c>
      <c r="J242" s="222" t="s">
        <v>678</v>
      </c>
      <c r="K242" s="192">
        <f t="shared" si="121"/>
        <v>167.5</v>
      </c>
      <c r="L242" s="223">
        <f t="shared" si="122"/>
        <v>0.25475285171102663</v>
      </c>
      <c r="M242" s="219" t="s">
        <v>589</v>
      </c>
      <c r="N242" s="224">
        <v>43090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94</v>
      </c>
      <c r="B243" s="186">
        <v>42964</v>
      </c>
      <c r="C243" s="186"/>
      <c r="D243" s="187" t="s">
        <v>361</v>
      </c>
      <c r="E243" s="188" t="s">
        <v>620</v>
      </c>
      <c r="F243" s="189">
        <v>605</v>
      </c>
      <c r="G243" s="188"/>
      <c r="H243" s="188">
        <v>750</v>
      </c>
      <c r="I243" s="190">
        <v>750</v>
      </c>
      <c r="J243" s="191" t="s">
        <v>736</v>
      </c>
      <c r="K243" s="192">
        <f t="shared" si="121"/>
        <v>145</v>
      </c>
      <c r="L243" s="193">
        <f t="shared" si="122"/>
        <v>0.23966942148760331</v>
      </c>
      <c r="M243" s="188" t="s">
        <v>589</v>
      </c>
      <c r="N243" s="194">
        <v>43027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5">
        <v>95</v>
      </c>
      <c r="B244" s="196">
        <v>42979</v>
      </c>
      <c r="C244" s="196"/>
      <c r="D244" s="204" t="s">
        <v>746</v>
      </c>
      <c r="E244" s="199" t="s">
        <v>620</v>
      </c>
      <c r="F244" s="199">
        <v>255</v>
      </c>
      <c r="G244" s="200"/>
      <c r="H244" s="200">
        <v>217.25</v>
      </c>
      <c r="I244" s="200">
        <v>320</v>
      </c>
      <c r="J244" s="201" t="s">
        <v>747</v>
      </c>
      <c r="K244" s="202">
        <f t="shared" si="121"/>
        <v>-37.75</v>
      </c>
      <c r="L244" s="205">
        <f t="shared" si="122"/>
        <v>-0.14803921568627451</v>
      </c>
      <c r="M244" s="199" t="s">
        <v>601</v>
      </c>
      <c r="N244" s="196">
        <v>43661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96</v>
      </c>
      <c r="B245" s="186">
        <v>42997</v>
      </c>
      <c r="C245" s="186"/>
      <c r="D245" s="187" t="s">
        <v>748</v>
      </c>
      <c r="E245" s="188" t="s">
        <v>620</v>
      </c>
      <c r="F245" s="189">
        <v>215</v>
      </c>
      <c r="G245" s="188"/>
      <c r="H245" s="188">
        <v>258</v>
      </c>
      <c r="I245" s="190">
        <v>258</v>
      </c>
      <c r="J245" s="191" t="s">
        <v>678</v>
      </c>
      <c r="K245" s="192">
        <f t="shared" si="121"/>
        <v>43</v>
      </c>
      <c r="L245" s="193">
        <f t="shared" si="122"/>
        <v>0.2</v>
      </c>
      <c r="M245" s="188" t="s">
        <v>589</v>
      </c>
      <c r="N245" s="194">
        <v>43040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97</v>
      </c>
      <c r="B246" s="186">
        <v>42997</v>
      </c>
      <c r="C246" s="186"/>
      <c r="D246" s="187" t="s">
        <v>748</v>
      </c>
      <c r="E246" s="188" t="s">
        <v>620</v>
      </c>
      <c r="F246" s="189">
        <v>215</v>
      </c>
      <c r="G246" s="188"/>
      <c r="H246" s="188">
        <v>258</v>
      </c>
      <c r="I246" s="190">
        <v>258</v>
      </c>
      <c r="J246" s="222" t="s">
        <v>678</v>
      </c>
      <c r="K246" s="192">
        <v>43</v>
      </c>
      <c r="L246" s="193">
        <v>0.2</v>
      </c>
      <c r="M246" s="188" t="s">
        <v>589</v>
      </c>
      <c r="N246" s="194">
        <v>43040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98</v>
      </c>
      <c r="B247" s="217">
        <v>42998</v>
      </c>
      <c r="C247" s="217"/>
      <c r="D247" s="218" t="s">
        <v>749</v>
      </c>
      <c r="E247" s="219" t="s">
        <v>620</v>
      </c>
      <c r="F247" s="189">
        <v>75</v>
      </c>
      <c r="G247" s="219"/>
      <c r="H247" s="219">
        <v>90</v>
      </c>
      <c r="I247" s="221">
        <v>90</v>
      </c>
      <c r="J247" s="191" t="s">
        <v>750</v>
      </c>
      <c r="K247" s="192">
        <f t="shared" ref="K247:K252" si="123">H247-F247</f>
        <v>15</v>
      </c>
      <c r="L247" s="193">
        <f t="shared" ref="L247:L252" si="124">K247/F247</f>
        <v>0.2</v>
      </c>
      <c r="M247" s="188" t="s">
        <v>589</v>
      </c>
      <c r="N247" s="194">
        <v>43019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99</v>
      </c>
      <c r="B248" s="217">
        <v>43011</v>
      </c>
      <c r="C248" s="217"/>
      <c r="D248" s="218" t="s">
        <v>603</v>
      </c>
      <c r="E248" s="219" t="s">
        <v>620</v>
      </c>
      <c r="F248" s="220">
        <v>315</v>
      </c>
      <c r="G248" s="219"/>
      <c r="H248" s="219">
        <v>392</v>
      </c>
      <c r="I248" s="221">
        <v>384</v>
      </c>
      <c r="J248" s="222" t="s">
        <v>751</v>
      </c>
      <c r="K248" s="192">
        <f t="shared" si="123"/>
        <v>77</v>
      </c>
      <c r="L248" s="223">
        <f t="shared" si="124"/>
        <v>0.24444444444444444</v>
      </c>
      <c r="M248" s="219" t="s">
        <v>589</v>
      </c>
      <c r="N248" s="224">
        <v>43017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100</v>
      </c>
      <c r="B249" s="217">
        <v>43013</v>
      </c>
      <c r="C249" s="217"/>
      <c r="D249" s="218" t="s">
        <v>461</v>
      </c>
      <c r="E249" s="219" t="s">
        <v>620</v>
      </c>
      <c r="F249" s="220">
        <v>145</v>
      </c>
      <c r="G249" s="219"/>
      <c r="H249" s="219">
        <v>179</v>
      </c>
      <c r="I249" s="221">
        <v>180</v>
      </c>
      <c r="J249" s="222" t="s">
        <v>752</v>
      </c>
      <c r="K249" s="192">
        <f t="shared" si="123"/>
        <v>34</v>
      </c>
      <c r="L249" s="223">
        <f t="shared" si="124"/>
        <v>0.23448275862068965</v>
      </c>
      <c r="M249" s="219" t="s">
        <v>589</v>
      </c>
      <c r="N249" s="224">
        <v>43025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101</v>
      </c>
      <c r="B250" s="217">
        <v>43014</v>
      </c>
      <c r="C250" s="217"/>
      <c r="D250" s="218" t="s">
        <v>335</v>
      </c>
      <c r="E250" s="219" t="s">
        <v>620</v>
      </c>
      <c r="F250" s="220">
        <v>256</v>
      </c>
      <c r="G250" s="219"/>
      <c r="H250" s="219">
        <v>323</v>
      </c>
      <c r="I250" s="221">
        <v>320</v>
      </c>
      <c r="J250" s="222" t="s">
        <v>678</v>
      </c>
      <c r="K250" s="192">
        <f t="shared" si="123"/>
        <v>67</v>
      </c>
      <c r="L250" s="223">
        <f t="shared" si="124"/>
        <v>0.26171875</v>
      </c>
      <c r="M250" s="219" t="s">
        <v>589</v>
      </c>
      <c r="N250" s="224">
        <v>43067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102</v>
      </c>
      <c r="B251" s="217">
        <v>43017</v>
      </c>
      <c r="C251" s="217"/>
      <c r="D251" s="218" t="s">
        <v>351</v>
      </c>
      <c r="E251" s="219" t="s">
        <v>620</v>
      </c>
      <c r="F251" s="220">
        <v>137.5</v>
      </c>
      <c r="G251" s="219"/>
      <c r="H251" s="219">
        <v>184</v>
      </c>
      <c r="I251" s="221">
        <v>183</v>
      </c>
      <c r="J251" s="222" t="s">
        <v>753</v>
      </c>
      <c r="K251" s="192">
        <f t="shared" si="123"/>
        <v>46.5</v>
      </c>
      <c r="L251" s="223">
        <f t="shared" si="124"/>
        <v>0.33818181818181819</v>
      </c>
      <c r="M251" s="219" t="s">
        <v>589</v>
      </c>
      <c r="N251" s="224">
        <v>43108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103</v>
      </c>
      <c r="B252" s="217">
        <v>43018</v>
      </c>
      <c r="C252" s="217"/>
      <c r="D252" s="218" t="s">
        <v>754</v>
      </c>
      <c r="E252" s="219" t="s">
        <v>620</v>
      </c>
      <c r="F252" s="220">
        <v>125.5</v>
      </c>
      <c r="G252" s="219"/>
      <c r="H252" s="219">
        <v>158</v>
      </c>
      <c r="I252" s="221">
        <v>155</v>
      </c>
      <c r="J252" s="222" t="s">
        <v>755</v>
      </c>
      <c r="K252" s="192">
        <f t="shared" si="123"/>
        <v>32.5</v>
      </c>
      <c r="L252" s="223">
        <f t="shared" si="124"/>
        <v>0.25896414342629481</v>
      </c>
      <c r="M252" s="219" t="s">
        <v>589</v>
      </c>
      <c r="N252" s="224">
        <v>43067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104</v>
      </c>
      <c r="B253" s="217">
        <v>43018</v>
      </c>
      <c r="C253" s="217"/>
      <c r="D253" s="218" t="s">
        <v>756</v>
      </c>
      <c r="E253" s="219" t="s">
        <v>620</v>
      </c>
      <c r="F253" s="220">
        <v>895</v>
      </c>
      <c r="G253" s="219"/>
      <c r="H253" s="219">
        <v>1122.5</v>
      </c>
      <c r="I253" s="221">
        <v>1078</v>
      </c>
      <c r="J253" s="222" t="s">
        <v>757</v>
      </c>
      <c r="K253" s="192">
        <v>227.5</v>
      </c>
      <c r="L253" s="223">
        <v>0.25418994413407803</v>
      </c>
      <c r="M253" s="219" t="s">
        <v>589</v>
      </c>
      <c r="N253" s="224">
        <v>43117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105</v>
      </c>
      <c r="B254" s="217">
        <v>43020</v>
      </c>
      <c r="C254" s="217"/>
      <c r="D254" s="218" t="s">
        <v>344</v>
      </c>
      <c r="E254" s="219" t="s">
        <v>620</v>
      </c>
      <c r="F254" s="220">
        <v>525</v>
      </c>
      <c r="G254" s="219"/>
      <c r="H254" s="219">
        <v>629</v>
      </c>
      <c r="I254" s="221">
        <v>629</v>
      </c>
      <c r="J254" s="222" t="s">
        <v>678</v>
      </c>
      <c r="K254" s="192">
        <v>104</v>
      </c>
      <c r="L254" s="223">
        <v>0.19809523809523799</v>
      </c>
      <c r="M254" s="219" t="s">
        <v>589</v>
      </c>
      <c r="N254" s="224">
        <v>43119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106</v>
      </c>
      <c r="B255" s="217">
        <v>43046</v>
      </c>
      <c r="C255" s="217"/>
      <c r="D255" s="218" t="s">
        <v>386</v>
      </c>
      <c r="E255" s="219" t="s">
        <v>620</v>
      </c>
      <c r="F255" s="220">
        <v>740</v>
      </c>
      <c r="G255" s="219"/>
      <c r="H255" s="219">
        <v>892.5</v>
      </c>
      <c r="I255" s="221">
        <v>900</v>
      </c>
      <c r="J255" s="222" t="s">
        <v>758</v>
      </c>
      <c r="K255" s="192">
        <f t="shared" ref="K255:K257" si="125">H255-F255</f>
        <v>152.5</v>
      </c>
      <c r="L255" s="223">
        <f t="shared" ref="L255:L257" si="126">K255/F255</f>
        <v>0.20608108108108109</v>
      </c>
      <c r="M255" s="219" t="s">
        <v>589</v>
      </c>
      <c r="N255" s="224">
        <v>43052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107</v>
      </c>
      <c r="B256" s="186">
        <v>43073</v>
      </c>
      <c r="C256" s="186"/>
      <c r="D256" s="187" t="s">
        <v>759</v>
      </c>
      <c r="E256" s="188" t="s">
        <v>620</v>
      </c>
      <c r="F256" s="189">
        <v>118.5</v>
      </c>
      <c r="G256" s="188"/>
      <c r="H256" s="188">
        <v>143.5</v>
      </c>
      <c r="I256" s="190">
        <v>145</v>
      </c>
      <c r="J256" s="191" t="s">
        <v>610</v>
      </c>
      <c r="K256" s="192">
        <f t="shared" si="125"/>
        <v>25</v>
      </c>
      <c r="L256" s="193">
        <f t="shared" si="126"/>
        <v>0.2109704641350211</v>
      </c>
      <c r="M256" s="188" t="s">
        <v>589</v>
      </c>
      <c r="N256" s="194">
        <v>43097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5">
        <v>108</v>
      </c>
      <c r="B257" s="196">
        <v>43090</v>
      </c>
      <c r="C257" s="196"/>
      <c r="D257" s="197" t="s">
        <v>432</v>
      </c>
      <c r="E257" s="198" t="s">
        <v>620</v>
      </c>
      <c r="F257" s="199">
        <v>715</v>
      </c>
      <c r="G257" s="199"/>
      <c r="H257" s="200">
        <v>500</v>
      </c>
      <c r="I257" s="200">
        <v>872</v>
      </c>
      <c r="J257" s="201" t="s">
        <v>760</v>
      </c>
      <c r="K257" s="202">
        <f t="shared" si="125"/>
        <v>-215</v>
      </c>
      <c r="L257" s="203">
        <f t="shared" si="126"/>
        <v>-0.30069930069930068</v>
      </c>
      <c r="M257" s="199" t="s">
        <v>601</v>
      </c>
      <c r="N257" s="196">
        <v>43670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109</v>
      </c>
      <c r="B258" s="186">
        <v>43098</v>
      </c>
      <c r="C258" s="186"/>
      <c r="D258" s="187" t="s">
        <v>603</v>
      </c>
      <c r="E258" s="188" t="s">
        <v>620</v>
      </c>
      <c r="F258" s="189">
        <v>435</v>
      </c>
      <c r="G258" s="188"/>
      <c r="H258" s="188">
        <v>542.5</v>
      </c>
      <c r="I258" s="190">
        <v>539</v>
      </c>
      <c r="J258" s="191" t="s">
        <v>678</v>
      </c>
      <c r="K258" s="192">
        <v>107.5</v>
      </c>
      <c r="L258" s="193">
        <v>0.247126436781609</v>
      </c>
      <c r="M258" s="188" t="s">
        <v>589</v>
      </c>
      <c r="N258" s="194">
        <v>43206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110</v>
      </c>
      <c r="B259" s="186">
        <v>43098</v>
      </c>
      <c r="C259" s="186"/>
      <c r="D259" s="187" t="s">
        <v>561</v>
      </c>
      <c r="E259" s="188" t="s">
        <v>620</v>
      </c>
      <c r="F259" s="189">
        <v>885</v>
      </c>
      <c r="G259" s="188"/>
      <c r="H259" s="188">
        <v>1090</v>
      </c>
      <c r="I259" s="190">
        <v>1084</v>
      </c>
      <c r="J259" s="191" t="s">
        <v>678</v>
      </c>
      <c r="K259" s="192">
        <v>205</v>
      </c>
      <c r="L259" s="193">
        <v>0.23163841807909599</v>
      </c>
      <c r="M259" s="188" t="s">
        <v>589</v>
      </c>
      <c r="N259" s="194">
        <v>43213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5">
        <v>111</v>
      </c>
      <c r="B260" s="226">
        <v>43192</v>
      </c>
      <c r="C260" s="226"/>
      <c r="D260" s="204" t="s">
        <v>761</v>
      </c>
      <c r="E260" s="199" t="s">
        <v>620</v>
      </c>
      <c r="F260" s="227">
        <v>478.5</v>
      </c>
      <c r="G260" s="199"/>
      <c r="H260" s="199">
        <v>442</v>
      </c>
      <c r="I260" s="200">
        <v>613</v>
      </c>
      <c r="J260" s="201" t="s">
        <v>762</v>
      </c>
      <c r="K260" s="202">
        <f t="shared" ref="K260:K263" si="127">H260-F260</f>
        <v>-36.5</v>
      </c>
      <c r="L260" s="203">
        <f t="shared" ref="L260:L263" si="128">K260/F260</f>
        <v>-7.6280041797283177E-2</v>
      </c>
      <c r="M260" s="199" t="s">
        <v>601</v>
      </c>
      <c r="N260" s="196">
        <v>43762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5">
        <v>112</v>
      </c>
      <c r="B261" s="196">
        <v>43194</v>
      </c>
      <c r="C261" s="196"/>
      <c r="D261" s="197" t="s">
        <v>763</v>
      </c>
      <c r="E261" s="198" t="s">
        <v>620</v>
      </c>
      <c r="F261" s="199">
        <f>141.5-7.3</f>
        <v>134.19999999999999</v>
      </c>
      <c r="G261" s="199"/>
      <c r="H261" s="200">
        <v>77</v>
      </c>
      <c r="I261" s="200">
        <v>180</v>
      </c>
      <c r="J261" s="201" t="s">
        <v>764</v>
      </c>
      <c r="K261" s="202">
        <f t="shared" si="127"/>
        <v>-57.199999999999989</v>
      </c>
      <c r="L261" s="203">
        <f t="shared" si="128"/>
        <v>-0.42622950819672129</v>
      </c>
      <c r="M261" s="199" t="s">
        <v>601</v>
      </c>
      <c r="N261" s="196">
        <v>43522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5">
        <v>113</v>
      </c>
      <c r="B262" s="196">
        <v>43209</v>
      </c>
      <c r="C262" s="196"/>
      <c r="D262" s="197" t="s">
        <v>765</v>
      </c>
      <c r="E262" s="198" t="s">
        <v>620</v>
      </c>
      <c r="F262" s="199">
        <v>430</v>
      </c>
      <c r="G262" s="199"/>
      <c r="H262" s="200">
        <v>220</v>
      </c>
      <c r="I262" s="200">
        <v>537</v>
      </c>
      <c r="J262" s="201" t="s">
        <v>766</v>
      </c>
      <c r="K262" s="202">
        <f t="shared" si="127"/>
        <v>-210</v>
      </c>
      <c r="L262" s="203">
        <f t="shared" si="128"/>
        <v>-0.48837209302325579</v>
      </c>
      <c r="M262" s="199" t="s">
        <v>601</v>
      </c>
      <c r="N262" s="196">
        <v>43252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114</v>
      </c>
      <c r="B263" s="217">
        <v>43220</v>
      </c>
      <c r="C263" s="217"/>
      <c r="D263" s="218" t="s">
        <v>387</v>
      </c>
      <c r="E263" s="219" t="s">
        <v>620</v>
      </c>
      <c r="F263" s="219">
        <v>153.5</v>
      </c>
      <c r="G263" s="219"/>
      <c r="H263" s="219">
        <v>196</v>
      </c>
      <c r="I263" s="221">
        <v>196</v>
      </c>
      <c r="J263" s="191" t="s">
        <v>767</v>
      </c>
      <c r="K263" s="192">
        <f t="shared" si="127"/>
        <v>42.5</v>
      </c>
      <c r="L263" s="193">
        <f t="shared" si="128"/>
        <v>0.27687296416938112</v>
      </c>
      <c r="M263" s="188" t="s">
        <v>589</v>
      </c>
      <c r="N263" s="194">
        <v>43605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5">
        <v>115</v>
      </c>
      <c r="B264" s="196">
        <v>43306</v>
      </c>
      <c r="C264" s="196"/>
      <c r="D264" s="197" t="s">
        <v>737</v>
      </c>
      <c r="E264" s="198" t="s">
        <v>620</v>
      </c>
      <c r="F264" s="199">
        <v>27.5</v>
      </c>
      <c r="G264" s="199"/>
      <c r="H264" s="200">
        <v>13.1</v>
      </c>
      <c r="I264" s="200">
        <v>60</v>
      </c>
      <c r="J264" s="201" t="s">
        <v>768</v>
      </c>
      <c r="K264" s="202">
        <v>-14.4</v>
      </c>
      <c r="L264" s="203">
        <v>-0.52363636363636401</v>
      </c>
      <c r="M264" s="199" t="s">
        <v>601</v>
      </c>
      <c r="N264" s="196">
        <v>43138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5">
        <v>116</v>
      </c>
      <c r="B265" s="226">
        <v>43318</v>
      </c>
      <c r="C265" s="226"/>
      <c r="D265" s="204" t="s">
        <v>769</v>
      </c>
      <c r="E265" s="199" t="s">
        <v>620</v>
      </c>
      <c r="F265" s="199">
        <v>148.5</v>
      </c>
      <c r="G265" s="199"/>
      <c r="H265" s="199">
        <v>102</v>
      </c>
      <c r="I265" s="200">
        <v>182</v>
      </c>
      <c r="J265" s="201" t="s">
        <v>770</v>
      </c>
      <c r="K265" s="202">
        <f>H265-F265</f>
        <v>-46.5</v>
      </c>
      <c r="L265" s="203">
        <f>K265/F265</f>
        <v>-0.31313131313131315</v>
      </c>
      <c r="M265" s="199" t="s">
        <v>601</v>
      </c>
      <c r="N265" s="196">
        <v>43661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117</v>
      </c>
      <c r="B266" s="186">
        <v>43335</v>
      </c>
      <c r="C266" s="186"/>
      <c r="D266" s="187" t="s">
        <v>771</v>
      </c>
      <c r="E266" s="188" t="s">
        <v>620</v>
      </c>
      <c r="F266" s="219">
        <v>285</v>
      </c>
      <c r="G266" s="188"/>
      <c r="H266" s="188">
        <v>355</v>
      </c>
      <c r="I266" s="190">
        <v>364</v>
      </c>
      <c r="J266" s="191" t="s">
        <v>772</v>
      </c>
      <c r="K266" s="192">
        <v>70</v>
      </c>
      <c r="L266" s="193">
        <v>0.24561403508771901</v>
      </c>
      <c r="M266" s="188" t="s">
        <v>589</v>
      </c>
      <c r="N266" s="194">
        <v>43455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118</v>
      </c>
      <c r="B267" s="186">
        <v>43341</v>
      </c>
      <c r="C267" s="186"/>
      <c r="D267" s="187" t="s">
        <v>375</v>
      </c>
      <c r="E267" s="188" t="s">
        <v>620</v>
      </c>
      <c r="F267" s="219">
        <v>525</v>
      </c>
      <c r="G267" s="188"/>
      <c r="H267" s="188">
        <v>585</v>
      </c>
      <c r="I267" s="190">
        <v>635</v>
      </c>
      <c r="J267" s="191" t="s">
        <v>773</v>
      </c>
      <c r="K267" s="192">
        <f t="shared" ref="K267:K284" si="129">H267-F267</f>
        <v>60</v>
      </c>
      <c r="L267" s="193">
        <f t="shared" ref="L267:L284" si="130">K267/F267</f>
        <v>0.11428571428571428</v>
      </c>
      <c r="M267" s="188" t="s">
        <v>589</v>
      </c>
      <c r="N267" s="194">
        <v>43662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119</v>
      </c>
      <c r="B268" s="186">
        <v>43395</v>
      </c>
      <c r="C268" s="186"/>
      <c r="D268" s="187" t="s">
        <v>361</v>
      </c>
      <c r="E268" s="188" t="s">
        <v>620</v>
      </c>
      <c r="F268" s="219">
        <v>475</v>
      </c>
      <c r="G268" s="188"/>
      <c r="H268" s="188">
        <v>574</v>
      </c>
      <c r="I268" s="190">
        <v>570</v>
      </c>
      <c r="J268" s="191" t="s">
        <v>678</v>
      </c>
      <c r="K268" s="192">
        <f t="shared" si="129"/>
        <v>99</v>
      </c>
      <c r="L268" s="193">
        <f t="shared" si="130"/>
        <v>0.20842105263157895</v>
      </c>
      <c r="M268" s="188" t="s">
        <v>589</v>
      </c>
      <c r="N268" s="194">
        <v>43403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120</v>
      </c>
      <c r="B269" s="217">
        <v>43397</v>
      </c>
      <c r="C269" s="217"/>
      <c r="D269" s="218" t="s">
        <v>382</v>
      </c>
      <c r="E269" s="219" t="s">
        <v>620</v>
      </c>
      <c r="F269" s="219">
        <v>707.5</v>
      </c>
      <c r="G269" s="219"/>
      <c r="H269" s="219">
        <v>872</v>
      </c>
      <c r="I269" s="221">
        <v>872</v>
      </c>
      <c r="J269" s="222" t="s">
        <v>678</v>
      </c>
      <c r="K269" s="192">
        <f t="shared" si="129"/>
        <v>164.5</v>
      </c>
      <c r="L269" s="223">
        <f t="shared" si="130"/>
        <v>0.23250883392226149</v>
      </c>
      <c r="M269" s="219" t="s">
        <v>589</v>
      </c>
      <c r="N269" s="224">
        <v>43482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121</v>
      </c>
      <c r="B270" s="217">
        <v>43398</v>
      </c>
      <c r="C270" s="217"/>
      <c r="D270" s="218" t="s">
        <v>774</v>
      </c>
      <c r="E270" s="219" t="s">
        <v>620</v>
      </c>
      <c r="F270" s="219">
        <v>162</v>
      </c>
      <c r="G270" s="219"/>
      <c r="H270" s="219">
        <v>204</v>
      </c>
      <c r="I270" s="221">
        <v>209</v>
      </c>
      <c r="J270" s="222" t="s">
        <v>775</v>
      </c>
      <c r="K270" s="192">
        <f t="shared" si="129"/>
        <v>42</v>
      </c>
      <c r="L270" s="223">
        <f t="shared" si="130"/>
        <v>0.25925925925925924</v>
      </c>
      <c r="M270" s="219" t="s">
        <v>589</v>
      </c>
      <c r="N270" s="224">
        <v>43539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122</v>
      </c>
      <c r="B271" s="217">
        <v>43399</v>
      </c>
      <c r="C271" s="217"/>
      <c r="D271" s="218" t="s">
        <v>480</v>
      </c>
      <c r="E271" s="219" t="s">
        <v>620</v>
      </c>
      <c r="F271" s="219">
        <v>240</v>
      </c>
      <c r="G271" s="219"/>
      <c r="H271" s="219">
        <v>297</v>
      </c>
      <c r="I271" s="221">
        <v>297</v>
      </c>
      <c r="J271" s="222" t="s">
        <v>678</v>
      </c>
      <c r="K271" s="228">
        <f t="shared" si="129"/>
        <v>57</v>
      </c>
      <c r="L271" s="223">
        <f t="shared" si="130"/>
        <v>0.23749999999999999</v>
      </c>
      <c r="M271" s="219" t="s">
        <v>589</v>
      </c>
      <c r="N271" s="224">
        <v>43417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123</v>
      </c>
      <c r="B272" s="186">
        <v>43439</v>
      </c>
      <c r="C272" s="186"/>
      <c r="D272" s="187" t="s">
        <v>776</v>
      </c>
      <c r="E272" s="188" t="s">
        <v>620</v>
      </c>
      <c r="F272" s="188">
        <v>202.5</v>
      </c>
      <c r="G272" s="188"/>
      <c r="H272" s="188">
        <v>255</v>
      </c>
      <c r="I272" s="190">
        <v>252</v>
      </c>
      <c r="J272" s="191" t="s">
        <v>678</v>
      </c>
      <c r="K272" s="192">
        <f t="shared" si="129"/>
        <v>52.5</v>
      </c>
      <c r="L272" s="193">
        <f t="shared" si="130"/>
        <v>0.25925925925925924</v>
      </c>
      <c r="M272" s="188" t="s">
        <v>589</v>
      </c>
      <c r="N272" s="194">
        <v>43542</v>
      </c>
      <c r="O272" s="1"/>
      <c r="P272" s="1"/>
      <c r="Q272" s="1"/>
      <c r="R272" s="6" t="s">
        <v>777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6">
        <v>124</v>
      </c>
      <c r="B273" s="217">
        <v>43465</v>
      </c>
      <c r="C273" s="186"/>
      <c r="D273" s="218" t="s">
        <v>414</v>
      </c>
      <c r="E273" s="219" t="s">
        <v>620</v>
      </c>
      <c r="F273" s="219">
        <v>710</v>
      </c>
      <c r="G273" s="219"/>
      <c r="H273" s="219">
        <v>866</v>
      </c>
      <c r="I273" s="221">
        <v>866</v>
      </c>
      <c r="J273" s="222" t="s">
        <v>678</v>
      </c>
      <c r="K273" s="192">
        <f t="shared" si="129"/>
        <v>156</v>
      </c>
      <c r="L273" s="193">
        <f t="shared" si="130"/>
        <v>0.21971830985915494</v>
      </c>
      <c r="M273" s="188" t="s">
        <v>589</v>
      </c>
      <c r="N273" s="194">
        <v>43553</v>
      </c>
      <c r="O273" s="1"/>
      <c r="P273" s="1"/>
      <c r="Q273" s="1"/>
      <c r="R273" s="6" t="s">
        <v>777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125</v>
      </c>
      <c r="B274" s="217">
        <v>43522</v>
      </c>
      <c r="C274" s="217"/>
      <c r="D274" s="218" t="s">
        <v>152</v>
      </c>
      <c r="E274" s="219" t="s">
        <v>620</v>
      </c>
      <c r="F274" s="219">
        <v>337.25</v>
      </c>
      <c r="G274" s="219"/>
      <c r="H274" s="219">
        <v>398.5</v>
      </c>
      <c r="I274" s="221">
        <v>411</v>
      </c>
      <c r="J274" s="191" t="s">
        <v>778</v>
      </c>
      <c r="K274" s="192">
        <f t="shared" si="129"/>
        <v>61.25</v>
      </c>
      <c r="L274" s="193">
        <f t="shared" si="130"/>
        <v>0.1816160118606375</v>
      </c>
      <c r="M274" s="188" t="s">
        <v>589</v>
      </c>
      <c r="N274" s="194">
        <v>43760</v>
      </c>
      <c r="O274" s="1"/>
      <c r="P274" s="1"/>
      <c r="Q274" s="1"/>
      <c r="R274" s="6" t="s">
        <v>777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9">
        <v>126</v>
      </c>
      <c r="B275" s="230">
        <v>43559</v>
      </c>
      <c r="C275" s="230"/>
      <c r="D275" s="231" t="s">
        <v>779</v>
      </c>
      <c r="E275" s="232" t="s">
        <v>620</v>
      </c>
      <c r="F275" s="232">
        <v>130</v>
      </c>
      <c r="G275" s="232"/>
      <c r="H275" s="232">
        <v>65</v>
      </c>
      <c r="I275" s="233">
        <v>158</v>
      </c>
      <c r="J275" s="201" t="s">
        <v>780</v>
      </c>
      <c r="K275" s="202">
        <f t="shared" si="129"/>
        <v>-65</v>
      </c>
      <c r="L275" s="203">
        <f t="shared" si="130"/>
        <v>-0.5</v>
      </c>
      <c r="M275" s="199" t="s">
        <v>601</v>
      </c>
      <c r="N275" s="196">
        <v>43726</v>
      </c>
      <c r="O275" s="1"/>
      <c r="P275" s="1"/>
      <c r="Q275" s="1"/>
      <c r="R275" s="6" t="s">
        <v>781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127</v>
      </c>
      <c r="B276" s="217">
        <v>43017</v>
      </c>
      <c r="C276" s="217"/>
      <c r="D276" s="218" t="s">
        <v>185</v>
      </c>
      <c r="E276" s="219" t="s">
        <v>620</v>
      </c>
      <c r="F276" s="219">
        <v>141.5</v>
      </c>
      <c r="G276" s="219"/>
      <c r="H276" s="219">
        <v>183.5</v>
      </c>
      <c r="I276" s="221">
        <v>210</v>
      </c>
      <c r="J276" s="191" t="s">
        <v>775</v>
      </c>
      <c r="K276" s="192">
        <f t="shared" si="129"/>
        <v>42</v>
      </c>
      <c r="L276" s="193">
        <f t="shared" si="130"/>
        <v>0.29681978798586572</v>
      </c>
      <c r="M276" s="188" t="s">
        <v>589</v>
      </c>
      <c r="N276" s="194">
        <v>43042</v>
      </c>
      <c r="O276" s="1"/>
      <c r="P276" s="1"/>
      <c r="Q276" s="1"/>
      <c r="R276" s="6" t="s">
        <v>781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128</v>
      </c>
      <c r="B277" s="230">
        <v>43074</v>
      </c>
      <c r="C277" s="230"/>
      <c r="D277" s="231" t="s">
        <v>782</v>
      </c>
      <c r="E277" s="232" t="s">
        <v>620</v>
      </c>
      <c r="F277" s="227">
        <v>172</v>
      </c>
      <c r="G277" s="232"/>
      <c r="H277" s="232">
        <v>155.25</v>
      </c>
      <c r="I277" s="233">
        <v>230</v>
      </c>
      <c r="J277" s="201" t="s">
        <v>783</v>
      </c>
      <c r="K277" s="202">
        <f t="shared" si="129"/>
        <v>-16.75</v>
      </c>
      <c r="L277" s="203">
        <f t="shared" si="130"/>
        <v>-9.7383720930232565E-2</v>
      </c>
      <c r="M277" s="199" t="s">
        <v>601</v>
      </c>
      <c r="N277" s="196">
        <v>43787</v>
      </c>
      <c r="O277" s="1"/>
      <c r="P277" s="1"/>
      <c r="Q277" s="1"/>
      <c r="R277" s="6" t="s">
        <v>781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129</v>
      </c>
      <c r="B278" s="217">
        <v>43398</v>
      </c>
      <c r="C278" s="217"/>
      <c r="D278" s="218" t="s">
        <v>107</v>
      </c>
      <c r="E278" s="219" t="s">
        <v>620</v>
      </c>
      <c r="F278" s="219">
        <v>698.5</v>
      </c>
      <c r="G278" s="219"/>
      <c r="H278" s="219">
        <v>890</v>
      </c>
      <c r="I278" s="221">
        <v>890</v>
      </c>
      <c r="J278" s="191" t="s">
        <v>852</v>
      </c>
      <c r="K278" s="192">
        <f t="shared" si="129"/>
        <v>191.5</v>
      </c>
      <c r="L278" s="193">
        <f t="shared" si="130"/>
        <v>0.27415891195418757</v>
      </c>
      <c r="M278" s="188" t="s">
        <v>589</v>
      </c>
      <c r="N278" s="194">
        <v>44328</v>
      </c>
      <c r="O278" s="1"/>
      <c r="P278" s="1"/>
      <c r="Q278" s="1"/>
      <c r="R278" s="6" t="s">
        <v>777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130</v>
      </c>
      <c r="B279" s="217">
        <v>42877</v>
      </c>
      <c r="C279" s="217"/>
      <c r="D279" s="218" t="s">
        <v>374</v>
      </c>
      <c r="E279" s="219" t="s">
        <v>620</v>
      </c>
      <c r="F279" s="219">
        <v>127.6</v>
      </c>
      <c r="G279" s="219"/>
      <c r="H279" s="219">
        <v>138</v>
      </c>
      <c r="I279" s="221">
        <v>190</v>
      </c>
      <c r="J279" s="191" t="s">
        <v>784</v>
      </c>
      <c r="K279" s="192">
        <f t="shared" si="129"/>
        <v>10.400000000000006</v>
      </c>
      <c r="L279" s="193">
        <f t="shared" si="130"/>
        <v>8.1504702194357417E-2</v>
      </c>
      <c r="M279" s="188" t="s">
        <v>589</v>
      </c>
      <c r="N279" s="194">
        <v>43774</v>
      </c>
      <c r="O279" s="1"/>
      <c r="P279" s="1"/>
      <c r="Q279" s="1"/>
      <c r="R279" s="6" t="s">
        <v>781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131</v>
      </c>
      <c r="B280" s="217">
        <v>43158</v>
      </c>
      <c r="C280" s="217"/>
      <c r="D280" s="218" t="s">
        <v>785</v>
      </c>
      <c r="E280" s="219" t="s">
        <v>620</v>
      </c>
      <c r="F280" s="219">
        <v>317</v>
      </c>
      <c r="G280" s="219"/>
      <c r="H280" s="219">
        <v>382.5</v>
      </c>
      <c r="I280" s="221">
        <v>398</v>
      </c>
      <c r="J280" s="191" t="s">
        <v>786</v>
      </c>
      <c r="K280" s="192">
        <f t="shared" si="129"/>
        <v>65.5</v>
      </c>
      <c r="L280" s="193">
        <f t="shared" si="130"/>
        <v>0.20662460567823343</v>
      </c>
      <c r="M280" s="188" t="s">
        <v>589</v>
      </c>
      <c r="N280" s="194">
        <v>44238</v>
      </c>
      <c r="O280" s="1"/>
      <c r="P280" s="1"/>
      <c r="Q280" s="1"/>
      <c r="R280" s="6" t="s">
        <v>781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9">
        <v>132</v>
      </c>
      <c r="B281" s="230">
        <v>43164</v>
      </c>
      <c r="C281" s="230"/>
      <c r="D281" s="231" t="s">
        <v>144</v>
      </c>
      <c r="E281" s="232" t="s">
        <v>620</v>
      </c>
      <c r="F281" s="227">
        <f>510-14.4</f>
        <v>495.6</v>
      </c>
      <c r="G281" s="232"/>
      <c r="H281" s="232">
        <v>350</v>
      </c>
      <c r="I281" s="233">
        <v>672</v>
      </c>
      <c r="J281" s="201" t="s">
        <v>787</v>
      </c>
      <c r="K281" s="202">
        <f t="shared" si="129"/>
        <v>-145.60000000000002</v>
      </c>
      <c r="L281" s="203">
        <f t="shared" si="130"/>
        <v>-0.29378531073446329</v>
      </c>
      <c r="M281" s="199" t="s">
        <v>601</v>
      </c>
      <c r="N281" s="196">
        <v>43887</v>
      </c>
      <c r="O281" s="1"/>
      <c r="P281" s="1"/>
      <c r="Q281" s="1"/>
      <c r="R281" s="6" t="s">
        <v>777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9">
        <v>133</v>
      </c>
      <c r="B282" s="230">
        <v>43237</v>
      </c>
      <c r="C282" s="230"/>
      <c r="D282" s="231" t="s">
        <v>472</v>
      </c>
      <c r="E282" s="232" t="s">
        <v>620</v>
      </c>
      <c r="F282" s="227">
        <v>230.3</v>
      </c>
      <c r="G282" s="232"/>
      <c r="H282" s="232">
        <v>102.5</v>
      </c>
      <c r="I282" s="233">
        <v>348</v>
      </c>
      <c r="J282" s="201" t="s">
        <v>788</v>
      </c>
      <c r="K282" s="202">
        <f t="shared" si="129"/>
        <v>-127.80000000000001</v>
      </c>
      <c r="L282" s="203">
        <f t="shared" si="130"/>
        <v>-0.55492835432045162</v>
      </c>
      <c r="M282" s="199" t="s">
        <v>601</v>
      </c>
      <c r="N282" s="196">
        <v>43896</v>
      </c>
      <c r="O282" s="1"/>
      <c r="P282" s="1"/>
      <c r="Q282" s="1"/>
      <c r="R282" s="6" t="s">
        <v>777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134</v>
      </c>
      <c r="B283" s="217">
        <v>43258</v>
      </c>
      <c r="C283" s="217"/>
      <c r="D283" s="218" t="s">
        <v>437</v>
      </c>
      <c r="E283" s="219" t="s">
        <v>620</v>
      </c>
      <c r="F283" s="219">
        <f>342.5-5.1</f>
        <v>337.4</v>
      </c>
      <c r="G283" s="219"/>
      <c r="H283" s="219">
        <v>412.5</v>
      </c>
      <c r="I283" s="221">
        <v>439</v>
      </c>
      <c r="J283" s="191" t="s">
        <v>789</v>
      </c>
      <c r="K283" s="192">
        <f t="shared" si="129"/>
        <v>75.100000000000023</v>
      </c>
      <c r="L283" s="193">
        <f t="shared" si="130"/>
        <v>0.22258446947243635</v>
      </c>
      <c r="M283" s="188" t="s">
        <v>589</v>
      </c>
      <c r="N283" s="194">
        <v>44230</v>
      </c>
      <c r="O283" s="1"/>
      <c r="P283" s="1"/>
      <c r="Q283" s="1"/>
      <c r="R283" s="6" t="s">
        <v>781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0">
        <v>135</v>
      </c>
      <c r="B284" s="209">
        <v>43285</v>
      </c>
      <c r="C284" s="209"/>
      <c r="D284" s="210" t="s">
        <v>55</v>
      </c>
      <c r="E284" s="211" t="s">
        <v>620</v>
      </c>
      <c r="F284" s="211">
        <f>127.5-5.53</f>
        <v>121.97</v>
      </c>
      <c r="G284" s="212"/>
      <c r="H284" s="212">
        <v>122.5</v>
      </c>
      <c r="I284" s="212">
        <v>170</v>
      </c>
      <c r="J284" s="213" t="s">
        <v>818</v>
      </c>
      <c r="K284" s="214">
        <f t="shared" si="129"/>
        <v>0.53000000000000114</v>
      </c>
      <c r="L284" s="215">
        <f t="shared" si="130"/>
        <v>4.3453308190538747E-3</v>
      </c>
      <c r="M284" s="211" t="s">
        <v>711</v>
      </c>
      <c r="N284" s="209">
        <v>44431</v>
      </c>
      <c r="O284" s="1"/>
      <c r="P284" s="1"/>
      <c r="Q284" s="1"/>
      <c r="R284" s="6" t="s">
        <v>777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9">
        <v>136</v>
      </c>
      <c r="B285" s="230">
        <v>43294</v>
      </c>
      <c r="C285" s="230"/>
      <c r="D285" s="231" t="s">
        <v>363</v>
      </c>
      <c r="E285" s="232" t="s">
        <v>620</v>
      </c>
      <c r="F285" s="227">
        <v>46.5</v>
      </c>
      <c r="G285" s="232"/>
      <c r="H285" s="232">
        <v>17</v>
      </c>
      <c r="I285" s="233">
        <v>59</v>
      </c>
      <c r="J285" s="201" t="s">
        <v>790</v>
      </c>
      <c r="K285" s="202">
        <f t="shared" ref="K285:K293" si="131">H285-F285</f>
        <v>-29.5</v>
      </c>
      <c r="L285" s="203">
        <f t="shared" ref="L285:L293" si="132">K285/F285</f>
        <v>-0.63440860215053763</v>
      </c>
      <c r="M285" s="199" t="s">
        <v>601</v>
      </c>
      <c r="N285" s="196">
        <v>43887</v>
      </c>
      <c r="O285" s="1"/>
      <c r="P285" s="1"/>
      <c r="Q285" s="1"/>
      <c r="R285" s="6" t="s">
        <v>777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137</v>
      </c>
      <c r="B286" s="217">
        <v>43396</v>
      </c>
      <c r="C286" s="217"/>
      <c r="D286" s="218" t="s">
        <v>416</v>
      </c>
      <c r="E286" s="219" t="s">
        <v>620</v>
      </c>
      <c r="F286" s="219">
        <v>156.5</v>
      </c>
      <c r="G286" s="219"/>
      <c r="H286" s="219">
        <v>207.5</v>
      </c>
      <c r="I286" s="221">
        <v>191</v>
      </c>
      <c r="J286" s="191" t="s">
        <v>678</v>
      </c>
      <c r="K286" s="192">
        <f t="shared" si="131"/>
        <v>51</v>
      </c>
      <c r="L286" s="193">
        <f t="shared" si="132"/>
        <v>0.32587859424920129</v>
      </c>
      <c r="M286" s="188" t="s">
        <v>589</v>
      </c>
      <c r="N286" s="194">
        <v>44369</v>
      </c>
      <c r="O286" s="1"/>
      <c r="P286" s="1"/>
      <c r="Q286" s="1"/>
      <c r="R286" s="6" t="s">
        <v>777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138</v>
      </c>
      <c r="B287" s="217">
        <v>43439</v>
      </c>
      <c r="C287" s="217"/>
      <c r="D287" s="218" t="s">
        <v>325</v>
      </c>
      <c r="E287" s="219" t="s">
        <v>620</v>
      </c>
      <c r="F287" s="219">
        <v>259.5</v>
      </c>
      <c r="G287" s="219"/>
      <c r="H287" s="219">
        <v>320</v>
      </c>
      <c r="I287" s="221">
        <v>320</v>
      </c>
      <c r="J287" s="191" t="s">
        <v>678</v>
      </c>
      <c r="K287" s="192">
        <f t="shared" si="131"/>
        <v>60.5</v>
      </c>
      <c r="L287" s="193">
        <f t="shared" si="132"/>
        <v>0.23314065510597304</v>
      </c>
      <c r="M287" s="188" t="s">
        <v>589</v>
      </c>
      <c r="N287" s="194">
        <v>44323</v>
      </c>
      <c r="O287" s="1"/>
      <c r="P287" s="1"/>
      <c r="Q287" s="1"/>
      <c r="R287" s="6" t="s">
        <v>777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9">
        <v>139</v>
      </c>
      <c r="B288" s="230">
        <v>43439</v>
      </c>
      <c r="C288" s="230"/>
      <c r="D288" s="231" t="s">
        <v>791</v>
      </c>
      <c r="E288" s="232" t="s">
        <v>620</v>
      </c>
      <c r="F288" s="232">
        <v>715</v>
      </c>
      <c r="G288" s="232"/>
      <c r="H288" s="232">
        <v>445</v>
      </c>
      <c r="I288" s="233">
        <v>840</v>
      </c>
      <c r="J288" s="201" t="s">
        <v>792</v>
      </c>
      <c r="K288" s="202">
        <f t="shared" si="131"/>
        <v>-270</v>
      </c>
      <c r="L288" s="203">
        <f t="shared" si="132"/>
        <v>-0.3776223776223776</v>
      </c>
      <c r="M288" s="199" t="s">
        <v>601</v>
      </c>
      <c r="N288" s="196">
        <v>43800</v>
      </c>
      <c r="O288" s="1"/>
      <c r="P288" s="1"/>
      <c r="Q288" s="1"/>
      <c r="R288" s="6" t="s">
        <v>777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140</v>
      </c>
      <c r="B289" s="217">
        <v>43469</v>
      </c>
      <c r="C289" s="217"/>
      <c r="D289" s="218" t="s">
        <v>157</v>
      </c>
      <c r="E289" s="219" t="s">
        <v>620</v>
      </c>
      <c r="F289" s="219">
        <v>875</v>
      </c>
      <c r="G289" s="219"/>
      <c r="H289" s="219">
        <v>1165</v>
      </c>
      <c r="I289" s="221">
        <v>1185</v>
      </c>
      <c r="J289" s="191" t="s">
        <v>793</v>
      </c>
      <c r="K289" s="192">
        <f t="shared" si="131"/>
        <v>290</v>
      </c>
      <c r="L289" s="193">
        <f t="shared" si="132"/>
        <v>0.33142857142857141</v>
      </c>
      <c r="M289" s="188" t="s">
        <v>589</v>
      </c>
      <c r="N289" s="194">
        <v>43847</v>
      </c>
      <c r="O289" s="1"/>
      <c r="P289" s="1"/>
      <c r="Q289" s="1"/>
      <c r="R289" s="6" t="s">
        <v>777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141</v>
      </c>
      <c r="B290" s="217">
        <v>43559</v>
      </c>
      <c r="C290" s="217"/>
      <c r="D290" s="218" t="s">
        <v>341</v>
      </c>
      <c r="E290" s="219" t="s">
        <v>620</v>
      </c>
      <c r="F290" s="219">
        <f>387-14.63</f>
        <v>372.37</v>
      </c>
      <c r="G290" s="219"/>
      <c r="H290" s="219">
        <v>490</v>
      </c>
      <c r="I290" s="221">
        <v>490</v>
      </c>
      <c r="J290" s="191" t="s">
        <v>678</v>
      </c>
      <c r="K290" s="192">
        <f t="shared" si="131"/>
        <v>117.63</v>
      </c>
      <c r="L290" s="193">
        <f t="shared" si="132"/>
        <v>0.31589548030185027</v>
      </c>
      <c r="M290" s="188" t="s">
        <v>589</v>
      </c>
      <c r="N290" s="194">
        <v>43850</v>
      </c>
      <c r="O290" s="1"/>
      <c r="P290" s="1"/>
      <c r="Q290" s="1"/>
      <c r="R290" s="6" t="s">
        <v>777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9">
        <v>142</v>
      </c>
      <c r="B291" s="230">
        <v>43578</v>
      </c>
      <c r="C291" s="230"/>
      <c r="D291" s="231" t="s">
        <v>794</v>
      </c>
      <c r="E291" s="232" t="s">
        <v>591</v>
      </c>
      <c r="F291" s="232">
        <v>220</v>
      </c>
      <c r="G291" s="232"/>
      <c r="H291" s="232">
        <v>127.5</v>
      </c>
      <c r="I291" s="233">
        <v>284</v>
      </c>
      <c r="J291" s="201" t="s">
        <v>795</v>
      </c>
      <c r="K291" s="202">
        <f t="shared" si="131"/>
        <v>-92.5</v>
      </c>
      <c r="L291" s="203">
        <f t="shared" si="132"/>
        <v>-0.42045454545454547</v>
      </c>
      <c r="M291" s="199" t="s">
        <v>601</v>
      </c>
      <c r="N291" s="196">
        <v>43896</v>
      </c>
      <c r="O291" s="1"/>
      <c r="P291" s="1"/>
      <c r="Q291" s="1"/>
      <c r="R291" s="6" t="s">
        <v>777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143</v>
      </c>
      <c r="B292" s="217">
        <v>43622</v>
      </c>
      <c r="C292" s="217"/>
      <c r="D292" s="218" t="s">
        <v>481</v>
      </c>
      <c r="E292" s="219" t="s">
        <v>591</v>
      </c>
      <c r="F292" s="219">
        <v>332.8</v>
      </c>
      <c r="G292" s="219"/>
      <c r="H292" s="219">
        <v>405</v>
      </c>
      <c r="I292" s="221">
        <v>419</v>
      </c>
      <c r="J292" s="191" t="s">
        <v>796</v>
      </c>
      <c r="K292" s="192">
        <f t="shared" si="131"/>
        <v>72.199999999999989</v>
      </c>
      <c r="L292" s="193">
        <f t="shared" si="132"/>
        <v>0.21694711538461534</v>
      </c>
      <c r="M292" s="188" t="s">
        <v>589</v>
      </c>
      <c r="N292" s="194">
        <v>43860</v>
      </c>
      <c r="O292" s="1"/>
      <c r="P292" s="1"/>
      <c r="Q292" s="1"/>
      <c r="R292" s="6" t="s">
        <v>781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0">
        <v>144</v>
      </c>
      <c r="B293" s="209">
        <v>43641</v>
      </c>
      <c r="C293" s="209"/>
      <c r="D293" s="210" t="s">
        <v>150</v>
      </c>
      <c r="E293" s="211" t="s">
        <v>620</v>
      </c>
      <c r="F293" s="211">
        <v>386</v>
      </c>
      <c r="G293" s="212"/>
      <c r="H293" s="212">
        <v>395</v>
      </c>
      <c r="I293" s="212">
        <v>452</v>
      </c>
      <c r="J293" s="213" t="s">
        <v>797</v>
      </c>
      <c r="K293" s="214">
        <f t="shared" si="131"/>
        <v>9</v>
      </c>
      <c r="L293" s="215">
        <f t="shared" si="132"/>
        <v>2.3316062176165803E-2</v>
      </c>
      <c r="M293" s="211" t="s">
        <v>711</v>
      </c>
      <c r="N293" s="209">
        <v>43868</v>
      </c>
      <c r="O293" s="1"/>
      <c r="P293" s="1"/>
      <c r="Q293" s="1"/>
      <c r="R293" s="6" t="s">
        <v>781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0">
        <v>145</v>
      </c>
      <c r="B294" s="209">
        <v>43707</v>
      </c>
      <c r="C294" s="209"/>
      <c r="D294" s="210" t="s">
        <v>130</v>
      </c>
      <c r="E294" s="211" t="s">
        <v>620</v>
      </c>
      <c r="F294" s="211">
        <v>137.5</v>
      </c>
      <c r="G294" s="212"/>
      <c r="H294" s="212">
        <v>138.5</v>
      </c>
      <c r="I294" s="212">
        <v>190</v>
      </c>
      <c r="J294" s="213" t="s">
        <v>817</v>
      </c>
      <c r="K294" s="214">
        <f t="shared" ref="K294" si="133">H294-F294</f>
        <v>1</v>
      </c>
      <c r="L294" s="215">
        <f t="shared" ref="L294" si="134">K294/F294</f>
        <v>7.2727272727272727E-3</v>
      </c>
      <c r="M294" s="211" t="s">
        <v>711</v>
      </c>
      <c r="N294" s="209">
        <v>44432</v>
      </c>
      <c r="O294" s="1"/>
      <c r="P294" s="1"/>
      <c r="Q294" s="1"/>
      <c r="R294" s="6" t="s">
        <v>777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146</v>
      </c>
      <c r="B295" s="217">
        <v>43731</v>
      </c>
      <c r="C295" s="217"/>
      <c r="D295" s="218" t="s">
        <v>428</v>
      </c>
      <c r="E295" s="219" t="s">
        <v>620</v>
      </c>
      <c r="F295" s="219">
        <v>235</v>
      </c>
      <c r="G295" s="219"/>
      <c r="H295" s="219">
        <v>295</v>
      </c>
      <c r="I295" s="221">
        <v>296</v>
      </c>
      <c r="J295" s="191" t="s">
        <v>798</v>
      </c>
      <c r="K295" s="192">
        <f t="shared" ref="K295:K301" si="135">H295-F295</f>
        <v>60</v>
      </c>
      <c r="L295" s="193">
        <f t="shared" ref="L295:L301" si="136">K295/F295</f>
        <v>0.25531914893617019</v>
      </c>
      <c r="M295" s="188" t="s">
        <v>589</v>
      </c>
      <c r="N295" s="194">
        <v>43844</v>
      </c>
      <c r="O295" s="1"/>
      <c r="P295" s="1"/>
      <c r="Q295" s="1"/>
      <c r="R295" s="6" t="s">
        <v>781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6">
        <v>147</v>
      </c>
      <c r="B296" s="217">
        <v>43752</v>
      </c>
      <c r="C296" s="217"/>
      <c r="D296" s="218" t="s">
        <v>799</v>
      </c>
      <c r="E296" s="219" t="s">
        <v>620</v>
      </c>
      <c r="F296" s="219">
        <v>277.5</v>
      </c>
      <c r="G296" s="219"/>
      <c r="H296" s="219">
        <v>333</v>
      </c>
      <c r="I296" s="221">
        <v>333</v>
      </c>
      <c r="J296" s="191" t="s">
        <v>800</v>
      </c>
      <c r="K296" s="192">
        <f t="shared" si="135"/>
        <v>55.5</v>
      </c>
      <c r="L296" s="193">
        <f t="shared" si="136"/>
        <v>0.2</v>
      </c>
      <c r="M296" s="188" t="s">
        <v>589</v>
      </c>
      <c r="N296" s="194">
        <v>43846</v>
      </c>
      <c r="O296" s="1"/>
      <c r="P296" s="1"/>
      <c r="Q296" s="1"/>
      <c r="R296" s="6" t="s">
        <v>777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148</v>
      </c>
      <c r="B297" s="217">
        <v>43752</v>
      </c>
      <c r="C297" s="217"/>
      <c r="D297" s="218" t="s">
        <v>801</v>
      </c>
      <c r="E297" s="219" t="s">
        <v>620</v>
      </c>
      <c r="F297" s="219">
        <v>930</v>
      </c>
      <c r="G297" s="219"/>
      <c r="H297" s="219">
        <v>1165</v>
      </c>
      <c r="I297" s="221">
        <v>1200</v>
      </c>
      <c r="J297" s="191" t="s">
        <v>802</v>
      </c>
      <c r="K297" s="192">
        <f t="shared" si="135"/>
        <v>235</v>
      </c>
      <c r="L297" s="193">
        <f t="shared" si="136"/>
        <v>0.25268817204301075</v>
      </c>
      <c r="M297" s="188" t="s">
        <v>589</v>
      </c>
      <c r="N297" s="194">
        <v>43847</v>
      </c>
      <c r="O297" s="1"/>
      <c r="P297" s="1"/>
      <c r="Q297" s="1"/>
      <c r="R297" s="6" t="s">
        <v>781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6">
        <v>149</v>
      </c>
      <c r="B298" s="217">
        <v>43753</v>
      </c>
      <c r="C298" s="217"/>
      <c r="D298" s="218" t="s">
        <v>803</v>
      </c>
      <c r="E298" s="219" t="s">
        <v>620</v>
      </c>
      <c r="F298" s="189">
        <v>111</v>
      </c>
      <c r="G298" s="219"/>
      <c r="H298" s="219">
        <v>141</v>
      </c>
      <c r="I298" s="221">
        <v>141</v>
      </c>
      <c r="J298" s="191" t="s">
        <v>604</v>
      </c>
      <c r="K298" s="192">
        <f t="shared" si="135"/>
        <v>30</v>
      </c>
      <c r="L298" s="193">
        <f t="shared" si="136"/>
        <v>0.27027027027027029</v>
      </c>
      <c r="M298" s="188" t="s">
        <v>589</v>
      </c>
      <c r="N298" s="194">
        <v>44328</v>
      </c>
      <c r="O298" s="1"/>
      <c r="P298" s="1"/>
      <c r="Q298" s="1"/>
      <c r="R298" s="6" t="s">
        <v>781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6">
        <v>150</v>
      </c>
      <c r="B299" s="217">
        <v>43753</v>
      </c>
      <c r="C299" s="217"/>
      <c r="D299" s="218" t="s">
        <v>804</v>
      </c>
      <c r="E299" s="219" t="s">
        <v>620</v>
      </c>
      <c r="F299" s="189">
        <v>296</v>
      </c>
      <c r="G299" s="219"/>
      <c r="H299" s="219">
        <v>370</v>
      </c>
      <c r="I299" s="221">
        <v>370</v>
      </c>
      <c r="J299" s="191" t="s">
        <v>678</v>
      </c>
      <c r="K299" s="192">
        <f t="shared" si="135"/>
        <v>74</v>
      </c>
      <c r="L299" s="193">
        <f t="shared" si="136"/>
        <v>0.25</v>
      </c>
      <c r="M299" s="188" t="s">
        <v>589</v>
      </c>
      <c r="N299" s="194">
        <v>43853</v>
      </c>
      <c r="O299" s="1"/>
      <c r="P299" s="1"/>
      <c r="Q299" s="1"/>
      <c r="R299" s="6" t="s">
        <v>781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6">
        <v>151</v>
      </c>
      <c r="B300" s="217">
        <v>43754</v>
      </c>
      <c r="C300" s="217"/>
      <c r="D300" s="218" t="s">
        <v>805</v>
      </c>
      <c r="E300" s="219" t="s">
        <v>620</v>
      </c>
      <c r="F300" s="189">
        <v>300</v>
      </c>
      <c r="G300" s="219"/>
      <c r="H300" s="219">
        <v>382.5</v>
      </c>
      <c r="I300" s="221">
        <v>344</v>
      </c>
      <c r="J300" s="191" t="s">
        <v>858</v>
      </c>
      <c r="K300" s="192">
        <f t="shared" si="135"/>
        <v>82.5</v>
      </c>
      <c r="L300" s="193">
        <f t="shared" si="136"/>
        <v>0.27500000000000002</v>
      </c>
      <c r="M300" s="188" t="s">
        <v>589</v>
      </c>
      <c r="N300" s="194">
        <v>44238</v>
      </c>
      <c r="O300" s="1"/>
      <c r="P300" s="1"/>
      <c r="Q300" s="1"/>
      <c r="R300" s="6" t="s">
        <v>781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6">
        <v>152</v>
      </c>
      <c r="B301" s="217">
        <v>43832</v>
      </c>
      <c r="C301" s="217"/>
      <c r="D301" s="218" t="s">
        <v>806</v>
      </c>
      <c r="E301" s="219" t="s">
        <v>620</v>
      </c>
      <c r="F301" s="189">
        <v>495</v>
      </c>
      <c r="G301" s="219"/>
      <c r="H301" s="219">
        <v>595</v>
      </c>
      <c r="I301" s="221">
        <v>590</v>
      </c>
      <c r="J301" s="191" t="s">
        <v>857</v>
      </c>
      <c r="K301" s="192">
        <f t="shared" si="135"/>
        <v>100</v>
      </c>
      <c r="L301" s="193">
        <f t="shared" si="136"/>
        <v>0.20202020202020202</v>
      </c>
      <c r="M301" s="188" t="s">
        <v>589</v>
      </c>
      <c r="N301" s="194">
        <v>44589</v>
      </c>
      <c r="O301" s="1"/>
      <c r="P301" s="1"/>
      <c r="Q301" s="1"/>
      <c r="R301" s="6" t="s">
        <v>781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6">
        <v>153</v>
      </c>
      <c r="B302" s="217">
        <v>43966</v>
      </c>
      <c r="C302" s="217"/>
      <c r="D302" s="218" t="s">
        <v>71</v>
      </c>
      <c r="E302" s="219" t="s">
        <v>620</v>
      </c>
      <c r="F302" s="189">
        <v>67.5</v>
      </c>
      <c r="G302" s="219"/>
      <c r="H302" s="219">
        <v>86</v>
      </c>
      <c r="I302" s="221">
        <v>86</v>
      </c>
      <c r="J302" s="191" t="s">
        <v>807</v>
      </c>
      <c r="K302" s="192">
        <f t="shared" ref="K302:K309" si="137">H302-F302</f>
        <v>18.5</v>
      </c>
      <c r="L302" s="193">
        <f t="shared" ref="L302:L309" si="138">K302/F302</f>
        <v>0.27407407407407408</v>
      </c>
      <c r="M302" s="188" t="s">
        <v>589</v>
      </c>
      <c r="N302" s="194">
        <v>44008</v>
      </c>
      <c r="O302" s="1"/>
      <c r="P302" s="1"/>
      <c r="Q302" s="1"/>
      <c r="R302" s="6" t="s">
        <v>781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6">
        <v>154</v>
      </c>
      <c r="B303" s="217">
        <v>44035</v>
      </c>
      <c r="C303" s="217"/>
      <c r="D303" s="218" t="s">
        <v>480</v>
      </c>
      <c r="E303" s="219" t="s">
        <v>620</v>
      </c>
      <c r="F303" s="189">
        <v>231</v>
      </c>
      <c r="G303" s="219"/>
      <c r="H303" s="219">
        <v>281</v>
      </c>
      <c r="I303" s="221">
        <v>281</v>
      </c>
      <c r="J303" s="191" t="s">
        <v>678</v>
      </c>
      <c r="K303" s="192">
        <f t="shared" si="137"/>
        <v>50</v>
      </c>
      <c r="L303" s="193">
        <f t="shared" si="138"/>
        <v>0.21645021645021645</v>
      </c>
      <c r="M303" s="188" t="s">
        <v>589</v>
      </c>
      <c r="N303" s="194">
        <v>44358</v>
      </c>
      <c r="O303" s="1"/>
      <c r="P303" s="1"/>
      <c r="Q303" s="1"/>
      <c r="R303" s="6" t="s">
        <v>781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6">
        <v>155</v>
      </c>
      <c r="B304" s="217">
        <v>44092</v>
      </c>
      <c r="C304" s="217"/>
      <c r="D304" s="218" t="s">
        <v>405</v>
      </c>
      <c r="E304" s="219" t="s">
        <v>620</v>
      </c>
      <c r="F304" s="219">
        <v>206</v>
      </c>
      <c r="G304" s="219"/>
      <c r="H304" s="219">
        <v>248</v>
      </c>
      <c r="I304" s="221">
        <v>248</v>
      </c>
      <c r="J304" s="191" t="s">
        <v>678</v>
      </c>
      <c r="K304" s="192">
        <f t="shared" si="137"/>
        <v>42</v>
      </c>
      <c r="L304" s="193">
        <f t="shared" si="138"/>
        <v>0.20388349514563106</v>
      </c>
      <c r="M304" s="188" t="s">
        <v>589</v>
      </c>
      <c r="N304" s="194">
        <v>44214</v>
      </c>
      <c r="O304" s="1"/>
      <c r="P304" s="1"/>
      <c r="Q304" s="1"/>
      <c r="R304" s="6" t="s">
        <v>781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6">
        <v>156</v>
      </c>
      <c r="B305" s="217">
        <v>44140</v>
      </c>
      <c r="C305" s="217"/>
      <c r="D305" s="218" t="s">
        <v>405</v>
      </c>
      <c r="E305" s="219" t="s">
        <v>620</v>
      </c>
      <c r="F305" s="219">
        <v>182.5</v>
      </c>
      <c r="G305" s="219"/>
      <c r="H305" s="219">
        <v>248</v>
      </c>
      <c r="I305" s="221">
        <v>248</v>
      </c>
      <c r="J305" s="191" t="s">
        <v>678</v>
      </c>
      <c r="K305" s="192">
        <f t="shared" si="137"/>
        <v>65.5</v>
      </c>
      <c r="L305" s="193">
        <f t="shared" si="138"/>
        <v>0.35890410958904112</v>
      </c>
      <c r="M305" s="188" t="s">
        <v>589</v>
      </c>
      <c r="N305" s="194">
        <v>44214</v>
      </c>
      <c r="O305" s="1"/>
      <c r="P305" s="1"/>
      <c r="Q305" s="1"/>
      <c r="R305" s="6" t="s">
        <v>781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6">
        <v>157</v>
      </c>
      <c r="B306" s="217">
        <v>44140</v>
      </c>
      <c r="C306" s="217"/>
      <c r="D306" s="218" t="s">
        <v>325</v>
      </c>
      <c r="E306" s="219" t="s">
        <v>620</v>
      </c>
      <c r="F306" s="219">
        <v>247.5</v>
      </c>
      <c r="G306" s="219"/>
      <c r="H306" s="219">
        <v>320</v>
      </c>
      <c r="I306" s="221">
        <v>320</v>
      </c>
      <c r="J306" s="191" t="s">
        <v>678</v>
      </c>
      <c r="K306" s="192">
        <f t="shared" si="137"/>
        <v>72.5</v>
      </c>
      <c r="L306" s="193">
        <f t="shared" si="138"/>
        <v>0.29292929292929293</v>
      </c>
      <c r="M306" s="188" t="s">
        <v>589</v>
      </c>
      <c r="N306" s="194">
        <v>44323</v>
      </c>
      <c r="O306" s="1"/>
      <c r="P306" s="1"/>
      <c r="Q306" s="1"/>
      <c r="R306" s="6" t="s">
        <v>781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6">
        <v>158</v>
      </c>
      <c r="B307" s="217">
        <v>44140</v>
      </c>
      <c r="C307" s="217"/>
      <c r="D307" s="218" t="s">
        <v>271</v>
      </c>
      <c r="E307" s="219" t="s">
        <v>620</v>
      </c>
      <c r="F307" s="189">
        <v>925</v>
      </c>
      <c r="G307" s="219"/>
      <c r="H307" s="219">
        <v>1095</v>
      </c>
      <c r="I307" s="221">
        <v>1093</v>
      </c>
      <c r="J307" s="191" t="s">
        <v>808</v>
      </c>
      <c r="K307" s="192">
        <f t="shared" si="137"/>
        <v>170</v>
      </c>
      <c r="L307" s="193">
        <f t="shared" si="138"/>
        <v>0.18378378378378379</v>
      </c>
      <c r="M307" s="188" t="s">
        <v>589</v>
      </c>
      <c r="N307" s="194">
        <v>44201</v>
      </c>
      <c r="O307" s="1"/>
      <c r="P307" s="1"/>
      <c r="Q307" s="1"/>
      <c r="R307" s="6" t="s">
        <v>781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6">
        <v>159</v>
      </c>
      <c r="B308" s="217">
        <v>44140</v>
      </c>
      <c r="C308" s="217"/>
      <c r="D308" s="218" t="s">
        <v>341</v>
      </c>
      <c r="E308" s="219" t="s">
        <v>620</v>
      </c>
      <c r="F308" s="189">
        <v>332.5</v>
      </c>
      <c r="G308" s="219"/>
      <c r="H308" s="219">
        <v>393</v>
      </c>
      <c r="I308" s="221">
        <v>406</v>
      </c>
      <c r="J308" s="191" t="s">
        <v>809</v>
      </c>
      <c r="K308" s="192">
        <f t="shared" si="137"/>
        <v>60.5</v>
      </c>
      <c r="L308" s="193">
        <f t="shared" si="138"/>
        <v>0.18195488721804512</v>
      </c>
      <c r="M308" s="188" t="s">
        <v>589</v>
      </c>
      <c r="N308" s="194">
        <v>44256</v>
      </c>
      <c r="O308" s="1"/>
      <c r="P308" s="1"/>
      <c r="Q308" s="1"/>
      <c r="R308" s="6" t="s">
        <v>781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16">
        <v>160</v>
      </c>
      <c r="B309" s="217">
        <v>44141</v>
      </c>
      <c r="C309" s="217"/>
      <c r="D309" s="218" t="s">
        <v>480</v>
      </c>
      <c r="E309" s="219" t="s">
        <v>620</v>
      </c>
      <c r="F309" s="189">
        <v>231</v>
      </c>
      <c r="G309" s="219"/>
      <c r="H309" s="219">
        <v>281</v>
      </c>
      <c r="I309" s="221">
        <v>281</v>
      </c>
      <c r="J309" s="191" t="s">
        <v>678</v>
      </c>
      <c r="K309" s="192">
        <f t="shared" si="137"/>
        <v>50</v>
      </c>
      <c r="L309" s="193">
        <f t="shared" si="138"/>
        <v>0.21645021645021645</v>
      </c>
      <c r="M309" s="188" t="s">
        <v>589</v>
      </c>
      <c r="N309" s="194">
        <v>44358</v>
      </c>
      <c r="O309" s="1"/>
      <c r="P309" s="1"/>
      <c r="Q309" s="1"/>
      <c r="R309" s="6" t="s">
        <v>781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42">
        <v>161</v>
      </c>
      <c r="B310" s="235">
        <v>44187</v>
      </c>
      <c r="C310" s="235"/>
      <c r="D310" s="236" t="s">
        <v>453</v>
      </c>
      <c r="E310" s="53" t="s">
        <v>620</v>
      </c>
      <c r="F310" s="237" t="s">
        <v>810</v>
      </c>
      <c r="G310" s="53"/>
      <c r="H310" s="53"/>
      <c r="I310" s="238">
        <v>239</v>
      </c>
      <c r="J310" s="234" t="s">
        <v>592</v>
      </c>
      <c r="K310" s="234"/>
      <c r="L310" s="239"/>
      <c r="M310" s="240"/>
      <c r="N310" s="241"/>
      <c r="O310" s="1"/>
      <c r="P310" s="1"/>
      <c r="Q310" s="1"/>
      <c r="R310" s="6" t="s">
        <v>781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6">
        <v>162</v>
      </c>
      <c r="B311" s="217">
        <v>44258</v>
      </c>
      <c r="C311" s="217"/>
      <c r="D311" s="218" t="s">
        <v>806</v>
      </c>
      <c r="E311" s="219" t="s">
        <v>620</v>
      </c>
      <c r="F311" s="189">
        <v>495</v>
      </c>
      <c r="G311" s="219"/>
      <c r="H311" s="219">
        <v>595</v>
      </c>
      <c r="I311" s="221">
        <v>590</v>
      </c>
      <c r="J311" s="191" t="s">
        <v>857</v>
      </c>
      <c r="K311" s="192">
        <f t="shared" ref="K311" si="139">H311-F311</f>
        <v>100</v>
      </c>
      <c r="L311" s="193">
        <f t="shared" ref="L311" si="140">K311/F311</f>
        <v>0.20202020202020202</v>
      </c>
      <c r="M311" s="188" t="s">
        <v>589</v>
      </c>
      <c r="N311" s="194">
        <v>44589</v>
      </c>
      <c r="O311" s="1"/>
      <c r="P311" s="1"/>
      <c r="R311" s="6" t="s">
        <v>781</v>
      </c>
    </row>
    <row r="312" spans="1:26" ht="12.75" customHeight="1">
      <c r="A312" s="216">
        <v>163</v>
      </c>
      <c r="B312" s="217">
        <v>44274</v>
      </c>
      <c r="C312" s="217"/>
      <c r="D312" s="218" t="s">
        <v>341</v>
      </c>
      <c r="E312" s="219" t="s">
        <v>620</v>
      </c>
      <c r="F312" s="189">
        <v>355</v>
      </c>
      <c r="G312" s="219"/>
      <c r="H312" s="219">
        <v>422.5</v>
      </c>
      <c r="I312" s="221">
        <v>420</v>
      </c>
      <c r="J312" s="191" t="s">
        <v>811</v>
      </c>
      <c r="K312" s="192">
        <f t="shared" ref="K312:K315" si="141">H312-F312</f>
        <v>67.5</v>
      </c>
      <c r="L312" s="193">
        <f t="shared" ref="L312:L315" si="142">K312/F312</f>
        <v>0.19014084507042253</v>
      </c>
      <c r="M312" s="188" t="s">
        <v>589</v>
      </c>
      <c r="N312" s="194">
        <v>44361</v>
      </c>
      <c r="O312" s="1"/>
      <c r="R312" s="243" t="s">
        <v>781</v>
      </c>
    </row>
    <row r="313" spans="1:26" ht="12.75" customHeight="1">
      <c r="A313" s="216">
        <v>164</v>
      </c>
      <c r="B313" s="217">
        <v>44295</v>
      </c>
      <c r="C313" s="217"/>
      <c r="D313" s="218" t="s">
        <v>812</v>
      </c>
      <c r="E313" s="219" t="s">
        <v>620</v>
      </c>
      <c r="F313" s="189">
        <v>555</v>
      </c>
      <c r="G313" s="219"/>
      <c r="H313" s="219">
        <v>663</v>
      </c>
      <c r="I313" s="221">
        <v>663</v>
      </c>
      <c r="J313" s="191" t="s">
        <v>813</v>
      </c>
      <c r="K313" s="192">
        <f t="shared" si="141"/>
        <v>108</v>
      </c>
      <c r="L313" s="193">
        <f t="shared" si="142"/>
        <v>0.19459459459459461</v>
      </c>
      <c r="M313" s="188" t="s">
        <v>589</v>
      </c>
      <c r="N313" s="194">
        <v>44321</v>
      </c>
      <c r="O313" s="1"/>
      <c r="P313" s="1"/>
      <c r="Q313" s="1"/>
      <c r="R313" s="243" t="s">
        <v>781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165</v>
      </c>
      <c r="B314" s="217">
        <v>44308</v>
      </c>
      <c r="C314" s="217"/>
      <c r="D314" s="218" t="s">
        <v>374</v>
      </c>
      <c r="E314" s="219" t="s">
        <v>620</v>
      </c>
      <c r="F314" s="189">
        <v>126.5</v>
      </c>
      <c r="G314" s="219"/>
      <c r="H314" s="219">
        <v>155</v>
      </c>
      <c r="I314" s="221">
        <v>155</v>
      </c>
      <c r="J314" s="191" t="s">
        <v>678</v>
      </c>
      <c r="K314" s="192">
        <f t="shared" si="141"/>
        <v>28.5</v>
      </c>
      <c r="L314" s="193">
        <f t="shared" si="142"/>
        <v>0.22529644268774704</v>
      </c>
      <c r="M314" s="188" t="s">
        <v>589</v>
      </c>
      <c r="N314" s="194">
        <v>44362</v>
      </c>
      <c r="O314" s="1"/>
      <c r="R314" s="243" t="s">
        <v>781</v>
      </c>
    </row>
    <row r="315" spans="1:26" ht="12.75" customHeight="1">
      <c r="A315" s="286">
        <v>166</v>
      </c>
      <c r="B315" s="287">
        <v>44368</v>
      </c>
      <c r="C315" s="287"/>
      <c r="D315" s="288" t="s">
        <v>392</v>
      </c>
      <c r="E315" s="289" t="s">
        <v>620</v>
      </c>
      <c r="F315" s="290">
        <v>287.5</v>
      </c>
      <c r="G315" s="289"/>
      <c r="H315" s="289">
        <v>245</v>
      </c>
      <c r="I315" s="291">
        <v>344</v>
      </c>
      <c r="J315" s="201" t="s">
        <v>850</v>
      </c>
      <c r="K315" s="202">
        <f t="shared" si="141"/>
        <v>-42.5</v>
      </c>
      <c r="L315" s="203">
        <f t="shared" si="142"/>
        <v>-0.14782608695652175</v>
      </c>
      <c r="M315" s="199" t="s">
        <v>601</v>
      </c>
      <c r="N315" s="196">
        <v>44508</v>
      </c>
      <c r="O315" s="1"/>
      <c r="R315" s="243" t="s">
        <v>781</v>
      </c>
    </row>
    <row r="316" spans="1:26" ht="12.75" customHeight="1">
      <c r="A316" s="242">
        <v>167</v>
      </c>
      <c r="B316" s="235">
        <v>44368</v>
      </c>
      <c r="C316" s="235"/>
      <c r="D316" s="236" t="s">
        <v>480</v>
      </c>
      <c r="E316" s="53" t="s">
        <v>620</v>
      </c>
      <c r="F316" s="237" t="s">
        <v>814</v>
      </c>
      <c r="G316" s="53"/>
      <c r="H316" s="53"/>
      <c r="I316" s="238">
        <v>320</v>
      </c>
      <c r="J316" s="234" t="s">
        <v>592</v>
      </c>
      <c r="K316" s="242"/>
      <c r="L316" s="235"/>
      <c r="M316" s="235"/>
      <c r="N316" s="236"/>
      <c r="O316" s="41"/>
      <c r="R316" s="243" t="s">
        <v>781</v>
      </c>
    </row>
    <row r="317" spans="1:26" ht="12.75" customHeight="1">
      <c r="A317" s="216">
        <v>168</v>
      </c>
      <c r="B317" s="217">
        <v>44406</v>
      </c>
      <c r="C317" s="217"/>
      <c r="D317" s="218" t="s">
        <v>374</v>
      </c>
      <c r="E317" s="219" t="s">
        <v>620</v>
      </c>
      <c r="F317" s="189">
        <v>162.5</v>
      </c>
      <c r="G317" s="219"/>
      <c r="H317" s="219">
        <v>200</v>
      </c>
      <c r="I317" s="221">
        <v>200</v>
      </c>
      <c r="J317" s="191" t="s">
        <v>678</v>
      </c>
      <c r="K317" s="192">
        <f t="shared" ref="K317" si="143">H317-F317</f>
        <v>37.5</v>
      </c>
      <c r="L317" s="193">
        <f t="shared" ref="L317" si="144">K317/F317</f>
        <v>0.23076923076923078</v>
      </c>
      <c r="M317" s="188" t="s">
        <v>589</v>
      </c>
      <c r="N317" s="194">
        <v>44571</v>
      </c>
      <c r="O317" s="1"/>
      <c r="R317" s="243" t="s">
        <v>781</v>
      </c>
    </row>
    <row r="318" spans="1:26" ht="12.75" customHeight="1">
      <c r="A318" s="216">
        <v>169</v>
      </c>
      <c r="B318" s="217">
        <v>44462</v>
      </c>
      <c r="C318" s="217"/>
      <c r="D318" s="218" t="s">
        <v>819</v>
      </c>
      <c r="E318" s="219" t="s">
        <v>620</v>
      </c>
      <c r="F318" s="189">
        <v>1235</v>
      </c>
      <c r="G318" s="219"/>
      <c r="H318" s="219">
        <v>1505</v>
      </c>
      <c r="I318" s="221">
        <v>1500</v>
      </c>
      <c r="J318" s="191" t="s">
        <v>678</v>
      </c>
      <c r="K318" s="192">
        <f t="shared" ref="K318" si="145">H318-F318</f>
        <v>270</v>
      </c>
      <c r="L318" s="193">
        <f t="shared" ref="L318" si="146">K318/F318</f>
        <v>0.21862348178137653</v>
      </c>
      <c r="M318" s="188" t="s">
        <v>589</v>
      </c>
      <c r="N318" s="194">
        <v>44564</v>
      </c>
      <c r="O318" s="1"/>
      <c r="R318" s="243" t="s">
        <v>781</v>
      </c>
    </row>
    <row r="319" spans="1:26" ht="12.75" customHeight="1">
      <c r="A319" s="258">
        <v>170</v>
      </c>
      <c r="B319" s="259">
        <v>44480</v>
      </c>
      <c r="C319" s="259"/>
      <c r="D319" s="260" t="s">
        <v>821</v>
      </c>
      <c r="E319" s="261" t="s">
        <v>620</v>
      </c>
      <c r="F319" s="262" t="s">
        <v>826</v>
      </c>
      <c r="G319" s="261"/>
      <c r="H319" s="261"/>
      <c r="I319" s="261">
        <v>145</v>
      </c>
      <c r="J319" s="263" t="s">
        <v>592</v>
      </c>
      <c r="K319" s="258"/>
      <c r="L319" s="259"/>
      <c r="M319" s="259"/>
      <c r="N319" s="260"/>
      <c r="O319" s="41"/>
      <c r="R319" s="243" t="s">
        <v>781</v>
      </c>
    </row>
    <row r="320" spans="1:26" ht="12.75" customHeight="1">
      <c r="A320" s="264">
        <v>171</v>
      </c>
      <c r="B320" s="265">
        <v>44481</v>
      </c>
      <c r="C320" s="265"/>
      <c r="D320" s="266" t="s">
        <v>260</v>
      </c>
      <c r="E320" s="267" t="s">
        <v>620</v>
      </c>
      <c r="F320" s="268" t="s">
        <v>823</v>
      </c>
      <c r="G320" s="267"/>
      <c r="H320" s="267"/>
      <c r="I320" s="267">
        <v>380</v>
      </c>
      <c r="J320" s="269" t="s">
        <v>592</v>
      </c>
      <c r="K320" s="264"/>
      <c r="L320" s="265"/>
      <c r="M320" s="265"/>
      <c r="N320" s="266"/>
      <c r="O320" s="41"/>
      <c r="R320" s="243" t="s">
        <v>781</v>
      </c>
    </row>
    <row r="321" spans="1:18" ht="12.75" customHeight="1">
      <c r="A321" s="264">
        <v>172</v>
      </c>
      <c r="B321" s="265">
        <v>44481</v>
      </c>
      <c r="C321" s="265"/>
      <c r="D321" s="266" t="s">
        <v>400</v>
      </c>
      <c r="E321" s="267" t="s">
        <v>620</v>
      </c>
      <c r="F321" s="268" t="s">
        <v>824</v>
      </c>
      <c r="G321" s="267"/>
      <c r="H321" s="267"/>
      <c r="I321" s="267">
        <v>56</v>
      </c>
      <c r="J321" s="269" t="s">
        <v>592</v>
      </c>
      <c r="K321" s="264"/>
      <c r="L321" s="265"/>
      <c r="M321" s="265"/>
      <c r="N321" s="266"/>
      <c r="O321" s="41"/>
      <c r="R321" s="243"/>
    </row>
    <row r="322" spans="1:18" ht="12.75" customHeight="1">
      <c r="A322" s="359">
        <v>173</v>
      </c>
      <c r="B322" s="360">
        <v>44551</v>
      </c>
      <c r="C322" s="359"/>
      <c r="D322" s="359" t="s">
        <v>118</v>
      </c>
      <c r="E322" s="361" t="s">
        <v>620</v>
      </c>
      <c r="F322" s="361">
        <v>2360</v>
      </c>
      <c r="G322" s="361"/>
      <c r="H322" s="361">
        <v>2820</v>
      </c>
      <c r="I322" s="361">
        <v>3000</v>
      </c>
      <c r="J322" s="362" t="s">
        <v>866</v>
      </c>
      <c r="K322" s="363">
        <f t="shared" ref="K322" si="147">H322-F322</f>
        <v>460</v>
      </c>
      <c r="L322" s="364">
        <f t="shared" ref="L322" si="148">K322/F322</f>
        <v>0.19491525423728814</v>
      </c>
      <c r="M322" s="365" t="s">
        <v>589</v>
      </c>
      <c r="N322" s="366">
        <v>44608</v>
      </c>
      <c r="O322" s="41"/>
      <c r="R322" s="243"/>
    </row>
    <row r="323" spans="1:18" ht="12.75" customHeight="1">
      <c r="A323" s="270">
        <v>174</v>
      </c>
      <c r="B323" s="265">
        <v>44606</v>
      </c>
      <c r="C323" s="270"/>
      <c r="D323" s="270" t="s">
        <v>426</v>
      </c>
      <c r="E323" s="267" t="s">
        <v>620</v>
      </c>
      <c r="F323" s="267" t="s">
        <v>864</v>
      </c>
      <c r="G323" s="267"/>
      <c r="H323" s="267"/>
      <c r="I323" s="267">
        <v>764</v>
      </c>
      <c r="J323" s="267" t="s">
        <v>592</v>
      </c>
      <c r="K323" s="267"/>
      <c r="L323" s="267"/>
      <c r="M323" s="267"/>
      <c r="N323" s="270"/>
      <c r="O323" s="41"/>
      <c r="R323" s="243"/>
    </row>
    <row r="324" spans="1:18" ht="12.75" customHeight="1">
      <c r="A324" s="270">
        <v>175</v>
      </c>
      <c r="B324" s="265">
        <v>44613</v>
      </c>
      <c r="C324" s="270"/>
      <c r="D324" s="270" t="s">
        <v>819</v>
      </c>
      <c r="E324" s="267" t="s">
        <v>620</v>
      </c>
      <c r="F324" s="267" t="s">
        <v>868</v>
      </c>
      <c r="G324" s="267"/>
      <c r="H324" s="267"/>
      <c r="I324" s="267">
        <v>1510</v>
      </c>
      <c r="J324" s="267" t="s">
        <v>592</v>
      </c>
      <c r="K324" s="267"/>
      <c r="L324" s="267"/>
      <c r="M324" s="267"/>
      <c r="N324" s="270"/>
      <c r="O324" s="41"/>
      <c r="R324" s="243"/>
    </row>
    <row r="325" spans="1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243"/>
    </row>
    <row r="326" spans="1:18" ht="12.75" customHeight="1">
      <c r="A326" s="242"/>
      <c r="B326" s="244" t="s">
        <v>815</v>
      </c>
      <c r="F326" s="56"/>
      <c r="G326" s="56"/>
      <c r="H326" s="56"/>
      <c r="I326" s="56"/>
      <c r="J326" s="41"/>
      <c r="K326" s="56"/>
      <c r="L326" s="56"/>
      <c r="M326" s="56"/>
      <c r="O326" s="41"/>
      <c r="R326" s="243"/>
    </row>
    <row r="327" spans="1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A336" s="245"/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1:18" ht="12.75" customHeight="1">
      <c r="A337" s="245"/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1:18" ht="12.75" customHeight="1">
      <c r="A338" s="53"/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1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1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1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1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</sheetData>
  <autoFilter ref="R1:R334"/>
  <mergeCells count="6">
    <mergeCell ref="P100:P101"/>
    <mergeCell ref="J100:J101"/>
    <mergeCell ref="A100:A101"/>
    <mergeCell ref="B100:B101"/>
    <mergeCell ref="M100:M101"/>
    <mergeCell ref="O100:O101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2022-03-15T02:37:04Z</dcterms:modified>
</cp:coreProperties>
</file>